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20" windowWidth="11880" windowHeight="3555" tabRatio="891"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state="hidden" r:id="rId12"/>
    <sheet name="Investigación Científica" sheetId="21" state="hidden" r:id="rId13"/>
    <sheet name="Vinculación Univ. Sociedad" sheetId="22" state="hidden" r:id="rId14"/>
    <sheet name="Docencia y Profesorado Universi" sheetId="29" state="hidden" r:id="rId15"/>
    <sheet name="Estudiantes y Graduados" sheetId="30" state="hidden" r:id="rId16"/>
    <sheet name="Gestión del Conocimiento" sheetId="23" r:id="rId17"/>
    <sheet name="Lo Esencial de la Reforma Univ." sheetId="45" r:id="rId18"/>
    <sheet name="Aseguramiento de la Calidad" sheetId="33" state="hidden" r:id="rId19"/>
    <sheet name="Cultura de Innovación Insti..." sheetId="47" state="hidden" r:id="rId20"/>
    <sheet name="Gestion Administrativa" sheetId="24" r:id="rId21"/>
    <sheet name="Gestión del Talento Humano" sheetId="44" r:id="rId22"/>
    <sheet name="Gestión Académica" sheetId="31" state="hidden" r:id="rId23"/>
    <sheet name="Internacionalización de la E.S." sheetId="46" state="hidden" r:id="rId24"/>
    <sheet name="Gobernabilidad y Procesos..." sheetId="34" state="hidden" r:id="rId25"/>
  </sheets>
  <externalReferences>
    <externalReference r:id="rId26"/>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Presupuesto!$B$6:$AO$566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fileRecoveryPr repairLoad="1"/>
</workbook>
</file>

<file path=xl/calcChain.xml><?xml version="1.0" encoding="utf-8"?>
<calcChain xmlns="http://schemas.openxmlformats.org/spreadsheetml/2006/main">
  <c r="I121" i="12"/>
  <c r="I120"/>
  <c r="I119"/>
  <c r="I118"/>
  <c r="I117"/>
  <c r="I116"/>
  <c r="I115"/>
  <c r="I114"/>
  <c r="I113"/>
  <c r="F114"/>
  <c r="F115"/>
  <c r="F116"/>
  <c r="F117"/>
  <c r="F118"/>
  <c r="F119"/>
  <c r="F120"/>
  <c r="F121"/>
  <c r="F113"/>
  <c r="D120"/>
  <c r="F124"/>
  <c r="I112"/>
  <c r="F112"/>
  <c r="C109"/>
  <c r="I94"/>
  <c r="D94"/>
  <c r="F94" s="1"/>
  <c r="F102"/>
  <c r="C91"/>
  <c r="I83"/>
  <c r="F83"/>
  <c r="F82"/>
  <c r="I67"/>
  <c r="I66"/>
  <c r="D87" l="1"/>
  <c r="D105"/>
  <c r="H20" i="23" l="1"/>
  <c r="J20" s="1"/>
  <c r="L20" s="1"/>
  <c r="N20" s="1"/>
  <c r="P20"/>
  <c r="P26" i="45"/>
  <c r="N26"/>
  <c r="I53" i="12"/>
  <c r="I49"/>
  <c r="E52"/>
  <c r="F52" s="1"/>
  <c r="F51"/>
  <c r="I52"/>
  <c r="J52"/>
  <c r="F53"/>
  <c r="E45"/>
  <c r="F45" s="1"/>
  <c r="E44"/>
  <c r="F44" s="1"/>
  <c r="F84"/>
  <c r="J82"/>
  <c r="I82"/>
  <c r="C79"/>
  <c r="F72"/>
  <c r="J71"/>
  <c r="I71"/>
  <c r="F71"/>
  <c r="J68"/>
  <c r="I68"/>
  <c r="F68"/>
  <c r="F67"/>
  <c r="F66"/>
  <c r="I65"/>
  <c r="F65"/>
  <c r="F64"/>
  <c r="C61"/>
  <c r="F54"/>
  <c r="F50"/>
  <c r="F49"/>
  <c r="J48"/>
  <c r="I48"/>
  <c r="F48"/>
  <c r="J47"/>
  <c r="I47"/>
  <c r="F47"/>
  <c r="J46"/>
  <c r="I46"/>
  <c r="F46"/>
  <c r="J45"/>
  <c r="I45"/>
  <c r="I44"/>
  <c r="C40"/>
  <c r="E30"/>
  <c r="E29"/>
  <c r="E25"/>
  <c r="E19"/>
  <c r="I40" i="10"/>
  <c r="I39"/>
  <c r="I38"/>
  <c r="I37"/>
  <c r="I36"/>
  <c r="F37"/>
  <c r="F38"/>
  <c r="F39"/>
  <c r="F40"/>
  <c r="F36"/>
  <c r="I33"/>
  <c r="I32"/>
  <c r="I31"/>
  <c r="I30"/>
  <c r="I29"/>
  <c r="I28"/>
  <c r="I27"/>
  <c r="I26"/>
  <c r="I23"/>
  <c r="I22"/>
  <c r="I21"/>
  <c r="I20"/>
  <c r="I19"/>
  <c r="I18"/>
  <c r="F27"/>
  <c r="F28"/>
  <c r="F29"/>
  <c r="F30"/>
  <c r="F31"/>
  <c r="F32"/>
  <c r="F33"/>
  <c r="F26"/>
  <c r="F18"/>
  <c r="F19"/>
  <c r="F20"/>
  <c r="F21"/>
  <c r="F22"/>
  <c r="F23"/>
  <c r="I32" i="9"/>
  <c r="I31"/>
  <c r="I30"/>
  <c r="I29"/>
  <c r="I28"/>
  <c r="I27"/>
  <c r="I26"/>
  <c r="I25"/>
  <c r="I24"/>
  <c r="I23"/>
  <c r="I22"/>
  <c r="I21"/>
  <c r="I20"/>
  <c r="I19"/>
  <c r="F18"/>
  <c r="F19"/>
  <c r="F20"/>
  <c r="F21"/>
  <c r="F22"/>
  <c r="F23"/>
  <c r="F24"/>
  <c r="F25"/>
  <c r="F26"/>
  <c r="F27"/>
  <c r="F28"/>
  <c r="F29"/>
  <c r="F30"/>
  <c r="F31"/>
  <c r="F32"/>
  <c r="F33"/>
  <c r="F34"/>
  <c r="F35"/>
  <c r="F36"/>
  <c r="F37"/>
  <c r="C33" i="7"/>
  <c r="D75" i="12" l="1"/>
  <c r="D57"/>
  <c r="D36"/>
  <c r="H28" i="24" l="1"/>
  <c r="J28" s="1"/>
  <c r="L28" s="1"/>
  <c r="N28" s="1"/>
  <c r="P28"/>
  <c r="H19" i="23"/>
  <c r="J19" s="1"/>
  <c r="L19" s="1"/>
  <c r="N19" s="1"/>
  <c r="P19"/>
  <c r="H10" i="24"/>
  <c r="J10" s="1"/>
  <c r="L10" s="1"/>
  <c r="N10" s="1"/>
  <c r="P10"/>
  <c r="J44" i="7"/>
  <c r="F44"/>
  <c r="G44" s="1"/>
  <c r="J43"/>
  <c r="G43"/>
  <c r="J42"/>
  <c r="G42"/>
  <c r="J41"/>
  <c r="G41"/>
  <c r="J40"/>
  <c r="G40"/>
  <c r="J39"/>
  <c r="G39"/>
  <c r="J38"/>
  <c r="E38"/>
  <c r="G38" s="1"/>
  <c r="J37"/>
  <c r="G37"/>
  <c r="J36"/>
  <c r="G36"/>
  <c r="D30" l="1"/>
  <c r="P14" i="23" l="1"/>
  <c r="H14"/>
  <c r="C14" i="7"/>
  <c r="O10" i="34" l="1"/>
  <c r="P10"/>
  <c r="O11"/>
  <c r="P11"/>
  <c r="O12"/>
  <c r="P12"/>
  <c r="O13"/>
  <c r="P13"/>
  <c r="O14"/>
  <c r="P14"/>
  <c r="O15"/>
  <c r="P15"/>
  <c r="O16"/>
  <c r="P16"/>
  <c r="O17"/>
  <c r="P17"/>
  <c r="O18"/>
  <c r="P18"/>
  <c r="O19"/>
  <c r="P19"/>
  <c r="O20"/>
  <c r="P20"/>
  <c r="O21"/>
  <c r="P21"/>
  <c r="O22"/>
  <c r="P22"/>
  <c r="O23"/>
  <c r="P23"/>
  <c r="O24"/>
  <c r="P24"/>
  <c r="O25"/>
  <c r="P25"/>
  <c r="O26"/>
  <c r="P26"/>
  <c r="O27"/>
  <c r="P27"/>
  <c r="P9"/>
  <c r="O9"/>
  <c r="O9" i="46"/>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P8"/>
  <c r="O8"/>
  <c r="O10" i="31"/>
  <c r="P10"/>
  <c r="O11"/>
  <c r="P11"/>
  <c r="O12"/>
  <c r="P12"/>
  <c r="O13"/>
  <c r="P13"/>
  <c r="O14"/>
  <c r="P14"/>
  <c r="O15"/>
  <c r="P15"/>
  <c r="O16"/>
  <c r="P16"/>
  <c r="O17"/>
  <c r="P17"/>
  <c r="O18"/>
  <c r="P18"/>
  <c r="O19"/>
  <c r="P19"/>
  <c r="O20"/>
  <c r="P20"/>
  <c r="P9"/>
  <c r="O9"/>
  <c r="O8" i="44"/>
  <c r="P8"/>
  <c r="O9"/>
  <c r="P9"/>
  <c r="O10"/>
  <c r="P10"/>
  <c r="O11"/>
  <c r="P11"/>
  <c r="O12"/>
  <c r="P12"/>
  <c r="O13"/>
  <c r="P13"/>
  <c r="O14"/>
  <c r="P14"/>
  <c r="O7"/>
  <c r="O10" i="24"/>
  <c r="O11"/>
  <c r="P11"/>
  <c r="O12"/>
  <c r="P12"/>
  <c r="O13"/>
  <c r="P13"/>
  <c r="O14"/>
  <c r="P14"/>
  <c r="O15"/>
  <c r="P15"/>
  <c r="O16"/>
  <c r="P16"/>
  <c r="O17"/>
  <c r="P17"/>
  <c r="O18"/>
  <c r="P18"/>
  <c r="O19"/>
  <c r="P19"/>
  <c r="O20"/>
  <c r="P20"/>
  <c r="O21"/>
  <c r="O22"/>
  <c r="P22"/>
  <c r="O23"/>
  <c r="P23"/>
  <c r="O24"/>
  <c r="P24"/>
  <c r="O25"/>
  <c r="P25"/>
  <c r="O26"/>
  <c r="P26"/>
  <c r="O27"/>
  <c r="O28"/>
  <c r="O29"/>
  <c r="P29"/>
  <c r="O30"/>
  <c r="P30"/>
  <c r="O31"/>
  <c r="P31"/>
  <c r="O32"/>
  <c r="P32"/>
  <c r="O33"/>
  <c r="P33"/>
  <c r="O34"/>
  <c r="P34"/>
  <c r="O35"/>
  <c r="P35"/>
  <c r="O36"/>
  <c r="P36"/>
  <c r="O37"/>
  <c r="P37"/>
  <c r="O38"/>
  <c r="P38"/>
  <c r="O9"/>
  <c r="O8" i="47"/>
  <c r="P8"/>
  <c r="O9"/>
  <c r="P9"/>
  <c r="O10"/>
  <c r="P10"/>
  <c r="O11"/>
  <c r="P11"/>
  <c r="O12"/>
  <c r="P12"/>
  <c r="O13"/>
  <c r="P13"/>
  <c r="O14"/>
  <c r="P14"/>
  <c r="O15"/>
  <c r="P15"/>
  <c r="O16"/>
  <c r="P16"/>
  <c r="O17"/>
  <c r="P17"/>
  <c r="O18"/>
  <c r="P18"/>
  <c r="P7"/>
  <c r="O7"/>
  <c r="O9" i="33"/>
  <c r="P9"/>
  <c r="O10"/>
  <c r="P10"/>
  <c r="O11"/>
  <c r="P11"/>
  <c r="O12"/>
  <c r="P12"/>
  <c r="O13"/>
  <c r="P13"/>
  <c r="O14"/>
  <c r="P14"/>
  <c r="O15"/>
  <c r="P15"/>
  <c r="O16"/>
  <c r="P16"/>
  <c r="O17"/>
  <c r="P17"/>
  <c r="O18"/>
  <c r="P18"/>
  <c r="O19"/>
  <c r="P19"/>
  <c r="P8"/>
  <c r="O8"/>
  <c r="O7" i="45"/>
  <c r="P7"/>
  <c r="O8"/>
  <c r="P8"/>
  <c r="O9"/>
  <c r="P9"/>
  <c r="O10"/>
  <c r="P10"/>
  <c r="O11"/>
  <c r="P11"/>
  <c r="O12"/>
  <c r="P12"/>
  <c r="O13"/>
  <c r="P13"/>
  <c r="O14"/>
  <c r="P14"/>
  <c r="O15"/>
  <c r="P15"/>
  <c r="O16"/>
  <c r="P16"/>
  <c r="O17"/>
  <c r="P17"/>
  <c r="O18"/>
  <c r="P18"/>
  <c r="O19"/>
  <c r="P19"/>
  <c r="O20"/>
  <c r="P20"/>
  <c r="O21"/>
  <c r="P21"/>
  <c r="O22"/>
  <c r="P22"/>
  <c r="O23"/>
  <c r="P23"/>
  <c r="O24"/>
  <c r="P24"/>
  <c r="O25"/>
  <c r="P25"/>
  <c r="O26"/>
  <c r="O27"/>
  <c r="P27"/>
  <c r="O28"/>
  <c r="P28"/>
  <c r="O29"/>
  <c r="P29"/>
  <c r="O30"/>
  <c r="P30"/>
  <c r="O31"/>
  <c r="P31"/>
  <c r="O32"/>
  <c r="P32"/>
  <c r="P6"/>
  <c r="O6"/>
  <c r="O8" i="23"/>
  <c r="P8"/>
  <c r="O9"/>
  <c r="P9"/>
  <c r="O10"/>
  <c r="P10"/>
  <c r="O11"/>
  <c r="P11"/>
  <c r="O12"/>
  <c r="P12"/>
  <c r="O13"/>
  <c r="O14"/>
  <c r="O15"/>
  <c r="P15"/>
  <c r="O16"/>
  <c r="P16"/>
  <c r="O17"/>
  <c r="P17"/>
  <c r="O18"/>
  <c r="P18"/>
  <c r="O19"/>
  <c r="O20"/>
  <c r="O21"/>
  <c r="P21"/>
  <c r="O22"/>
  <c r="P22"/>
  <c r="O23"/>
  <c r="P23"/>
  <c r="O24"/>
  <c r="P24"/>
  <c r="O25"/>
  <c r="P25"/>
  <c r="P7"/>
  <c r="O7"/>
  <c r="O31" i="30"/>
  <c r="P31"/>
  <c r="O32"/>
  <c r="P32"/>
  <c r="O33"/>
  <c r="P33"/>
  <c r="O34"/>
  <c r="P34"/>
  <c r="O35"/>
  <c r="P35"/>
  <c r="O36"/>
  <c r="P36"/>
  <c r="O37"/>
  <c r="P37"/>
  <c r="O38"/>
  <c r="P38"/>
  <c r="O39"/>
  <c r="P39"/>
  <c r="O40"/>
  <c r="P40"/>
  <c r="O41"/>
  <c r="P41"/>
  <c r="P30"/>
  <c r="O30"/>
  <c r="O9"/>
  <c r="P9"/>
  <c r="O10"/>
  <c r="P10"/>
  <c r="O11"/>
  <c r="P11"/>
  <c r="O12"/>
  <c r="P12"/>
  <c r="O13"/>
  <c r="P13"/>
  <c r="O14"/>
  <c r="P14"/>
  <c r="O15"/>
  <c r="P15"/>
  <c r="O16"/>
  <c r="P16"/>
  <c r="O17"/>
  <c r="P17"/>
  <c r="O18"/>
  <c r="P18"/>
  <c r="O19"/>
  <c r="P19"/>
  <c r="O20"/>
  <c r="P20"/>
  <c r="O21"/>
  <c r="P21"/>
  <c r="O22"/>
  <c r="P22"/>
  <c r="O23"/>
  <c r="P23"/>
  <c r="O24"/>
  <c r="P24"/>
  <c r="O25"/>
  <c r="P25"/>
  <c r="O26"/>
  <c r="P26"/>
  <c r="O27"/>
  <c r="P27"/>
  <c r="P28"/>
  <c r="O28"/>
  <c r="O8" i="29"/>
  <c r="P8"/>
  <c r="O9"/>
  <c r="P9"/>
  <c r="O10"/>
  <c r="P10"/>
  <c r="O11"/>
  <c r="P11"/>
  <c r="O12"/>
  <c r="P12"/>
  <c r="O13"/>
  <c r="P13"/>
  <c r="O14"/>
  <c r="P14"/>
  <c r="O15"/>
  <c r="P15"/>
  <c r="O16"/>
  <c r="P16"/>
  <c r="O17"/>
  <c r="P17"/>
  <c r="O18"/>
  <c r="P18"/>
  <c r="O19"/>
  <c r="P19"/>
  <c r="P7"/>
  <c r="O7"/>
  <c r="O10" i="22"/>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P9"/>
  <c r="O9"/>
  <c r="O8" i="21"/>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P7"/>
  <c r="O7"/>
  <c r="O9" i="28"/>
  <c r="P9"/>
  <c r="O10"/>
  <c r="P10"/>
  <c r="O11"/>
  <c r="P11"/>
  <c r="O12"/>
  <c r="P12"/>
  <c r="O13"/>
  <c r="P13"/>
  <c r="O14"/>
  <c r="P14"/>
  <c r="O15"/>
  <c r="P15"/>
  <c r="O16"/>
  <c r="P16"/>
  <c r="O17"/>
  <c r="P17"/>
  <c r="O18"/>
  <c r="P18"/>
  <c r="O19"/>
  <c r="P19"/>
  <c r="O20"/>
  <c r="P20"/>
  <c r="O21"/>
  <c r="P21"/>
  <c r="O22"/>
  <c r="P22"/>
  <c r="O23"/>
  <c r="P23"/>
  <c r="O24"/>
  <c r="P24"/>
  <c r="O25"/>
  <c r="P25"/>
  <c r="O26"/>
  <c r="P26"/>
  <c r="P8"/>
  <c r="O8"/>
  <c r="I541" i="38"/>
  <c r="G541"/>
  <c r="P33" i="45" l="1"/>
  <c r="C14" i="43"/>
  <c r="C13" i="42"/>
  <c r="C14" i="40"/>
  <c r="C14" i="12"/>
  <c r="C14" i="10"/>
  <c r="C14" i="9"/>
  <c r="C14" i="8"/>
  <c r="P19" i="47" l="1"/>
  <c r="I12" i="27" s="1"/>
  <c r="O19" i="47"/>
  <c r="N19"/>
  <c r="M19"/>
  <c r="L19"/>
  <c r="K19"/>
  <c r="J19"/>
  <c r="I19"/>
  <c r="H19"/>
  <c r="G19"/>
  <c r="D341" i="38"/>
  <c r="E341"/>
  <c r="Y341"/>
  <c r="Z341"/>
  <c r="AA341"/>
  <c r="AC341"/>
  <c r="AD341"/>
  <c r="AE341"/>
  <c r="AG341"/>
  <c r="AH341"/>
  <c r="AI341"/>
  <c r="AK341"/>
  <c r="AL341"/>
  <c r="AM341"/>
  <c r="J17" i="7"/>
  <c r="D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2"/>
  <c r="E202"/>
  <c r="D203"/>
  <c r="E203"/>
  <c r="D204"/>
  <c r="E204"/>
  <c r="D205"/>
  <c r="E205"/>
  <c r="D206"/>
  <c r="E206"/>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E157"/>
  <c r="D159"/>
  <c r="E159"/>
  <c r="D160"/>
  <c r="E160"/>
  <c r="D161"/>
  <c r="E161"/>
  <c r="D162"/>
  <c r="E162"/>
  <c r="D163"/>
  <c r="E163"/>
  <c r="D135"/>
  <c r="E135"/>
  <c r="D136"/>
  <c r="E136"/>
  <c r="D137"/>
  <c r="E137"/>
  <c r="D138"/>
  <c r="E138"/>
  <c r="D139"/>
  <c r="E139"/>
  <c r="D140"/>
  <c r="E140"/>
  <c r="D141"/>
  <c r="E141"/>
  <c r="D142"/>
  <c r="E142"/>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6"/>
  <c r="E16"/>
  <c r="D17"/>
  <c r="E17"/>
  <c r="D18"/>
  <c r="E18"/>
  <c r="D19"/>
  <c r="E19"/>
  <c r="D20"/>
  <c r="E20"/>
  <c r="D21"/>
  <c r="E21"/>
  <c r="D22"/>
  <c r="E22"/>
  <c r="D23"/>
  <c r="E23"/>
  <c r="D24"/>
  <c r="E24"/>
  <c r="D25"/>
  <c r="E25"/>
  <c r="D26"/>
  <c r="E26"/>
  <c r="D27"/>
  <c r="E27"/>
  <c r="D28"/>
  <c r="D29"/>
  <c r="D30"/>
  <c r="E30"/>
  <c r="D31"/>
  <c r="E31"/>
  <c r="D32"/>
  <c r="E32"/>
  <c r="D33"/>
  <c r="E33"/>
  <c r="D34"/>
  <c r="E34"/>
  <c r="D35"/>
  <c r="E35"/>
  <c r="D36"/>
  <c r="E36"/>
  <c r="D37"/>
  <c r="E37"/>
  <c r="D38"/>
  <c r="E38"/>
  <c r="D39"/>
  <c r="E39"/>
  <c r="D40"/>
  <c r="E40"/>
  <c r="D41"/>
  <c r="E41"/>
  <c r="D42"/>
  <c r="E42"/>
  <c r="D43"/>
  <c r="E43"/>
  <c r="D44"/>
  <c r="E44"/>
  <c r="D45"/>
  <c r="E45"/>
  <c r="D46"/>
  <c r="E46"/>
  <c r="AJ341" l="1"/>
  <c r="AN341"/>
  <c r="AB341"/>
  <c r="AF341"/>
  <c r="F341"/>
  <c r="J341" s="1"/>
  <c r="O51" i="46"/>
  <c r="P51"/>
  <c r="I20" i="27" s="1"/>
  <c r="O33" i="45"/>
  <c r="I10" i="27"/>
  <c r="O15" i="44"/>
  <c r="O26" i="23"/>
  <c r="O20" i="33"/>
  <c r="P20"/>
  <c r="I11" i="27" s="1"/>
  <c r="O21" i="31"/>
  <c r="P21"/>
  <c r="I19" i="27" s="1"/>
  <c r="O39" i="24"/>
  <c r="O42" i="30"/>
  <c r="P42"/>
  <c r="I8" i="27" s="1"/>
  <c r="O20" i="29"/>
  <c r="P20"/>
  <c r="I7" i="27" s="1"/>
  <c r="O50" i="22"/>
  <c r="P50"/>
  <c r="I6" i="27" s="1"/>
  <c r="O46" i="21"/>
  <c r="P46"/>
  <c r="I5" i="27" s="1"/>
  <c r="O27" i="28"/>
  <c r="AO341" i="38" l="1"/>
  <c r="H341"/>
  <c r="J51" i="40"/>
  <c r="K67" i="8"/>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N39" i="24" l="1"/>
  <c r="M39"/>
  <c r="L39"/>
  <c r="K39"/>
  <c r="J39"/>
  <c r="I39"/>
  <c r="G39"/>
  <c r="N51" i="46" l="1"/>
  <c r="M51"/>
  <c r="L51"/>
  <c r="K51"/>
  <c r="J51"/>
  <c r="I51"/>
  <c r="H51"/>
  <c r="G51"/>
  <c r="E17" i="10" l="1"/>
  <c r="I560" i="38"/>
  <c r="G560"/>
  <c r="AM565"/>
  <c r="AL565"/>
  <c r="AK565"/>
  <c r="AI565"/>
  <c r="AH565"/>
  <c r="AG565"/>
  <c r="AE565"/>
  <c r="AD565"/>
  <c r="AA565"/>
  <c r="Y565"/>
  <c r="E565"/>
  <c r="D565"/>
  <c r="AM564"/>
  <c r="AL564"/>
  <c r="AK564"/>
  <c r="AI564"/>
  <c r="AH564"/>
  <c r="AG564"/>
  <c r="AE564"/>
  <c r="AD564"/>
  <c r="AC564"/>
  <c r="AA564"/>
  <c r="Z564"/>
  <c r="Y564"/>
  <c r="E564"/>
  <c r="D564"/>
  <c r="AM563"/>
  <c r="AL563"/>
  <c r="AK563"/>
  <c r="AI563"/>
  <c r="AH563"/>
  <c r="AG563"/>
  <c r="AE563"/>
  <c r="AD563"/>
  <c r="AC563"/>
  <c r="AA563"/>
  <c r="Z563"/>
  <c r="Y563"/>
  <c r="E563"/>
  <c r="D563"/>
  <c r="AM562"/>
  <c r="AL562"/>
  <c r="AK562"/>
  <c r="AI562"/>
  <c r="AH562"/>
  <c r="AG562"/>
  <c r="AE562"/>
  <c r="AD562"/>
  <c r="AC562"/>
  <c r="AA562"/>
  <c r="Y562"/>
  <c r="AM561"/>
  <c r="AL561"/>
  <c r="AK561"/>
  <c r="AI561"/>
  <c r="AH561"/>
  <c r="AG561"/>
  <c r="AE561"/>
  <c r="AD561"/>
  <c r="AC561"/>
  <c r="AA561"/>
  <c r="Z561"/>
  <c r="AM559"/>
  <c r="AL559"/>
  <c r="AK559"/>
  <c r="AI559"/>
  <c r="AH559"/>
  <c r="AG559"/>
  <c r="AE559"/>
  <c r="AD559"/>
  <c r="AC559"/>
  <c r="AA559"/>
  <c r="Z559"/>
  <c r="Y559"/>
  <c r="E559"/>
  <c r="D559"/>
  <c r="AM558"/>
  <c r="AL558"/>
  <c r="AK558"/>
  <c r="AI558"/>
  <c r="AH558"/>
  <c r="AG558"/>
  <c r="AE558"/>
  <c r="AD558"/>
  <c r="AC558"/>
  <c r="AA558"/>
  <c r="Z558"/>
  <c r="Y558"/>
  <c r="E558"/>
  <c r="D558"/>
  <c r="AM557"/>
  <c r="AL557"/>
  <c r="AK557"/>
  <c r="AI557"/>
  <c r="AH557"/>
  <c r="AG557"/>
  <c r="AE557"/>
  <c r="AD557"/>
  <c r="AC557"/>
  <c r="AA557"/>
  <c r="Z557"/>
  <c r="Y557"/>
  <c r="E557"/>
  <c r="D557"/>
  <c r="AM556"/>
  <c r="AL556"/>
  <c r="AK556"/>
  <c r="AI556"/>
  <c r="AH556"/>
  <c r="AG556"/>
  <c r="AE556"/>
  <c r="AD556"/>
  <c r="AC556"/>
  <c r="AA556"/>
  <c r="Z556"/>
  <c r="Y556"/>
  <c r="E556"/>
  <c r="D556"/>
  <c r="AM555"/>
  <c r="AL555"/>
  <c r="AK555"/>
  <c r="AI555"/>
  <c r="AH555"/>
  <c r="AG555"/>
  <c r="AE555"/>
  <c r="AD555"/>
  <c r="AC555"/>
  <c r="AA555"/>
  <c r="Z555"/>
  <c r="Y555"/>
  <c r="E555"/>
  <c r="D555"/>
  <c r="AM554"/>
  <c r="AL554"/>
  <c r="AK554"/>
  <c r="AI554"/>
  <c r="AH554"/>
  <c r="AG554"/>
  <c r="AE554"/>
  <c r="AD554"/>
  <c r="AC554"/>
  <c r="AA554"/>
  <c r="Z554"/>
  <c r="Y554"/>
  <c r="E554"/>
  <c r="D554"/>
  <c r="AM553"/>
  <c r="AL553"/>
  <c r="AK553"/>
  <c r="AI553"/>
  <c r="AH553"/>
  <c r="AG553"/>
  <c r="AE553"/>
  <c r="AD553"/>
  <c r="AC553"/>
  <c r="AA553"/>
  <c r="Z553"/>
  <c r="Y553"/>
  <c r="E553"/>
  <c r="D553"/>
  <c r="AM552"/>
  <c r="AL552"/>
  <c r="AK552"/>
  <c r="AI552"/>
  <c r="AH552"/>
  <c r="AG552"/>
  <c r="AE552"/>
  <c r="AD552"/>
  <c r="AC552"/>
  <c r="AA552"/>
  <c r="Z552"/>
  <c r="Y552"/>
  <c r="E552"/>
  <c r="D552"/>
  <c r="AM551"/>
  <c r="AL551"/>
  <c r="AK551"/>
  <c r="AI551"/>
  <c r="AH551"/>
  <c r="AG551"/>
  <c r="AE551"/>
  <c r="AD551"/>
  <c r="AC551"/>
  <c r="AA551"/>
  <c r="Z551"/>
  <c r="Y551"/>
  <c r="E551"/>
  <c r="D551"/>
  <c r="AM550"/>
  <c r="AL550"/>
  <c r="AK550"/>
  <c r="AI550"/>
  <c r="AH550"/>
  <c r="AG550"/>
  <c r="AE550"/>
  <c r="AD550"/>
  <c r="AC550"/>
  <c r="AA550"/>
  <c r="Z550"/>
  <c r="Y550"/>
  <c r="E550"/>
  <c r="D550"/>
  <c r="AM549"/>
  <c r="AL549"/>
  <c r="AK549"/>
  <c r="AI549"/>
  <c r="AH549"/>
  <c r="AG549"/>
  <c r="AE549"/>
  <c r="AD549"/>
  <c r="AC549"/>
  <c r="AA549"/>
  <c r="Z549"/>
  <c r="Y549"/>
  <c r="E549"/>
  <c r="D549"/>
  <c r="AM548"/>
  <c r="AL548"/>
  <c r="AK548"/>
  <c r="AI548"/>
  <c r="AH548"/>
  <c r="AG548"/>
  <c r="AE548"/>
  <c r="AD548"/>
  <c r="AC548"/>
  <c r="AA548"/>
  <c r="Z548"/>
  <c r="Y548"/>
  <c r="E548"/>
  <c r="D548"/>
  <c r="AM547"/>
  <c r="AL547"/>
  <c r="AK547"/>
  <c r="AI547"/>
  <c r="AH547"/>
  <c r="AG547"/>
  <c r="AE547"/>
  <c r="AD547"/>
  <c r="AC547"/>
  <c r="AA547"/>
  <c r="Z547"/>
  <c r="Y547"/>
  <c r="E547"/>
  <c r="D547"/>
  <c r="AM546"/>
  <c r="AL546"/>
  <c r="AK546"/>
  <c r="AI546"/>
  <c r="AH546"/>
  <c r="AG546"/>
  <c r="AE546"/>
  <c r="AD546"/>
  <c r="AC546"/>
  <c r="AA546"/>
  <c r="Z546"/>
  <c r="Y546"/>
  <c r="E546"/>
  <c r="D546"/>
  <c r="AM545"/>
  <c r="AL545"/>
  <c r="AK545"/>
  <c r="AI545"/>
  <c r="AH545"/>
  <c r="AG545"/>
  <c r="AE545"/>
  <c r="AD545"/>
  <c r="AC545"/>
  <c r="AA545"/>
  <c r="Z545"/>
  <c r="Y545"/>
  <c r="E545"/>
  <c r="D545"/>
  <c r="AM544"/>
  <c r="AL544"/>
  <c r="AK544"/>
  <c r="AI544"/>
  <c r="AH544"/>
  <c r="AG544"/>
  <c r="AE544"/>
  <c r="AD544"/>
  <c r="AC544"/>
  <c r="AA544"/>
  <c r="Z544"/>
  <c r="Y544"/>
  <c r="E544"/>
  <c r="D544"/>
  <c r="AM543"/>
  <c r="AL543"/>
  <c r="AK543"/>
  <c r="AI543"/>
  <c r="AH543"/>
  <c r="AG543"/>
  <c r="AE543"/>
  <c r="AD543"/>
  <c r="AC543"/>
  <c r="AA543"/>
  <c r="Z543"/>
  <c r="Y543"/>
  <c r="E543"/>
  <c r="D543"/>
  <c r="AM537"/>
  <c r="AL537"/>
  <c r="AK537"/>
  <c r="AI537"/>
  <c r="AH537"/>
  <c r="AG537"/>
  <c r="AE537"/>
  <c r="AD537"/>
  <c r="AC537"/>
  <c r="AA537"/>
  <c r="Z537"/>
  <c r="Y537"/>
  <c r="E537"/>
  <c r="D537"/>
  <c r="AM536"/>
  <c r="AL536"/>
  <c r="AK536"/>
  <c r="AI536"/>
  <c r="AH536"/>
  <c r="AG536"/>
  <c r="AE536"/>
  <c r="AD536"/>
  <c r="AC536"/>
  <c r="AA536"/>
  <c r="Z536"/>
  <c r="Y536"/>
  <c r="E536"/>
  <c r="D536"/>
  <c r="AM535"/>
  <c r="AL535"/>
  <c r="AK535"/>
  <c r="AI535"/>
  <c r="AH535"/>
  <c r="AG535"/>
  <c r="AE535"/>
  <c r="AD535"/>
  <c r="AC535"/>
  <c r="AA535"/>
  <c r="Z535"/>
  <c r="Y535"/>
  <c r="E535"/>
  <c r="D535"/>
  <c r="D538"/>
  <c r="E538"/>
  <c r="Y538"/>
  <c r="Z538"/>
  <c r="AA538"/>
  <c r="AC538"/>
  <c r="AD538"/>
  <c r="AE538"/>
  <c r="AG538"/>
  <c r="AH538"/>
  <c r="AI538"/>
  <c r="AK538"/>
  <c r="AL538"/>
  <c r="AM538"/>
  <c r="D539"/>
  <c r="E539"/>
  <c r="Y539"/>
  <c r="Z539"/>
  <c r="AA539"/>
  <c r="AC539"/>
  <c r="AD539"/>
  <c r="AE539"/>
  <c r="AG539"/>
  <c r="AH539"/>
  <c r="AI539"/>
  <c r="AK539"/>
  <c r="AL539"/>
  <c r="AM539"/>
  <c r="D540"/>
  <c r="E540"/>
  <c r="Y540"/>
  <c r="Z540"/>
  <c r="AA540"/>
  <c r="AC540"/>
  <c r="AD540"/>
  <c r="AE540"/>
  <c r="AG540"/>
  <c r="AH540"/>
  <c r="AI540"/>
  <c r="AK540"/>
  <c r="AL540"/>
  <c r="AM540"/>
  <c r="AM533"/>
  <c r="AL533"/>
  <c r="AK533"/>
  <c r="AI533"/>
  <c r="AH533"/>
  <c r="AG533"/>
  <c r="AE533"/>
  <c r="AD533"/>
  <c r="AC533"/>
  <c r="AA533"/>
  <c r="Z533"/>
  <c r="Y533"/>
  <c r="E533"/>
  <c r="D533"/>
  <c r="AM532"/>
  <c r="AL532"/>
  <c r="AK532"/>
  <c r="AI532"/>
  <c r="AH532"/>
  <c r="AG532"/>
  <c r="AE532"/>
  <c r="AD532"/>
  <c r="AC532"/>
  <c r="AA532"/>
  <c r="Z532"/>
  <c r="Y532"/>
  <c r="E532"/>
  <c r="D532"/>
  <c r="AM531"/>
  <c r="AL531"/>
  <c r="AK531"/>
  <c r="AI531"/>
  <c r="AH531"/>
  <c r="AG531"/>
  <c r="AE531"/>
  <c r="AD531"/>
  <c r="AC531"/>
  <c r="AA531"/>
  <c r="Z531"/>
  <c r="Y531"/>
  <c r="E531"/>
  <c r="D531"/>
  <c r="AM530"/>
  <c r="AL530"/>
  <c r="AK530"/>
  <c r="AI530"/>
  <c r="AH530"/>
  <c r="AG530"/>
  <c r="AE530"/>
  <c r="AD530"/>
  <c r="AC530"/>
  <c r="AA530"/>
  <c r="Y530"/>
  <c r="AM529"/>
  <c r="AL529"/>
  <c r="AK529"/>
  <c r="AI529"/>
  <c r="AH529"/>
  <c r="AG529"/>
  <c r="AE529"/>
  <c r="AD529"/>
  <c r="AC529"/>
  <c r="AA529"/>
  <c r="Z529"/>
  <c r="Y529"/>
  <c r="E529"/>
  <c r="D529"/>
  <c r="D534"/>
  <c r="E534"/>
  <c r="Y534"/>
  <c r="Z534"/>
  <c r="AA534"/>
  <c r="AC534"/>
  <c r="AD534"/>
  <c r="AE534"/>
  <c r="AG534"/>
  <c r="AH534"/>
  <c r="AI534"/>
  <c r="AK534"/>
  <c r="AL534"/>
  <c r="AM534"/>
  <c r="AM518"/>
  <c r="AL518"/>
  <c r="AK518"/>
  <c r="AI518"/>
  <c r="AH518"/>
  <c r="AG518"/>
  <c r="AE518"/>
  <c r="AD518"/>
  <c r="AC518"/>
  <c r="AA518"/>
  <c r="Z518"/>
  <c r="Y518"/>
  <c r="E518"/>
  <c r="D518"/>
  <c r="AM517"/>
  <c r="AL517"/>
  <c r="AK517"/>
  <c r="AI517"/>
  <c r="AH517"/>
  <c r="AG517"/>
  <c r="AE517"/>
  <c r="AD517"/>
  <c r="AC517"/>
  <c r="AA517"/>
  <c r="Z517"/>
  <c r="Y517"/>
  <c r="E517"/>
  <c r="D517"/>
  <c r="AM516"/>
  <c r="AL516"/>
  <c r="AK516"/>
  <c r="AI516"/>
  <c r="AH516"/>
  <c r="AG516"/>
  <c r="AE516"/>
  <c r="AD516"/>
  <c r="AC516"/>
  <c r="AA516"/>
  <c r="Z516"/>
  <c r="Y516"/>
  <c r="E516"/>
  <c r="D516"/>
  <c r="AM515"/>
  <c r="AL515"/>
  <c r="AK515"/>
  <c r="AI515"/>
  <c r="AH515"/>
  <c r="AG515"/>
  <c r="AE515"/>
  <c r="AD515"/>
  <c r="AC515"/>
  <c r="AA515"/>
  <c r="Z515"/>
  <c r="Y515"/>
  <c r="E515"/>
  <c r="D515"/>
  <c r="AM514"/>
  <c r="AL514"/>
  <c r="AK514"/>
  <c r="AI514"/>
  <c r="AH514"/>
  <c r="AG514"/>
  <c r="AE514"/>
  <c r="AD514"/>
  <c r="AC514"/>
  <c r="AA514"/>
  <c r="Z514"/>
  <c r="Y514"/>
  <c r="E514"/>
  <c r="D514"/>
  <c r="AM513"/>
  <c r="AL513"/>
  <c r="AK513"/>
  <c r="AI513"/>
  <c r="AH513"/>
  <c r="AG513"/>
  <c r="AE513"/>
  <c r="AD513"/>
  <c r="AC513"/>
  <c r="AA513"/>
  <c r="Z513"/>
  <c r="Y513"/>
  <c r="E513"/>
  <c r="D513"/>
  <c r="AM512"/>
  <c r="AL512"/>
  <c r="AK512"/>
  <c r="AI512"/>
  <c r="AH512"/>
  <c r="AG512"/>
  <c r="AE512"/>
  <c r="AD512"/>
  <c r="AC512"/>
  <c r="AA512"/>
  <c r="Z512"/>
  <c r="Y512"/>
  <c r="E512"/>
  <c r="D512"/>
  <c r="AM511"/>
  <c r="AL511"/>
  <c r="AK511"/>
  <c r="AI511"/>
  <c r="AH511"/>
  <c r="AG511"/>
  <c r="AE511"/>
  <c r="AD511"/>
  <c r="AC511"/>
  <c r="AA511"/>
  <c r="Z511"/>
  <c r="Y511"/>
  <c r="E511"/>
  <c r="D511"/>
  <c r="I509"/>
  <c r="G509"/>
  <c r="AM520"/>
  <c r="AL520"/>
  <c r="AK520"/>
  <c r="AI520"/>
  <c r="AH520"/>
  <c r="AG520"/>
  <c r="AE520"/>
  <c r="AD520"/>
  <c r="AC520"/>
  <c r="AA520"/>
  <c r="Z520"/>
  <c r="Y520"/>
  <c r="E520"/>
  <c r="D520"/>
  <c r="AM522"/>
  <c r="AL522"/>
  <c r="AK522"/>
  <c r="AI522"/>
  <c r="AH522"/>
  <c r="AG522"/>
  <c r="AE522"/>
  <c r="AD522"/>
  <c r="AC522"/>
  <c r="AA522"/>
  <c r="Z522"/>
  <c r="Y522"/>
  <c r="E522"/>
  <c r="D522"/>
  <c r="AM521"/>
  <c r="AL521"/>
  <c r="AK521"/>
  <c r="AI521"/>
  <c r="AH521"/>
  <c r="AG521"/>
  <c r="AE521"/>
  <c r="AD521"/>
  <c r="AC521"/>
  <c r="AA521"/>
  <c r="Z521"/>
  <c r="Y521"/>
  <c r="E521"/>
  <c r="D521"/>
  <c r="AM519"/>
  <c r="AL519"/>
  <c r="AK519"/>
  <c r="AI519"/>
  <c r="AH519"/>
  <c r="AG519"/>
  <c r="AE519"/>
  <c r="AD519"/>
  <c r="AC519"/>
  <c r="AA519"/>
  <c r="Z519"/>
  <c r="Y519"/>
  <c r="E519"/>
  <c r="D519"/>
  <c r="AM510"/>
  <c r="AL510"/>
  <c r="AK510"/>
  <c r="AI510"/>
  <c r="AH510"/>
  <c r="AG510"/>
  <c r="AE510"/>
  <c r="AD510"/>
  <c r="AC510"/>
  <c r="AA510"/>
  <c r="Z510"/>
  <c r="Y510"/>
  <c r="E510"/>
  <c r="D510"/>
  <c r="AM524"/>
  <c r="AL524"/>
  <c r="AK524"/>
  <c r="AI524"/>
  <c r="AH524"/>
  <c r="AG524"/>
  <c r="AE524"/>
  <c r="AD524"/>
  <c r="AC524"/>
  <c r="AA524"/>
  <c r="Z524"/>
  <c r="Y524"/>
  <c r="E524"/>
  <c r="D524"/>
  <c r="AM523"/>
  <c r="AL523"/>
  <c r="AK523"/>
  <c r="AI523"/>
  <c r="AH523"/>
  <c r="AG523"/>
  <c r="AE523"/>
  <c r="AD523"/>
  <c r="AC523"/>
  <c r="AA523"/>
  <c r="Z523"/>
  <c r="Y523"/>
  <c r="E523"/>
  <c r="D523"/>
  <c r="AM525"/>
  <c r="AL525"/>
  <c r="AK525"/>
  <c r="AI525"/>
  <c r="AH525"/>
  <c r="AG525"/>
  <c r="AE525"/>
  <c r="AD525"/>
  <c r="AC525"/>
  <c r="AA525"/>
  <c r="Z525"/>
  <c r="Y525"/>
  <c r="E525"/>
  <c r="D525"/>
  <c r="D505"/>
  <c r="E505"/>
  <c r="Y505"/>
  <c r="Z505"/>
  <c r="AA505"/>
  <c r="AC505"/>
  <c r="AD505"/>
  <c r="AE505"/>
  <c r="AG505"/>
  <c r="AH505"/>
  <c r="AI505"/>
  <c r="AK505"/>
  <c r="AL505"/>
  <c r="AM505"/>
  <c r="D506"/>
  <c r="E506"/>
  <c r="Y506"/>
  <c r="Z506"/>
  <c r="AA506"/>
  <c r="AC506"/>
  <c r="AD506"/>
  <c r="AE506"/>
  <c r="AG506"/>
  <c r="AH506"/>
  <c r="AI506"/>
  <c r="AK506"/>
  <c r="AL506"/>
  <c r="AM506"/>
  <c r="D507"/>
  <c r="E507"/>
  <c r="Y507"/>
  <c r="Z507"/>
  <c r="AA507"/>
  <c r="AC507"/>
  <c r="AD507"/>
  <c r="AE507"/>
  <c r="AG507"/>
  <c r="AH507"/>
  <c r="AI507"/>
  <c r="AK507"/>
  <c r="AL507"/>
  <c r="AM507"/>
  <c r="D508"/>
  <c r="E508"/>
  <c r="Y508"/>
  <c r="Z508"/>
  <c r="AA508"/>
  <c r="AC508"/>
  <c r="AD508"/>
  <c r="AE508"/>
  <c r="AG508"/>
  <c r="AH508"/>
  <c r="AI508"/>
  <c r="AK508"/>
  <c r="AL508"/>
  <c r="AM508"/>
  <c r="AM504"/>
  <c r="AL504"/>
  <c r="AK504"/>
  <c r="AI504"/>
  <c r="AH504"/>
  <c r="AG504"/>
  <c r="AE504"/>
  <c r="AD504"/>
  <c r="AC504"/>
  <c r="AA504"/>
  <c r="Z504"/>
  <c r="Y504"/>
  <c r="E504"/>
  <c r="D504"/>
  <c r="AM503"/>
  <c r="AL503"/>
  <c r="AK503"/>
  <c r="AI503"/>
  <c r="AH503"/>
  <c r="AG503"/>
  <c r="AE503"/>
  <c r="AD503"/>
  <c r="AC503"/>
  <c r="AA503"/>
  <c r="Z503"/>
  <c r="Y503"/>
  <c r="E503"/>
  <c r="D503"/>
  <c r="AM502"/>
  <c r="AL502"/>
  <c r="AK502"/>
  <c r="AI502"/>
  <c r="AH502"/>
  <c r="AG502"/>
  <c r="AE502"/>
  <c r="AD502"/>
  <c r="AC502"/>
  <c r="AA502"/>
  <c r="Z502"/>
  <c r="Y502"/>
  <c r="E502"/>
  <c r="D502"/>
  <c r="I489"/>
  <c r="G489"/>
  <c r="AM491"/>
  <c r="AL491"/>
  <c r="AK491"/>
  <c r="AI491"/>
  <c r="AH491"/>
  <c r="AG491"/>
  <c r="AE491"/>
  <c r="AD491"/>
  <c r="AC491"/>
  <c r="AA491"/>
  <c r="Z491"/>
  <c r="Y491"/>
  <c r="E491"/>
  <c r="D491"/>
  <c r="AM494"/>
  <c r="AL494"/>
  <c r="AK494"/>
  <c r="AI494"/>
  <c r="AH494"/>
  <c r="AG494"/>
  <c r="AE494"/>
  <c r="AD494"/>
  <c r="AC494"/>
  <c r="AA494"/>
  <c r="Z494"/>
  <c r="Y494"/>
  <c r="E494"/>
  <c r="D494"/>
  <c r="AM493"/>
  <c r="AL493"/>
  <c r="AK493"/>
  <c r="AI493"/>
  <c r="AH493"/>
  <c r="AG493"/>
  <c r="AE493"/>
  <c r="AD493"/>
  <c r="AC493"/>
  <c r="AA493"/>
  <c r="Z493"/>
  <c r="Y493"/>
  <c r="E493"/>
  <c r="D493"/>
  <c r="AM492"/>
  <c r="AL492"/>
  <c r="AK492"/>
  <c r="AI492"/>
  <c r="AH492"/>
  <c r="AG492"/>
  <c r="AE492"/>
  <c r="AD492"/>
  <c r="AC492"/>
  <c r="AA492"/>
  <c r="Z492"/>
  <c r="Y492"/>
  <c r="E492"/>
  <c r="D492"/>
  <c r="AM490"/>
  <c r="AL490"/>
  <c r="AK490"/>
  <c r="AI490"/>
  <c r="AH490"/>
  <c r="AG490"/>
  <c r="AE490"/>
  <c r="AD490"/>
  <c r="AC490"/>
  <c r="AA490"/>
  <c r="Z490"/>
  <c r="Y490"/>
  <c r="E490"/>
  <c r="D490"/>
  <c r="AM496"/>
  <c r="AL496"/>
  <c r="AK496"/>
  <c r="AI496"/>
  <c r="AH496"/>
  <c r="AG496"/>
  <c r="AE496"/>
  <c r="AD496"/>
  <c r="AC496"/>
  <c r="AA496"/>
  <c r="Z496"/>
  <c r="Y496"/>
  <c r="E496"/>
  <c r="D496"/>
  <c r="AM495"/>
  <c r="AL495"/>
  <c r="AK495"/>
  <c r="AI495"/>
  <c r="AH495"/>
  <c r="AG495"/>
  <c r="AE495"/>
  <c r="AD495"/>
  <c r="AC495"/>
  <c r="AA495"/>
  <c r="Z495"/>
  <c r="Y495"/>
  <c r="E495"/>
  <c r="D495"/>
  <c r="AM497"/>
  <c r="AL497"/>
  <c r="AK497"/>
  <c r="AI497"/>
  <c r="AH497"/>
  <c r="AG497"/>
  <c r="AE497"/>
  <c r="AD497"/>
  <c r="AC497"/>
  <c r="AA497"/>
  <c r="Z497"/>
  <c r="Y497"/>
  <c r="E497"/>
  <c r="D497"/>
  <c r="I485"/>
  <c r="G485"/>
  <c r="AM486"/>
  <c r="AL486"/>
  <c r="AK486"/>
  <c r="AI486"/>
  <c r="AH486"/>
  <c r="AG486"/>
  <c r="AE486"/>
  <c r="AD486"/>
  <c r="AC486"/>
  <c r="AA486"/>
  <c r="Z486"/>
  <c r="Y486"/>
  <c r="E486"/>
  <c r="D486"/>
  <c r="AM487"/>
  <c r="AL487"/>
  <c r="AK487"/>
  <c r="AI487"/>
  <c r="AH487"/>
  <c r="AG487"/>
  <c r="AE487"/>
  <c r="AD487"/>
  <c r="AC487"/>
  <c r="AA487"/>
  <c r="Z487"/>
  <c r="E487"/>
  <c r="D487"/>
  <c r="AM477"/>
  <c r="AL477"/>
  <c r="AK477"/>
  <c r="AI477"/>
  <c r="AH477"/>
  <c r="AG477"/>
  <c r="AE477"/>
  <c r="AD477"/>
  <c r="AC477"/>
  <c r="AA477"/>
  <c r="Z477"/>
  <c r="Y477"/>
  <c r="E477"/>
  <c r="D477"/>
  <c r="AM476"/>
  <c r="AL476"/>
  <c r="AK476"/>
  <c r="AI476"/>
  <c r="AH476"/>
  <c r="AG476"/>
  <c r="AE476"/>
  <c r="AD476"/>
  <c r="AC476"/>
  <c r="AA476"/>
  <c r="Z476"/>
  <c r="Y476"/>
  <c r="E476"/>
  <c r="D476"/>
  <c r="AM475"/>
  <c r="AL475"/>
  <c r="AK475"/>
  <c r="AI475"/>
  <c r="AH475"/>
  <c r="AG475"/>
  <c r="AE475"/>
  <c r="AD475"/>
  <c r="AC475"/>
  <c r="AA475"/>
  <c r="Z475"/>
  <c r="Y475"/>
  <c r="E475"/>
  <c r="D475"/>
  <c r="AM474"/>
  <c r="AL474"/>
  <c r="AK474"/>
  <c r="AI474"/>
  <c r="AH474"/>
  <c r="AG474"/>
  <c r="AE474"/>
  <c r="AD474"/>
  <c r="AC474"/>
  <c r="AA474"/>
  <c r="Z474"/>
  <c r="Y474"/>
  <c r="E474"/>
  <c r="D474"/>
  <c r="AM473"/>
  <c r="AL473"/>
  <c r="AK473"/>
  <c r="AI473"/>
  <c r="AH473"/>
  <c r="AG473"/>
  <c r="AE473"/>
  <c r="AD473"/>
  <c r="AC473"/>
  <c r="AA473"/>
  <c r="Z473"/>
  <c r="Y473"/>
  <c r="E473"/>
  <c r="D473"/>
  <c r="AM472"/>
  <c r="AL472"/>
  <c r="AK472"/>
  <c r="AI472"/>
  <c r="AH472"/>
  <c r="AG472"/>
  <c r="AE472"/>
  <c r="AD472"/>
  <c r="AC472"/>
  <c r="AA472"/>
  <c r="Z472"/>
  <c r="Y472"/>
  <c r="E472"/>
  <c r="D472"/>
  <c r="AM471"/>
  <c r="AL471"/>
  <c r="AK471"/>
  <c r="AI471"/>
  <c r="AH471"/>
  <c r="AG471"/>
  <c r="AE471"/>
  <c r="AD471"/>
  <c r="AC471"/>
  <c r="AA471"/>
  <c r="Z471"/>
  <c r="Y471"/>
  <c r="E471"/>
  <c r="D471"/>
  <c r="AM470"/>
  <c r="AL470"/>
  <c r="AK470"/>
  <c r="AI470"/>
  <c r="AH470"/>
  <c r="AG470"/>
  <c r="AE470"/>
  <c r="AD470"/>
  <c r="AC470"/>
  <c r="AA470"/>
  <c r="Y470"/>
  <c r="E470"/>
  <c r="D470"/>
  <c r="AM481"/>
  <c r="AL481"/>
  <c r="AK481"/>
  <c r="AI481"/>
  <c r="AH481"/>
  <c r="AG481"/>
  <c r="AE481"/>
  <c r="AD481"/>
  <c r="AC481"/>
  <c r="AA481"/>
  <c r="Z481"/>
  <c r="Y481"/>
  <c r="E481"/>
  <c r="D481"/>
  <c r="AM480"/>
  <c r="AL480"/>
  <c r="AK480"/>
  <c r="AI480"/>
  <c r="AH480"/>
  <c r="AG480"/>
  <c r="AE480"/>
  <c r="AD480"/>
  <c r="AC480"/>
  <c r="AA480"/>
  <c r="Z480"/>
  <c r="Y480"/>
  <c r="E480"/>
  <c r="D480"/>
  <c r="AM479"/>
  <c r="AL479"/>
  <c r="AK479"/>
  <c r="AI479"/>
  <c r="AH479"/>
  <c r="AG479"/>
  <c r="AE479"/>
  <c r="AD479"/>
  <c r="AC479"/>
  <c r="AA479"/>
  <c r="Z479"/>
  <c r="Y479"/>
  <c r="E479"/>
  <c r="D479"/>
  <c r="AM478"/>
  <c r="AL478"/>
  <c r="AK478"/>
  <c r="AI478"/>
  <c r="AH478"/>
  <c r="AG478"/>
  <c r="AE478"/>
  <c r="AD478"/>
  <c r="AC478"/>
  <c r="AA478"/>
  <c r="Z478"/>
  <c r="Y478"/>
  <c r="E478"/>
  <c r="D478"/>
  <c r="AM483"/>
  <c r="AL483"/>
  <c r="AK483"/>
  <c r="AI483"/>
  <c r="AH483"/>
  <c r="AG483"/>
  <c r="AE483"/>
  <c r="AD483"/>
  <c r="AC483"/>
  <c r="AA483"/>
  <c r="Z483"/>
  <c r="Y483"/>
  <c r="E483"/>
  <c r="D483"/>
  <c r="AM482"/>
  <c r="AL482"/>
  <c r="AK482"/>
  <c r="AI482"/>
  <c r="AH482"/>
  <c r="AG482"/>
  <c r="AE482"/>
  <c r="AD482"/>
  <c r="AC482"/>
  <c r="AA482"/>
  <c r="Z482"/>
  <c r="Y482"/>
  <c r="E482"/>
  <c r="D482"/>
  <c r="AM484"/>
  <c r="AL484"/>
  <c r="AK484"/>
  <c r="AI484"/>
  <c r="AH484"/>
  <c r="AG484"/>
  <c r="AE484"/>
  <c r="AD484"/>
  <c r="AC484"/>
  <c r="AA484"/>
  <c r="Z484"/>
  <c r="Y484"/>
  <c r="E484"/>
  <c r="D484"/>
  <c r="I467"/>
  <c r="G467"/>
  <c r="AM468"/>
  <c r="AL468"/>
  <c r="AK468"/>
  <c r="AI468"/>
  <c r="AH468"/>
  <c r="AG468"/>
  <c r="AE468"/>
  <c r="AD468"/>
  <c r="AC468"/>
  <c r="AA468"/>
  <c r="Z468"/>
  <c r="Y468"/>
  <c r="E468"/>
  <c r="D468"/>
  <c r="I459"/>
  <c r="G459"/>
  <c r="AM462"/>
  <c r="AL462"/>
  <c r="AK462"/>
  <c r="AI462"/>
  <c r="AH462"/>
  <c r="AG462"/>
  <c r="AE462"/>
  <c r="AD462"/>
  <c r="AC462"/>
  <c r="AA462"/>
  <c r="Z462"/>
  <c r="Y462"/>
  <c r="E462"/>
  <c r="D462"/>
  <c r="AM461"/>
  <c r="AL461"/>
  <c r="AK461"/>
  <c r="AI461"/>
  <c r="AH461"/>
  <c r="AG461"/>
  <c r="AE461"/>
  <c r="AD461"/>
  <c r="AC461"/>
  <c r="AA461"/>
  <c r="Z461"/>
  <c r="Y461"/>
  <c r="E461"/>
  <c r="D461"/>
  <c r="AM460"/>
  <c r="AL460"/>
  <c r="AK460"/>
  <c r="AI460"/>
  <c r="AH460"/>
  <c r="AG460"/>
  <c r="AE460"/>
  <c r="AD460"/>
  <c r="AC460"/>
  <c r="AA460"/>
  <c r="Z460"/>
  <c r="Y460"/>
  <c r="E460"/>
  <c r="D460"/>
  <c r="AM464"/>
  <c r="AL464"/>
  <c r="AK464"/>
  <c r="AI464"/>
  <c r="AH464"/>
  <c r="AG464"/>
  <c r="AE464"/>
  <c r="AD464"/>
  <c r="AC464"/>
  <c r="AA464"/>
  <c r="Y464"/>
  <c r="E464"/>
  <c r="D464"/>
  <c r="AM463"/>
  <c r="AL463"/>
  <c r="AK463"/>
  <c r="AI463"/>
  <c r="AH463"/>
  <c r="AG463"/>
  <c r="AE463"/>
  <c r="AD463"/>
  <c r="AC463"/>
  <c r="AA463"/>
  <c r="Z463"/>
  <c r="Y463"/>
  <c r="E463"/>
  <c r="D463"/>
  <c r="AM465"/>
  <c r="AL465"/>
  <c r="AK465"/>
  <c r="AI465"/>
  <c r="AH465"/>
  <c r="AG465"/>
  <c r="AE465"/>
  <c r="AD465"/>
  <c r="AC465"/>
  <c r="AA465"/>
  <c r="Z465"/>
  <c r="Y465"/>
  <c r="E465"/>
  <c r="D465"/>
  <c r="AM456"/>
  <c r="AL456"/>
  <c r="AK456"/>
  <c r="AI456"/>
  <c r="AH456"/>
  <c r="AG456"/>
  <c r="AE456"/>
  <c r="AD456"/>
  <c r="AC456"/>
  <c r="AA456"/>
  <c r="Z456"/>
  <c r="Y456"/>
  <c r="E456"/>
  <c r="D456"/>
  <c r="AM453"/>
  <c r="AL453"/>
  <c r="AK453"/>
  <c r="AI453"/>
  <c r="AH453"/>
  <c r="AG453"/>
  <c r="AE453"/>
  <c r="AD453"/>
  <c r="AC453"/>
  <c r="AA453"/>
  <c r="Z453"/>
  <c r="Y453"/>
  <c r="E453"/>
  <c r="D453"/>
  <c r="AM402"/>
  <c r="AL402"/>
  <c r="AK402"/>
  <c r="AI402"/>
  <c r="AH402"/>
  <c r="AG402"/>
  <c r="AE402"/>
  <c r="AD402"/>
  <c r="AC402"/>
  <c r="AA402"/>
  <c r="Z402"/>
  <c r="Y402"/>
  <c r="E402"/>
  <c r="D402"/>
  <c r="AM401"/>
  <c r="AL401"/>
  <c r="AK401"/>
  <c r="AI401"/>
  <c r="AH401"/>
  <c r="AG401"/>
  <c r="AE401"/>
  <c r="AD401"/>
  <c r="AC401"/>
  <c r="AA401"/>
  <c r="Z401"/>
  <c r="Y401"/>
  <c r="E401"/>
  <c r="D401"/>
  <c r="AM400"/>
  <c r="AL400"/>
  <c r="AK400"/>
  <c r="AI400"/>
  <c r="AH400"/>
  <c r="AG400"/>
  <c r="AE400"/>
  <c r="AD400"/>
  <c r="AC400"/>
  <c r="AA400"/>
  <c r="Z400"/>
  <c r="Y400"/>
  <c r="E400"/>
  <c r="D400"/>
  <c r="AM428"/>
  <c r="AL428"/>
  <c r="AK428"/>
  <c r="AI428"/>
  <c r="AH428"/>
  <c r="AG428"/>
  <c r="AE428"/>
  <c r="AD428"/>
  <c r="AC428"/>
  <c r="AA428"/>
  <c r="Z428"/>
  <c r="Y428"/>
  <c r="E428"/>
  <c r="D428"/>
  <c r="AM427"/>
  <c r="AL427"/>
  <c r="AK427"/>
  <c r="AI427"/>
  <c r="AH427"/>
  <c r="AG427"/>
  <c r="AE427"/>
  <c r="AD427"/>
  <c r="AC427"/>
  <c r="AA427"/>
  <c r="Z427"/>
  <c r="Y427"/>
  <c r="E427"/>
  <c r="D427"/>
  <c r="AM426"/>
  <c r="AL426"/>
  <c r="AK426"/>
  <c r="AI426"/>
  <c r="AH426"/>
  <c r="AG426"/>
  <c r="AE426"/>
  <c r="AD426"/>
  <c r="AC426"/>
  <c r="AA426"/>
  <c r="Z426"/>
  <c r="Y426"/>
  <c r="E426"/>
  <c r="D426"/>
  <c r="AM425"/>
  <c r="AL425"/>
  <c r="AK425"/>
  <c r="AI425"/>
  <c r="AH425"/>
  <c r="AG425"/>
  <c r="AE425"/>
  <c r="AD425"/>
  <c r="AC425"/>
  <c r="AA425"/>
  <c r="Z425"/>
  <c r="Y425"/>
  <c r="E425"/>
  <c r="D425"/>
  <c r="AM424"/>
  <c r="AL424"/>
  <c r="AK424"/>
  <c r="AI424"/>
  <c r="AH424"/>
  <c r="AG424"/>
  <c r="AE424"/>
  <c r="AD424"/>
  <c r="AC424"/>
  <c r="AA424"/>
  <c r="Y424"/>
  <c r="E424"/>
  <c r="D424"/>
  <c r="AM423"/>
  <c r="AL423"/>
  <c r="AK423"/>
  <c r="AI423"/>
  <c r="AH423"/>
  <c r="AG423"/>
  <c r="AE423"/>
  <c r="AD423"/>
  <c r="AC423"/>
  <c r="AA423"/>
  <c r="Y423"/>
  <c r="E423"/>
  <c r="D423"/>
  <c r="AM422"/>
  <c r="AL422"/>
  <c r="AK422"/>
  <c r="AI422"/>
  <c r="AH422"/>
  <c r="AG422"/>
  <c r="AE422"/>
  <c r="AD422"/>
  <c r="AC422"/>
  <c r="AA422"/>
  <c r="Y422"/>
  <c r="E422"/>
  <c r="D422"/>
  <c r="AM421"/>
  <c r="AL421"/>
  <c r="AK421"/>
  <c r="AI421"/>
  <c r="AH421"/>
  <c r="AG421"/>
  <c r="AE421"/>
  <c r="AD421"/>
  <c r="AC421"/>
  <c r="AA421"/>
  <c r="Y421"/>
  <c r="E421"/>
  <c r="D421"/>
  <c r="AM420"/>
  <c r="AL420"/>
  <c r="AK420"/>
  <c r="AI420"/>
  <c r="AH420"/>
  <c r="AG420"/>
  <c r="AE420"/>
  <c r="AD420"/>
  <c r="AC420"/>
  <c r="AA420"/>
  <c r="Y420"/>
  <c r="E420"/>
  <c r="D420"/>
  <c r="AM419"/>
  <c r="AL419"/>
  <c r="AK419"/>
  <c r="AI419"/>
  <c r="AH419"/>
  <c r="AG419"/>
  <c r="AE419"/>
  <c r="AD419"/>
  <c r="AC419"/>
  <c r="AA419"/>
  <c r="Y419"/>
  <c r="E419"/>
  <c r="D419"/>
  <c r="AM418"/>
  <c r="AL418"/>
  <c r="AK418"/>
  <c r="AI418"/>
  <c r="AH418"/>
  <c r="AG418"/>
  <c r="AE418"/>
  <c r="AD418"/>
  <c r="AC418"/>
  <c r="AA418"/>
  <c r="Y418"/>
  <c r="E418"/>
  <c r="D418"/>
  <c r="AM417"/>
  <c r="AL417"/>
  <c r="AK417"/>
  <c r="AI417"/>
  <c r="AH417"/>
  <c r="AG417"/>
  <c r="AE417"/>
  <c r="AD417"/>
  <c r="AC417"/>
  <c r="AA417"/>
  <c r="Y417"/>
  <c r="E417"/>
  <c r="D417"/>
  <c r="AM416"/>
  <c r="AL416"/>
  <c r="AK416"/>
  <c r="AI416"/>
  <c r="AH416"/>
  <c r="AG416"/>
  <c r="AE416"/>
  <c r="AD416"/>
  <c r="AC416"/>
  <c r="AA416"/>
  <c r="Y416"/>
  <c r="E416"/>
  <c r="D416"/>
  <c r="AM415"/>
  <c r="AL415"/>
  <c r="AK415"/>
  <c r="AI415"/>
  <c r="AH415"/>
  <c r="AG415"/>
  <c r="AE415"/>
  <c r="AD415"/>
  <c r="AC415"/>
  <c r="AA415"/>
  <c r="Y415"/>
  <c r="E415"/>
  <c r="D415"/>
  <c r="AM414"/>
  <c r="AL414"/>
  <c r="AK414"/>
  <c r="AI414"/>
  <c r="AH414"/>
  <c r="AG414"/>
  <c r="AE414"/>
  <c r="AD414"/>
  <c r="AC414"/>
  <c r="AA414"/>
  <c r="Y414"/>
  <c r="E414"/>
  <c r="D414"/>
  <c r="AM413"/>
  <c r="AL413"/>
  <c r="AK413"/>
  <c r="AI413"/>
  <c r="AH413"/>
  <c r="AG413"/>
  <c r="AE413"/>
  <c r="AD413"/>
  <c r="AC413"/>
  <c r="AA413"/>
  <c r="Y413"/>
  <c r="E413"/>
  <c r="D413"/>
  <c r="AM412"/>
  <c r="AL412"/>
  <c r="AK412"/>
  <c r="AI412"/>
  <c r="AH412"/>
  <c r="AG412"/>
  <c r="AE412"/>
  <c r="AD412"/>
  <c r="AC412"/>
  <c r="AA412"/>
  <c r="Y412"/>
  <c r="E412"/>
  <c r="D412"/>
  <c r="AM411"/>
  <c r="AL411"/>
  <c r="AK411"/>
  <c r="AI411"/>
  <c r="AH411"/>
  <c r="AG411"/>
  <c r="AE411"/>
  <c r="AD411"/>
  <c r="AC411"/>
  <c r="AA411"/>
  <c r="Y411"/>
  <c r="E411"/>
  <c r="D411"/>
  <c r="AM410"/>
  <c r="AL410"/>
  <c r="AK410"/>
  <c r="AH410"/>
  <c r="AG410"/>
  <c r="AE410"/>
  <c r="AD410"/>
  <c r="AC410"/>
  <c r="AA410"/>
  <c r="Y410"/>
  <c r="AM409"/>
  <c r="AL409"/>
  <c r="AK409"/>
  <c r="AH409"/>
  <c r="AG409"/>
  <c r="AE409"/>
  <c r="AD409"/>
  <c r="AC409"/>
  <c r="AA409"/>
  <c r="Z409"/>
  <c r="Y409"/>
  <c r="E409"/>
  <c r="D409"/>
  <c r="AM408"/>
  <c r="AL408"/>
  <c r="AK408"/>
  <c r="AI408"/>
  <c r="AH408"/>
  <c r="AG408"/>
  <c r="AE408"/>
  <c r="AD408"/>
  <c r="AC408"/>
  <c r="AA408"/>
  <c r="Y408"/>
  <c r="E408"/>
  <c r="D408"/>
  <c r="AM407"/>
  <c r="AL407"/>
  <c r="AK407"/>
  <c r="AI407"/>
  <c r="AH407"/>
  <c r="AG407"/>
  <c r="AE407"/>
  <c r="AD407"/>
  <c r="AC407"/>
  <c r="AA407"/>
  <c r="Y407"/>
  <c r="E407"/>
  <c r="D407"/>
  <c r="AM406"/>
  <c r="AL406"/>
  <c r="AK406"/>
  <c r="AI406"/>
  <c r="AH406"/>
  <c r="AG406"/>
  <c r="AE406"/>
  <c r="AD406"/>
  <c r="AC406"/>
  <c r="AA406"/>
  <c r="Y406"/>
  <c r="E406"/>
  <c r="D406"/>
  <c r="AM405"/>
  <c r="AL405"/>
  <c r="AK405"/>
  <c r="AI405"/>
  <c r="AH405"/>
  <c r="AG405"/>
  <c r="AE405"/>
  <c r="AD405"/>
  <c r="AC405"/>
  <c r="AA405"/>
  <c r="Y405"/>
  <c r="E405"/>
  <c r="D405"/>
  <c r="AM404"/>
  <c r="AL404"/>
  <c r="AK404"/>
  <c r="AI404"/>
  <c r="AH404"/>
  <c r="AG404"/>
  <c r="AE404"/>
  <c r="AD404"/>
  <c r="AC404"/>
  <c r="AA404"/>
  <c r="Z404"/>
  <c r="E404"/>
  <c r="AM444"/>
  <c r="AL444"/>
  <c r="AK444"/>
  <c r="AI444"/>
  <c r="AH444"/>
  <c r="AG444"/>
  <c r="AE444"/>
  <c r="AD444"/>
  <c r="AC444"/>
  <c r="AA444"/>
  <c r="Z444"/>
  <c r="Y444"/>
  <c r="E444"/>
  <c r="D444"/>
  <c r="AM443"/>
  <c r="AL443"/>
  <c r="AK443"/>
  <c r="AI443"/>
  <c r="AH443"/>
  <c r="AG443"/>
  <c r="AE443"/>
  <c r="AD443"/>
  <c r="AC443"/>
  <c r="AA443"/>
  <c r="Z443"/>
  <c r="Y443"/>
  <c r="E443"/>
  <c r="D443"/>
  <c r="AM442"/>
  <c r="AL442"/>
  <c r="AK442"/>
  <c r="AI442"/>
  <c r="AH442"/>
  <c r="AG442"/>
  <c r="AE442"/>
  <c r="AD442"/>
  <c r="AC442"/>
  <c r="AA442"/>
  <c r="Z442"/>
  <c r="Y442"/>
  <c r="E442"/>
  <c r="D442"/>
  <c r="AM441"/>
  <c r="AL441"/>
  <c r="AK441"/>
  <c r="AI441"/>
  <c r="AH441"/>
  <c r="AG441"/>
  <c r="AE441"/>
  <c r="AD441"/>
  <c r="AC441"/>
  <c r="AA441"/>
  <c r="Z441"/>
  <c r="Y441"/>
  <c r="E441"/>
  <c r="D441"/>
  <c r="AM440"/>
  <c r="AL440"/>
  <c r="AK440"/>
  <c r="AI440"/>
  <c r="AH440"/>
  <c r="AG440"/>
  <c r="AE440"/>
  <c r="AD440"/>
  <c r="AC440"/>
  <c r="AA440"/>
  <c r="Z440"/>
  <c r="Y440"/>
  <c r="E440"/>
  <c r="D440"/>
  <c r="AM439"/>
  <c r="AL439"/>
  <c r="AK439"/>
  <c r="AI439"/>
  <c r="AH439"/>
  <c r="AG439"/>
  <c r="AE439"/>
  <c r="AD439"/>
  <c r="AC439"/>
  <c r="AA439"/>
  <c r="Z439"/>
  <c r="Y439"/>
  <c r="E439"/>
  <c r="D439"/>
  <c r="AM438"/>
  <c r="AL438"/>
  <c r="AK438"/>
  <c r="AI438"/>
  <c r="AH438"/>
  <c r="AG438"/>
  <c r="AE438"/>
  <c r="AD438"/>
  <c r="AC438"/>
  <c r="AA438"/>
  <c r="Z438"/>
  <c r="Y438"/>
  <c r="E438"/>
  <c r="D438"/>
  <c r="AM437"/>
  <c r="AL437"/>
  <c r="AK437"/>
  <c r="AI437"/>
  <c r="AH437"/>
  <c r="AG437"/>
  <c r="AE437"/>
  <c r="AD437"/>
  <c r="AC437"/>
  <c r="AA437"/>
  <c r="Z437"/>
  <c r="Y437"/>
  <c r="E437"/>
  <c r="D437"/>
  <c r="AM436"/>
  <c r="AL436"/>
  <c r="AK436"/>
  <c r="AI436"/>
  <c r="AH436"/>
  <c r="AG436"/>
  <c r="AE436"/>
  <c r="AD436"/>
  <c r="AC436"/>
  <c r="AA436"/>
  <c r="Z436"/>
  <c r="Y436"/>
  <c r="E436"/>
  <c r="D436"/>
  <c r="AM435"/>
  <c r="AL435"/>
  <c r="AK435"/>
  <c r="AI435"/>
  <c r="AH435"/>
  <c r="AG435"/>
  <c r="AE435"/>
  <c r="AD435"/>
  <c r="AC435"/>
  <c r="AA435"/>
  <c r="Z435"/>
  <c r="Y435"/>
  <c r="E435"/>
  <c r="D435"/>
  <c r="AM434"/>
  <c r="AL434"/>
  <c r="AK434"/>
  <c r="AI434"/>
  <c r="AH434"/>
  <c r="AG434"/>
  <c r="AE434"/>
  <c r="AD434"/>
  <c r="AC434"/>
  <c r="AA434"/>
  <c r="Z434"/>
  <c r="Y434"/>
  <c r="E434"/>
  <c r="D434"/>
  <c r="AM433"/>
  <c r="AL433"/>
  <c r="AK433"/>
  <c r="AI433"/>
  <c r="AH433"/>
  <c r="AG433"/>
  <c r="AE433"/>
  <c r="AD433"/>
  <c r="AC433"/>
  <c r="AA433"/>
  <c r="Z433"/>
  <c r="Y433"/>
  <c r="E433"/>
  <c r="D433"/>
  <c r="AM432"/>
  <c r="AL432"/>
  <c r="AK432"/>
  <c r="AI432"/>
  <c r="AH432"/>
  <c r="AG432"/>
  <c r="AE432"/>
  <c r="AD432"/>
  <c r="AC432"/>
  <c r="AA432"/>
  <c r="Z432"/>
  <c r="Y432"/>
  <c r="E432"/>
  <c r="D432"/>
  <c r="AM431"/>
  <c r="AL431"/>
  <c r="AK431"/>
  <c r="AI431"/>
  <c r="AH431"/>
  <c r="AG431"/>
  <c r="AE431"/>
  <c r="AD431"/>
  <c r="AC431"/>
  <c r="AA431"/>
  <c r="Z431"/>
  <c r="Y431"/>
  <c r="E431"/>
  <c r="D431"/>
  <c r="AM430"/>
  <c r="AL430"/>
  <c r="AK430"/>
  <c r="AI430"/>
  <c r="AH430"/>
  <c r="AG430"/>
  <c r="AE430"/>
  <c r="AD430"/>
  <c r="AC430"/>
  <c r="AA430"/>
  <c r="Z430"/>
  <c r="Y430"/>
  <c r="E430"/>
  <c r="D430"/>
  <c r="AM429"/>
  <c r="AL429"/>
  <c r="AK429"/>
  <c r="AI429"/>
  <c r="AH429"/>
  <c r="AG429"/>
  <c r="AE429"/>
  <c r="AD429"/>
  <c r="AC429"/>
  <c r="AA429"/>
  <c r="Z429"/>
  <c r="Y429"/>
  <c r="E429"/>
  <c r="D429"/>
  <c r="AM452"/>
  <c r="AL452"/>
  <c r="AK452"/>
  <c r="AI452"/>
  <c r="AH452"/>
  <c r="AG452"/>
  <c r="AE452"/>
  <c r="AD452"/>
  <c r="AC452"/>
  <c r="AA452"/>
  <c r="Z452"/>
  <c r="Y452"/>
  <c r="E452"/>
  <c r="D452"/>
  <c r="AM451"/>
  <c r="AL451"/>
  <c r="AK451"/>
  <c r="AI451"/>
  <c r="AH451"/>
  <c r="AG451"/>
  <c r="AE451"/>
  <c r="AD451"/>
  <c r="AC451"/>
  <c r="AA451"/>
  <c r="Z451"/>
  <c r="Y451"/>
  <c r="E451"/>
  <c r="D451"/>
  <c r="AM450"/>
  <c r="AL450"/>
  <c r="AK450"/>
  <c r="AI450"/>
  <c r="AH450"/>
  <c r="AG450"/>
  <c r="AE450"/>
  <c r="AD450"/>
  <c r="AC450"/>
  <c r="AA450"/>
  <c r="Z450"/>
  <c r="Y450"/>
  <c r="E450"/>
  <c r="D450"/>
  <c r="AM449"/>
  <c r="AL449"/>
  <c r="AK449"/>
  <c r="AI449"/>
  <c r="AH449"/>
  <c r="AG449"/>
  <c r="AE449"/>
  <c r="AD449"/>
  <c r="AC449"/>
  <c r="AA449"/>
  <c r="Z449"/>
  <c r="Y449"/>
  <c r="E449"/>
  <c r="D449"/>
  <c r="AM448"/>
  <c r="AL448"/>
  <c r="AK448"/>
  <c r="AI448"/>
  <c r="AH448"/>
  <c r="AG448"/>
  <c r="AE448"/>
  <c r="AD448"/>
  <c r="AC448"/>
  <c r="AA448"/>
  <c r="Z448"/>
  <c r="Y448"/>
  <c r="E448"/>
  <c r="D448"/>
  <c r="AM447"/>
  <c r="AL447"/>
  <c r="AK447"/>
  <c r="AI447"/>
  <c r="AH447"/>
  <c r="AG447"/>
  <c r="AE447"/>
  <c r="AD447"/>
  <c r="AC447"/>
  <c r="AA447"/>
  <c r="Z447"/>
  <c r="Y447"/>
  <c r="E447"/>
  <c r="D447"/>
  <c r="AM446"/>
  <c r="AL446"/>
  <c r="AK446"/>
  <c r="AI446"/>
  <c r="AH446"/>
  <c r="AG446"/>
  <c r="AE446"/>
  <c r="AD446"/>
  <c r="AC446"/>
  <c r="AA446"/>
  <c r="Z446"/>
  <c r="Y446"/>
  <c r="E446"/>
  <c r="D446"/>
  <c r="AM445"/>
  <c r="AL445"/>
  <c r="AK445"/>
  <c r="AI445"/>
  <c r="AH445"/>
  <c r="AG445"/>
  <c r="AE445"/>
  <c r="AD445"/>
  <c r="AC445"/>
  <c r="AA445"/>
  <c r="Z445"/>
  <c r="Y445"/>
  <c r="E445"/>
  <c r="D445"/>
  <c r="AM455"/>
  <c r="AL455"/>
  <c r="AK455"/>
  <c r="AI455"/>
  <c r="AH455"/>
  <c r="AG455"/>
  <c r="AE455"/>
  <c r="AD455"/>
  <c r="AC455"/>
  <c r="AA455"/>
  <c r="Z455"/>
  <c r="Y455"/>
  <c r="E455"/>
  <c r="D455"/>
  <c r="AM454"/>
  <c r="AL454"/>
  <c r="AK454"/>
  <c r="AI454"/>
  <c r="AH454"/>
  <c r="AG454"/>
  <c r="AE454"/>
  <c r="AD454"/>
  <c r="AC454"/>
  <c r="AA454"/>
  <c r="Z454"/>
  <c r="Y454"/>
  <c r="E454"/>
  <c r="D454"/>
  <c r="AM396"/>
  <c r="AL396"/>
  <c r="AK396"/>
  <c r="AI396"/>
  <c r="AH396"/>
  <c r="AG396"/>
  <c r="AE396"/>
  <c r="AD396"/>
  <c r="AC396"/>
  <c r="AA396"/>
  <c r="Z396"/>
  <c r="Y396"/>
  <c r="E396"/>
  <c r="D396"/>
  <c r="AM394"/>
  <c r="AL394"/>
  <c r="AK394"/>
  <c r="AI394"/>
  <c r="AH394"/>
  <c r="AG394"/>
  <c r="AE394"/>
  <c r="AD394"/>
  <c r="AC394"/>
  <c r="AA394"/>
  <c r="Z394"/>
  <c r="Y394"/>
  <c r="E394"/>
  <c r="D394"/>
  <c r="AM393"/>
  <c r="AL393"/>
  <c r="AK393"/>
  <c r="AI393"/>
  <c r="AH393"/>
  <c r="AG393"/>
  <c r="AE393"/>
  <c r="AD393"/>
  <c r="AC393"/>
  <c r="AA393"/>
  <c r="Z393"/>
  <c r="Y393"/>
  <c r="E393"/>
  <c r="D393"/>
  <c r="AM392"/>
  <c r="AL392"/>
  <c r="AK392"/>
  <c r="AI392"/>
  <c r="AH392"/>
  <c r="AG392"/>
  <c r="AE392"/>
  <c r="AD392"/>
  <c r="AC392"/>
  <c r="AA392"/>
  <c r="Z392"/>
  <c r="Y392"/>
  <c r="E392"/>
  <c r="D392"/>
  <c r="AM391"/>
  <c r="AK391"/>
  <c r="AI391"/>
  <c r="AH391"/>
  <c r="AG391"/>
  <c r="AE391"/>
  <c r="AD391"/>
  <c r="AC391"/>
  <c r="AA391"/>
  <c r="Z391"/>
  <c r="Y391"/>
  <c r="E391"/>
  <c r="D391"/>
  <c r="I383"/>
  <c r="G383"/>
  <c r="AM385"/>
  <c r="AL385"/>
  <c r="AK385"/>
  <c r="AI385"/>
  <c r="AH385"/>
  <c r="AE385"/>
  <c r="AD385"/>
  <c r="AC385"/>
  <c r="AA385"/>
  <c r="Z385"/>
  <c r="Y385"/>
  <c r="E385"/>
  <c r="D385"/>
  <c r="AM386"/>
  <c r="AL386"/>
  <c r="AK386"/>
  <c r="AI386"/>
  <c r="AH386"/>
  <c r="AG386"/>
  <c r="AE386"/>
  <c r="AD386"/>
  <c r="AC386"/>
  <c r="AA386"/>
  <c r="Z386"/>
  <c r="Y386"/>
  <c r="E386"/>
  <c r="D386"/>
  <c r="AM384"/>
  <c r="AL384"/>
  <c r="AK384"/>
  <c r="AI384"/>
  <c r="AH384"/>
  <c r="AG384"/>
  <c r="AE384"/>
  <c r="AD384"/>
  <c r="AC384"/>
  <c r="AA384"/>
  <c r="Z384"/>
  <c r="Y384"/>
  <c r="E384"/>
  <c r="D384"/>
  <c r="D387"/>
  <c r="E387"/>
  <c r="Y387"/>
  <c r="Z387"/>
  <c r="AA387"/>
  <c r="AC387"/>
  <c r="AD387"/>
  <c r="AE387"/>
  <c r="AG387"/>
  <c r="AH387"/>
  <c r="AI387"/>
  <c r="AK387"/>
  <c r="AL387"/>
  <c r="AM387"/>
  <c r="D388"/>
  <c r="E388"/>
  <c r="Y388"/>
  <c r="AA388"/>
  <c r="AC388"/>
  <c r="AD388"/>
  <c r="AE388"/>
  <c r="AG388"/>
  <c r="AH388"/>
  <c r="AI388"/>
  <c r="AK388"/>
  <c r="AL388"/>
  <c r="AM388"/>
  <c r="AM362"/>
  <c r="AL362"/>
  <c r="AK362"/>
  <c r="AI362"/>
  <c r="AH362"/>
  <c r="AG362"/>
  <c r="AE362"/>
  <c r="AD362"/>
  <c r="AC362"/>
  <c r="AA362"/>
  <c r="Z362"/>
  <c r="Y362"/>
  <c r="E362"/>
  <c r="D362"/>
  <c r="AM361"/>
  <c r="AL361"/>
  <c r="AK361"/>
  <c r="AI361"/>
  <c r="AH361"/>
  <c r="AG361"/>
  <c r="AE361"/>
  <c r="AD361"/>
  <c r="AC361"/>
  <c r="AA361"/>
  <c r="Z361"/>
  <c r="Y361"/>
  <c r="E361"/>
  <c r="D361"/>
  <c r="AM360"/>
  <c r="AL360"/>
  <c r="AK360"/>
  <c r="AI360"/>
  <c r="AH360"/>
  <c r="AG360"/>
  <c r="AE360"/>
  <c r="AD360"/>
  <c r="AC360"/>
  <c r="AA360"/>
  <c r="Z360"/>
  <c r="Y360"/>
  <c r="E360"/>
  <c r="D360"/>
  <c r="AM359"/>
  <c r="AL359"/>
  <c r="AK359"/>
  <c r="AI359"/>
  <c r="AH359"/>
  <c r="AG359"/>
  <c r="AE359"/>
  <c r="AD359"/>
  <c r="AC359"/>
  <c r="AA359"/>
  <c r="Y359"/>
  <c r="AM358"/>
  <c r="AL358"/>
  <c r="AK358"/>
  <c r="AI358"/>
  <c r="AH358"/>
  <c r="AG358"/>
  <c r="AE358"/>
  <c r="AD358"/>
  <c r="AC358"/>
  <c r="AA358"/>
  <c r="Z358"/>
  <c r="Y358"/>
  <c r="E358"/>
  <c r="D358"/>
  <c r="AM357"/>
  <c r="AK357"/>
  <c r="AI357"/>
  <c r="AH357"/>
  <c r="AG357"/>
  <c r="AE357"/>
  <c r="AD357"/>
  <c r="AC357"/>
  <c r="Y357"/>
  <c r="E357"/>
  <c r="D357"/>
  <c r="AM356"/>
  <c r="AL356"/>
  <c r="AK356"/>
  <c r="AI356"/>
  <c r="AH356"/>
  <c r="AG356"/>
  <c r="AE356"/>
  <c r="AD356"/>
  <c r="AC356"/>
  <c r="AA356"/>
  <c r="Z356"/>
  <c r="Y356"/>
  <c r="E356"/>
  <c r="D356"/>
  <c r="AM355"/>
  <c r="AL355"/>
  <c r="AK355"/>
  <c r="AI355"/>
  <c r="AH355"/>
  <c r="AG355"/>
  <c r="AE355"/>
  <c r="AD355"/>
  <c r="AC355"/>
  <c r="AA355"/>
  <c r="Z355"/>
  <c r="Y355"/>
  <c r="E355"/>
  <c r="D355"/>
  <c r="AM354"/>
  <c r="AL354"/>
  <c r="AK354"/>
  <c r="AI354"/>
  <c r="AH354"/>
  <c r="AG354"/>
  <c r="AE354"/>
  <c r="AD354"/>
  <c r="AC354"/>
  <c r="AA354"/>
  <c r="Z354"/>
  <c r="Y354"/>
  <c r="E354"/>
  <c r="D354"/>
  <c r="AM353"/>
  <c r="AL353"/>
  <c r="AK353"/>
  <c r="AI353"/>
  <c r="AH353"/>
  <c r="AG353"/>
  <c r="AE353"/>
  <c r="AD353"/>
  <c r="AC353"/>
  <c r="AA353"/>
  <c r="Z353"/>
  <c r="Y353"/>
  <c r="E353"/>
  <c r="D353"/>
  <c r="AM352"/>
  <c r="AL352"/>
  <c r="AK352"/>
  <c r="AI352"/>
  <c r="AH352"/>
  <c r="AG352"/>
  <c r="AE352"/>
  <c r="AD352"/>
  <c r="AC352"/>
  <c r="AA352"/>
  <c r="Z352"/>
  <c r="Y352"/>
  <c r="E352"/>
  <c r="D352"/>
  <c r="AM351"/>
  <c r="AL351"/>
  <c r="AK351"/>
  <c r="AI351"/>
  <c r="AH351"/>
  <c r="AG351"/>
  <c r="AE351"/>
  <c r="AD351"/>
  <c r="AC351"/>
  <c r="AA351"/>
  <c r="Z351"/>
  <c r="Y351"/>
  <c r="E351"/>
  <c r="D351"/>
  <c r="AM350"/>
  <c r="AK350"/>
  <c r="AI350"/>
  <c r="AH350"/>
  <c r="AE350"/>
  <c r="AD350"/>
  <c r="AC350"/>
  <c r="Z350"/>
  <c r="E350"/>
  <c r="AM349"/>
  <c r="AL349"/>
  <c r="AK349"/>
  <c r="AI349"/>
  <c r="AH349"/>
  <c r="AG349"/>
  <c r="AE349"/>
  <c r="AD349"/>
  <c r="AC349"/>
  <c r="Z349"/>
  <c r="Y349"/>
  <c r="E349"/>
  <c r="D349"/>
  <c r="AL348"/>
  <c r="AK348"/>
  <c r="AI348"/>
  <c r="AH348"/>
  <c r="AG348"/>
  <c r="AE348"/>
  <c r="AD348"/>
  <c r="AC348"/>
  <c r="Y348"/>
  <c r="E348"/>
  <c r="AM347"/>
  <c r="AL347"/>
  <c r="AK347"/>
  <c r="AI347"/>
  <c r="AH347"/>
  <c r="AG347"/>
  <c r="AE347"/>
  <c r="AD347"/>
  <c r="AC347"/>
  <c r="AA347"/>
  <c r="Z347"/>
  <c r="Y347"/>
  <c r="E347"/>
  <c r="D347"/>
  <c r="AM378"/>
  <c r="AL378"/>
  <c r="AK378"/>
  <c r="AI378"/>
  <c r="AH378"/>
  <c r="AG378"/>
  <c r="AE378"/>
  <c r="AD378"/>
  <c r="AC378"/>
  <c r="AA378"/>
  <c r="Y378"/>
  <c r="E378"/>
  <c r="D378"/>
  <c r="AM377"/>
  <c r="AL377"/>
  <c r="AK377"/>
  <c r="AI377"/>
  <c r="AH377"/>
  <c r="AG377"/>
  <c r="AE377"/>
  <c r="AD377"/>
  <c r="AC377"/>
  <c r="AA377"/>
  <c r="Z377"/>
  <c r="Y377"/>
  <c r="E377"/>
  <c r="D377"/>
  <c r="AM376"/>
  <c r="AL376"/>
  <c r="AK376"/>
  <c r="AI376"/>
  <c r="AH376"/>
  <c r="AG376"/>
  <c r="AE376"/>
  <c r="AD376"/>
  <c r="AC376"/>
  <c r="AA376"/>
  <c r="Z376"/>
  <c r="Y376"/>
  <c r="E376"/>
  <c r="D376"/>
  <c r="AM375"/>
  <c r="AL375"/>
  <c r="AK375"/>
  <c r="AI375"/>
  <c r="AH375"/>
  <c r="AG375"/>
  <c r="AE375"/>
  <c r="AD375"/>
  <c r="AC375"/>
  <c r="AA375"/>
  <c r="Z375"/>
  <c r="Y375"/>
  <c r="E375"/>
  <c r="D375"/>
  <c r="AM374"/>
  <c r="AL374"/>
  <c r="AK374"/>
  <c r="AI374"/>
  <c r="AH374"/>
  <c r="AG374"/>
  <c r="AE374"/>
  <c r="AD374"/>
  <c r="AC374"/>
  <c r="AA374"/>
  <c r="Z374"/>
  <c r="Y374"/>
  <c r="E374"/>
  <c r="D374"/>
  <c r="AM373"/>
  <c r="AL373"/>
  <c r="AK373"/>
  <c r="AI373"/>
  <c r="AH373"/>
  <c r="AG373"/>
  <c r="AE373"/>
  <c r="AD373"/>
  <c r="AC373"/>
  <c r="AA373"/>
  <c r="Z373"/>
  <c r="Y373"/>
  <c r="E373"/>
  <c r="D373"/>
  <c r="AM372"/>
  <c r="AL372"/>
  <c r="AK372"/>
  <c r="AI372"/>
  <c r="AH372"/>
  <c r="AG372"/>
  <c r="AE372"/>
  <c r="AD372"/>
  <c r="AC372"/>
  <c r="AA372"/>
  <c r="Z372"/>
  <c r="Y372"/>
  <c r="E372"/>
  <c r="D372"/>
  <c r="AM371"/>
  <c r="AL371"/>
  <c r="AK371"/>
  <c r="AI371"/>
  <c r="AH371"/>
  <c r="AG371"/>
  <c r="AE371"/>
  <c r="AD371"/>
  <c r="AC371"/>
  <c r="AA371"/>
  <c r="Z371"/>
  <c r="Y371"/>
  <c r="E371"/>
  <c r="D371"/>
  <c r="AM370"/>
  <c r="AL370"/>
  <c r="AK370"/>
  <c r="AI370"/>
  <c r="AH370"/>
  <c r="AG370"/>
  <c r="AE370"/>
  <c r="AD370"/>
  <c r="AC370"/>
  <c r="AA370"/>
  <c r="Z370"/>
  <c r="Y370"/>
  <c r="E370"/>
  <c r="D370"/>
  <c r="AM369"/>
  <c r="AL369"/>
  <c r="AK369"/>
  <c r="AI369"/>
  <c r="AH369"/>
  <c r="AG369"/>
  <c r="AE369"/>
  <c r="AD369"/>
  <c r="AC369"/>
  <c r="AA369"/>
  <c r="Z369"/>
  <c r="Y369"/>
  <c r="E369"/>
  <c r="D369"/>
  <c r="AM368"/>
  <c r="AL368"/>
  <c r="AK368"/>
  <c r="AI368"/>
  <c r="AH368"/>
  <c r="AG368"/>
  <c r="AE368"/>
  <c r="AD368"/>
  <c r="AC368"/>
  <c r="AA368"/>
  <c r="Z368"/>
  <c r="Y368"/>
  <c r="E368"/>
  <c r="D368"/>
  <c r="AM367"/>
  <c r="AL367"/>
  <c r="AK367"/>
  <c r="AI367"/>
  <c r="AH367"/>
  <c r="AG367"/>
  <c r="AE367"/>
  <c r="AD367"/>
  <c r="AC367"/>
  <c r="AA367"/>
  <c r="Z367"/>
  <c r="Y367"/>
  <c r="E367"/>
  <c r="D367"/>
  <c r="AM366"/>
  <c r="AL366"/>
  <c r="AK366"/>
  <c r="AI366"/>
  <c r="AH366"/>
  <c r="AG366"/>
  <c r="AE366"/>
  <c r="AD366"/>
  <c r="AC366"/>
  <c r="D366"/>
  <c r="AM365"/>
  <c r="AL365"/>
  <c r="AK365"/>
  <c r="AI365"/>
  <c r="AH365"/>
  <c r="AG365"/>
  <c r="AE365"/>
  <c r="AD365"/>
  <c r="AC365"/>
  <c r="AA365"/>
  <c r="Z365"/>
  <c r="Y365"/>
  <c r="E365"/>
  <c r="D365"/>
  <c r="AM364"/>
  <c r="AL364"/>
  <c r="AK364"/>
  <c r="AI364"/>
  <c r="AH364"/>
  <c r="AG364"/>
  <c r="AE364"/>
  <c r="AD364"/>
  <c r="AC364"/>
  <c r="AA364"/>
  <c r="Z364"/>
  <c r="Y364"/>
  <c r="E364"/>
  <c r="D364"/>
  <c r="AM363"/>
  <c r="AL363"/>
  <c r="AK363"/>
  <c r="AI363"/>
  <c r="AH363"/>
  <c r="AG363"/>
  <c r="AE363"/>
  <c r="AD363"/>
  <c r="AC363"/>
  <c r="AA363"/>
  <c r="Z363"/>
  <c r="Y363"/>
  <c r="E363"/>
  <c r="D363"/>
  <c r="AM382"/>
  <c r="AL382"/>
  <c r="AK382"/>
  <c r="AI382"/>
  <c r="AH382"/>
  <c r="AG382"/>
  <c r="AE382"/>
  <c r="AD382"/>
  <c r="AC382"/>
  <c r="AA382"/>
  <c r="Y382"/>
  <c r="E382"/>
  <c r="D382"/>
  <c r="AM381"/>
  <c r="AL381"/>
  <c r="AK381"/>
  <c r="AI381"/>
  <c r="AH381"/>
  <c r="AG381"/>
  <c r="AE381"/>
  <c r="AD381"/>
  <c r="AC381"/>
  <c r="AA381"/>
  <c r="Z381"/>
  <c r="Y381"/>
  <c r="E381"/>
  <c r="D381"/>
  <c r="AM380"/>
  <c r="AL380"/>
  <c r="AK380"/>
  <c r="AI380"/>
  <c r="AH380"/>
  <c r="AG380"/>
  <c r="AE380"/>
  <c r="AD380"/>
  <c r="AC380"/>
  <c r="AA380"/>
  <c r="Z380"/>
  <c r="Y380"/>
  <c r="E380"/>
  <c r="D380"/>
  <c r="AM379"/>
  <c r="AL379"/>
  <c r="AK379"/>
  <c r="AI379"/>
  <c r="AH379"/>
  <c r="AG379"/>
  <c r="AE379"/>
  <c r="AD379"/>
  <c r="AC379"/>
  <c r="AA379"/>
  <c r="Z379"/>
  <c r="Y379"/>
  <c r="E379"/>
  <c r="D379"/>
  <c r="AM342"/>
  <c r="AL342"/>
  <c r="AK342"/>
  <c r="AI342"/>
  <c r="AH342"/>
  <c r="AG342"/>
  <c r="AE342"/>
  <c r="AD342"/>
  <c r="AC342"/>
  <c r="AA342"/>
  <c r="Z342"/>
  <c r="Y342"/>
  <c r="E342"/>
  <c r="D342"/>
  <c r="AM343"/>
  <c r="AL343"/>
  <c r="AK343"/>
  <c r="AI343"/>
  <c r="AH343"/>
  <c r="AG343"/>
  <c r="AE343"/>
  <c r="AD343"/>
  <c r="AC343"/>
  <c r="AA343"/>
  <c r="Z343"/>
  <c r="Y343"/>
  <c r="E343"/>
  <c r="D343"/>
  <c r="AM340"/>
  <c r="AL340"/>
  <c r="AK340"/>
  <c r="AI340"/>
  <c r="AH340"/>
  <c r="AG340"/>
  <c r="AE340"/>
  <c r="AD340"/>
  <c r="AC340"/>
  <c r="AA340"/>
  <c r="Z340"/>
  <c r="Y340"/>
  <c r="E340"/>
  <c r="D340"/>
  <c r="AM337"/>
  <c r="AL337"/>
  <c r="AK337"/>
  <c r="AI337"/>
  <c r="AH337"/>
  <c r="AG337"/>
  <c r="AE337"/>
  <c r="AD337"/>
  <c r="AC337"/>
  <c r="AA337"/>
  <c r="Z337"/>
  <c r="Y337"/>
  <c r="E337"/>
  <c r="D337"/>
  <c r="AM336"/>
  <c r="AL336"/>
  <c r="AK336"/>
  <c r="AI336"/>
  <c r="AH336"/>
  <c r="AG336"/>
  <c r="AE336"/>
  <c r="AD336"/>
  <c r="AC336"/>
  <c r="AA336"/>
  <c r="Y336"/>
  <c r="E336"/>
  <c r="D336"/>
  <c r="AM334"/>
  <c r="AL334"/>
  <c r="AK334"/>
  <c r="AI334"/>
  <c r="AH334"/>
  <c r="AG334"/>
  <c r="AE334"/>
  <c r="AD334"/>
  <c r="AC334"/>
  <c r="AA334"/>
  <c r="Z334"/>
  <c r="Y334"/>
  <c r="E334"/>
  <c r="D334"/>
  <c r="AM331"/>
  <c r="AL331"/>
  <c r="AK331"/>
  <c r="AI331"/>
  <c r="AH331"/>
  <c r="AG331"/>
  <c r="AE331"/>
  <c r="AD331"/>
  <c r="AC331"/>
  <c r="AA331"/>
  <c r="Z331"/>
  <c r="Y331"/>
  <c r="E331"/>
  <c r="D331"/>
  <c r="AM333"/>
  <c r="AL333"/>
  <c r="AK333"/>
  <c r="AI333"/>
  <c r="AH333"/>
  <c r="AG333"/>
  <c r="AE333"/>
  <c r="AD333"/>
  <c r="AC333"/>
  <c r="AA333"/>
  <c r="Z333"/>
  <c r="Y333"/>
  <c r="E333"/>
  <c r="D333"/>
  <c r="AM332"/>
  <c r="AL332"/>
  <c r="AK332"/>
  <c r="AI332"/>
  <c r="AH332"/>
  <c r="AG332"/>
  <c r="AE332"/>
  <c r="AD332"/>
  <c r="AC332"/>
  <c r="AA332"/>
  <c r="Z332"/>
  <c r="Y332"/>
  <c r="E332"/>
  <c r="D332"/>
  <c r="AM319"/>
  <c r="AL319"/>
  <c r="AK319"/>
  <c r="AI319"/>
  <c r="AH319"/>
  <c r="AG319"/>
  <c r="AE319"/>
  <c r="AD319"/>
  <c r="AC319"/>
  <c r="AA319"/>
  <c r="Z319"/>
  <c r="Y319"/>
  <c r="E319"/>
  <c r="D319"/>
  <c r="AM318"/>
  <c r="AL318"/>
  <c r="AK318"/>
  <c r="AI318"/>
  <c r="AH318"/>
  <c r="AG318"/>
  <c r="AE318"/>
  <c r="AD318"/>
  <c r="AC318"/>
  <c r="AA318"/>
  <c r="Z318"/>
  <c r="Y318"/>
  <c r="E318"/>
  <c r="D318"/>
  <c r="AM317"/>
  <c r="AL317"/>
  <c r="AK317"/>
  <c r="AI317"/>
  <c r="AH317"/>
  <c r="AG317"/>
  <c r="AE317"/>
  <c r="AD317"/>
  <c r="AC317"/>
  <c r="Z317"/>
  <c r="Y317"/>
  <c r="E317"/>
  <c r="D317"/>
  <c r="AM316"/>
  <c r="AL316"/>
  <c r="AK316"/>
  <c r="AI316"/>
  <c r="AH316"/>
  <c r="AG316"/>
  <c r="AE316"/>
  <c r="AD316"/>
  <c r="AC316"/>
  <c r="AA316"/>
  <c r="Z316"/>
  <c r="Y316"/>
  <c r="E316"/>
  <c r="D316"/>
  <c r="AM315"/>
  <c r="AL315"/>
  <c r="AK315"/>
  <c r="AI315"/>
  <c r="AH315"/>
  <c r="AE315"/>
  <c r="AD315"/>
  <c r="AC315"/>
  <c r="AA315"/>
  <c r="Y315"/>
  <c r="D315"/>
  <c r="AM314"/>
  <c r="AL314"/>
  <c r="AK314"/>
  <c r="AI314"/>
  <c r="AH314"/>
  <c r="AG314"/>
  <c r="AE314"/>
  <c r="AD314"/>
  <c r="AC314"/>
  <c r="AA314"/>
  <c r="Z314"/>
  <c r="Y314"/>
  <c r="E314"/>
  <c r="D314"/>
  <c r="AM323"/>
  <c r="AL323"/>
  <c r="AK323"/>
  <c r="AI323"/>
  <c r="AH323"/>
  <c r="AG323"/>
  <c r="AE323"/>
  <c r="AD323"/>
  <c r="AC323"/>
  <c r="AA323"/>
  <c r="Z323"/>
  <c r="Y323"/>
  <c r="E323"/>
  <c r="D323"/>
  <c r="AM322"/>
  <c r="AL322"/>
  <c r="AK322"/>
  <c r="AI322"/>
  <c r="AH322"/>
  <c r="AG322"/>
  <c r="AE322"/>
  <c r="AD322"/>
  <c r="AC322"/>
  <c r="Z322"/>
  <c r="E322"/>
  <c r="D322"/>
  <c r="AM321"/>
  <c r="AL321"/>
  <c r="AK321"/>
  <c r="AI321"/>
  <c r="AH321"/>
  <c r="AG321"/>
  <c r="AE321"/>
  <c r="AD321"/>
  <c r="AC321"/>
  <c r="AA321"/>
  <c r="Z321"/>
  <c r="Y321"/>
  <c r="E321"/>
  <c r="D321"/>
  <c r="AM320"/>
  <c r="AL320"/>
  <c r="AK320"/>
  <c r="AI320"/>
  <c r="AH320"/>
  <c r="AG320"/>
  <c r="AE320"/>
  <c r="AD320"/>
  <c r="AC320"/>
  <c r="AA320"/>
  <c r="Y320"/>
  <c r="E320"/>
  <c r="D320"/>
  <c r="AM325"/>
  <c r="AL325"/>
  <c r="AK325"/>
  <c r="AI325"/>
  <c r="AH325"/>
  <c r="AG325"/>
  <c r="AE325"/>
  <c r="AD325"/>
  <c r="AC325"/>
  <c r="AA325"/>
  <c r="Z325"/>
  <c r="Y325"/>
  <c r="E325"/>
  <c r="D325"/>
  <c r="AM324"/>
  <c r="AL324"/>
  <c r="AK324"/>
  <c r="AI324"/>
  <c r="AH324"/>
  <c r="AG324"/>
  <c r="AE324"/>
  <c r="AD324"/>
  <c r="AC324"/>
  <c r="AA324"/>
  <c r="Z324"/>
  <c r="Y324"/>
  <c r="E324"/>
  <c r="D324"/>
  <c r="AM326"/>
  <c r="AL326"/>
  <c r="AK326"/>
  <c r="AI326"/>
  <c r="AH326"/>
  <c r="AG326"/>
  <c r="AE326"/>
  <c r="AD326"/>
  <c r="AC326"/>
  <c r="AA326"/>
  <c r="Z326"/>
  <c r="Y326"/>
  <c r="E326"/>
  <c r="D326"/>
  <c r="AM300"/>
  <c r="AL300"/>
  <c r="AK300"/>
  <c r="AI300"/>
  <c r="AH300"/>
  <c r="AG300"/>
  <c r="AE300"/>
  <c r="AD300"/>
  <c r="AC300"/>
  <c r="AA300"/>
  <c r="Z300"/>
  <c r="Y300"/>
  <c r="E300"/>
  <c r="D300"/>
  <c r="AM299"/>
  <c r="AL299"/>
  <c r="AK299"/>
  <c r="AI299"/>
  <c r="AH299"/>
  <c r="AG299"/>
  <c r="AE299"/>
  <c r="AD299"/>
  <c r="AC299"/>
  <c r="AA299"/>
  <c r="Y299"/>
  <c r="E299"/>
  <c r="D299"/>
  <c r="AM298"/>
  <c r="AL298"/>
  <c r="AK298"/>
  <c r="AI298"/>
  <c r="AH298"/>
  <c r="AG298"/>
  <c r="AE298"/>
  <c r="AD298"/>
  <c r="AC298"/>
  <c r="AA298"/>
  <c r="Z298"/>
  <c r="Y298"/>
  <c r="E298"/>
  <c r="D298"/>
  <c r="AM297"/>
  <c r="AL297"/>
  <c r="AK297"/>
  <c r="AI297"/>
  <c r="AH297"/>
  <c r="AG297"/>
  <c r="AE297"/>
  <c r="AD297"/>
  <c r="AC297"/>
  <c r="AA297"/>
  <c r="Z297"/>
  <c r="Y297"/>
  <c r="E297"/>
  <c r="D297"/>
  <c r="AM296"/>
  <c r="AL296"/>
  <c r="AK296"/>
  <c r="AI296"/>
  <c r="AH296"/>
  <c r="AG296"/>
  <c r="AE296"/>
  <c r="AD296"/>
  <c r="AC296"/>
  <c r="AA296"/>
  <c r="Z296"/>
  <c r="Y296"/>
  <c r="E296"/>
  <c r="D296"/>
  <c r="AM295"/>
  <c r="AL295"/>
  <c r="AK295"/>
  <c r="AI295"/>
  <c r="AH295"/>
  <c r="AG295"/>
  <c r="AE295"/>
  <c r="AD295"/>
  <c r="AC295"/>
  <c r="AA295"/>
  <c r="Z295"/>
  <c r="Y295"/>
  <c r="E295"/>
  <c r="D295"/>
  <c r="AM294"/>
  <c r="AL294"/>
  <c r="AK294"/>
  <c r="AI294"/>
  <c r="AH294"/>
  <c r="AG294"/>
  <c r="AE294"/>
  <c r="AD294"/>
  <c r="AC294"/>
  <c r="AA294"/>
  <c r="Y294"/>
  <c r="AM293"/>
  <c r="AL293"/>
  <c r="AK293"/>
  <c r="AI293"/>
  <c r="AH293"/>
  <c r="AG293"/>
  <c r="AE293"/>
  <c r="AD293"/>
  <c r="AC293"/>
  <c r="AA293"/>
  <c r="Z293"/>
  <c r="Y293"/>
  <c r="E293"/>
  <c r="D293"/>
  <c r="AM292"/>
  <c r="AL292"/>
  <c r="AK292"/>
  <c r="AI292"/>
  <c r="AH292"/>
  <c r="AG292"/>
  <c r="AE292"/>
  <c r="AD292"/>
  <c r="AC292"/>
  <c r="AA292"/>
  <c r="Y292"/>
  <c r="E292"/>
  <c r="D292"/>
  <c r="AM291"/>
  <c r="AL291"/>
  <c r="AK291"/>
  <c r="AI291"/>
  <c r="AH291"/>
  <c r="AG291"/>
  <c r="AE291"/>
  <c r="AD291"/>
  <c r="AC291"/>
  <c r="AA291"/>
  <c r="Z291"/>
  <c r="Y291"/>
  <c r="E291"/>
  <c r="D291"/>
  <c r="AM290"/>
  <c r="AL290"/>
  <c r="AK290"/>
  <c r="AI290"/>
  <c r="AH290"/>
  <c r="AG290"/>
  <c r="AE290"/>
  <c r="AD290"/>
  <c r="AC290"/>
  <c r="AA290"/>
  <c r="Z290"/>
  <c r="Y290"/>
  <c r="E290"/>
  <c r="D290"/>
  <c r="AM289"/>
  <c r="AL289"/>
  <c r="AK289"/>
  <c r="AI289"/>
  <c r="AH289"/>
  <c r="AG289"/>
  <c r="AE289"/>
  <c r="AD289"/>
  <c r="AC289"/>
  <c r="AA289"/>
  <c r="Z289"/>
  <c r="Y289"/>
  <c r="E289"/>
  <c r="D289"/>
  <c r="AM288"/>
  <c r="AL288"/>
  <c r="AK288"/>
  <c r="AI288"/>
  <c r="AH288"/>
  <c r="AG288"/>
  <c r="AE288"/>
  <c r="AD288"/>
  <c r="AC288"/>
  <c r="AA288"/>
  <c r="Z288"/>
  <c r="Y288"/>
  <c r="E288"/>
  <c r="D288"/>
  <c r="AM287"/>
  <c r="AL287"/>
  <c r="AK287"/>
  <c r="AI287"/>
  <c r="AH287"/>
  <c r="AG287"/>
  <c r="AE287"/>
  <c r="AD287"/>
  <c r="AC287"/>
  <c r="AA287"/>
  <c r="Z287"/>
  <c r="Y287"/>
  <c r="E287"/>
  <c r="D287"/>
  <c r="AM286"/>
  <c r="AL286"/>
  <c r="AK286"/>
  <c r="AI286"/>
  <c r="AH286"/>
  <c r="AG286"/>
  <c r="AE286"/>
  <c r="AD286"/>
  <c r="AC286"/>
  <c r="AA286"/>
  <c r="Z286"/>
  <c r="Y286"/>
  <c r="E286"/>
  <c r="D286"/>
  <c r="AM285"/>
  <c r="AL285"/>
  <c r="AK285"/>
  <c r="AI285"/>
  <c r="AH285"/>
  <c r="AG285"/>
  <c r="AE285"/>
  <c r="AD285"/>
  <c r="AC285"/>
  <c r="AA285"/>
  <c r="Z285"/>
  <c r="Y285"/>
  <c r="E285"/>
  <c r="D285"/>
  <c r="AM284"/>
  <c r="AL284"/>
  <c r="AK284"/>
  <c r="AI284"/>
  <c r="AH284"/>
  <c r="AG284"/>
  <c r="AE284"/>
  <c r="AD284"/>
  <c r="AC284"/>
  <c r="AA284"/>
  <c r="Z284"/>
  <c r="Y284"/>
  <c r="E284"/>
  <c r="D284"/>
  <c r="AM283"/>
  <c r="AL283"/>
  <c r="AK283"/>
  <c r="AI283"/>
  <c r="AH283"/>
  <c r="AG283"/>
  <c r="AE283"/>
  <c r="AD283"/>
  <c r="AC283"/>
  <c r="AA283"/>
  <c r="Z283"/>
  <c r="Y283"/>
  <c r="E283"/>
  <c r="D283"/>
  <c r="AM282"/>
  <c r="AL282"/>
  <c r="AK282"/>
  <c r="AI282"/>
  <c r="AH282"/>
  <c r="AG282"/>
  <c r="AE282"/>
  <c r="AD282"/>
  <c r="AC282"/>
  <c r="AA282"/>
  <c r="Z282"/>
  <c r="Y282"/>
  <c r="E282"/>
  <c r="D282"/>
  <c r="AM281"/>
  <c r="AL281"/>
  <c r="AK281"/>
  <c r="AI281"/>
  <c r="AH281"/>
  <c r="AG281"/>
  <c r="AE281"/>
  <c r="AD281"/>
  <c r="AC281"/>
  <c r="AA281"/>
  <c r="Z281"/>
  <c r="Y281"/>
  <c r="E281"/>
  <c r="D281"/>
  <c r="AM280"/>
  <c r="AL280"/>
  <c r="AK280"/>
  <c r="AI280"/>
  <c r="AH280"/>
  <c r="AG280"/>
  <c r="AE280"/>
  <c r="AD280"/>
  <c r="AC280"/>
  <c r="AA280"/>
  <c r="Z280"/>
  <c r="Y280"/>
  <c r="E280"/>
  <c r="D280"/>
  <c r="AM279"/>
  <c r="AL279"/>
  <c r="AK279"/>
  <c r="AI279"/>
  <c r="AH279"/>
  <c r="AG279"/>
  <c r="AE279"/>
  <c r="AD279"/>
  <c r="AC279"/>
  <c r="AA279"/>
  <c r="Z279"/>
  <c r="Y279"/>
  <c r="E279"/>
  <c r="D279"/>
  <c r="AM278"/>
  <c r="AL278"/>
  <c r="AK278"/>
  <c r="AI278"/>
  <c r="AH278"/>
  <c r="AG278"/>
  <c r="AE278"/>
  <c r="AD278"/>
  <c r="AC278"/>
  <c r="AA278"/>
  <c r="Z278"/>
  <c r="Y278"/>
  <c r="E278"/>
  <c r="D278"/>
  <c r="AM277"/>
  <c r="AL277"/>
  <c r="AK277"/>
  <c r="AI277"/>
  <c r="AH277"/>
  <c r="AG277"/>
  <c r="AE277"/>
  <c r="AD277"/>
  <c r="AC277"/>
  <c r="AA277"/>
  <c r="Z277"/>
  <c r="Y277"/>
  <c r="E277"/>
  <c r="D277"/>
  <c r="AM276"/>
  <c r="AL276"/>
  <c r="AK276"/>
  <c r="AI276"/>
  <c r="AH276"/>
  <c r="AG276"/>
  <c r="AE276"/>
  <c r="AD276"/>
  <c r="AC276"/>
  <c r="AA276"/>
  <c r="Z276"/>
  <c r="Y276"/>
  <c r="E276"/>
  <c r="D276"/>
  <c r="AM275"/>
  <c r="AL275"/>
  <c r="AK275"/>
  <c r="AI275"/>
  <c r="AH275"/>
  <c r="AG275"/>
  <c r="AE275"/>
  <c r="AD275"/>
  <c r="AC275"/>
  <c r="AA275"/>
  <c r="Z275"/>
  <c r="Y275"/>
  <c r="E275"/>
  <c r="D275"/>
  <c r="AM274"/>
  <c r="AL274"/>
  <c r="AK274"/>
  <c r="AI274"/>
  <c r="AH274"/>
  <c r="AG274"/>
  <c r="AE274"/>
  <c r="AD274"/>
  <c r="AC274"/>
  <c r="AA274"/>
  <c r="Z274"/>
  <c r="Y274"/>
  <c r="E274"/>
  <c r="D274"/>
  <c r="AM273"/>
  <c r="AL273"/>
  <c r="AK273"/>
  <c r="AI273"/>
  <c r="AH273"/>
  <c r="AG273"/>
  <c r="AE273"/>
  <c r="AD273"/>
  <c r="AC273"/>
  <c r="AA273"/>
  <c r="Z273"/>
  <c r="Y273"/>
  <c r="E273"/>
  <c r="D273"/>
  <c r="AM272"/>
  <c r="AL272"/>
  <c r="AK272"/>
  <c r="AI272"/>
  <c r="AH272"/>
  <c r="AG272"/>
  <c r="AE272"/>
  <c r="AD272"/>
  <c r="AC272"/>
  <c r="AA272"/>
  <c r="Z272"/>
  <c r="Y272"/>
  <c r="E272"/>
  <c r="D272"/>
  <c r="AM271"/>
  <c r="AL271"/>
  <c r="AK271"/>
  <c r="AI271"/>
  <c r="AH271"/>
  <c r="AG271"/>
  <c r="AE271"/>
  <c r="AD271"/>
  <c r="AC271"/>
  <c r="AA271"/>
  <c r="Y271"/>
  <c r="E271"/>
  <c r="D271"/>
  <c r="AM270"/>
  <c r="AL270"/>
  <c r="AK270"/>
  <c r="AI270"/>
  <c r="AH270"/>
  <c r="AG270"/>
  <c r="AE270"/>
  <c r="AD270"/>
  <c r="AC270"/>
  <c r="AA270"/>
  <c r="Z270"/>
  <c r="Y270"/>
  <c r="E270"/>
  <c r="D270"/>
  <c r="AM269"/>
  <c r="AL269"/>
  <c r="AK269"/>
  <c r="AI269"/>
  <c r="AH269"/>
  <c r="AG269"/>
  <c r="AE269"/>
  <c r="AD269"/>
  <c r="AC269"/>
  <c r="AA269"/>
  <c r="Z269"/>
  <c r="Y269"/>
  <c r="E269"/>
  <c r="D269"/>
  <c r="AM311"/>
  <c r="AL311"/>
  <c r="AK311"/>
  <c r="AI311"/>
  <c r="AH311"/>
  <c r="AG311"/>
  <c r="AE311"/>
  <c r="AD311"/>
  <c r="AC311"/>
  <c r="AA311"/>
  <c r="Z311"/>
  <c r="Y311"/>
  <c r="E311"/>
  <c r="D311"/>
  <c r="AM310"/>
  <c r="AL310"/>
  <c r="AK310"/>
  <c r="AI310"/>
  <c r="AH310"/>
  <c r="AG310"/>
  <c r="AE310"/>
  <c r="AD310"/>
  <c r="AC310"/>
  <c r="AA310"/>
  <c r="Z310"/>
  <c r="Y310"/>
  <c r="E310"/>
  <c r="D310"/>
  <c r="AM309"/>
  <c r="AL309"/>
  <c r="AK309"/>
  <c r="AI309"/>
  <c r="AH309"/>
  <c r="AG309"/>
  <c r="AE309"/>
  <c r="AD309"/>
  <c r="AC309"/>
  <c r="AA309"/>
  <c r="Y309"/>
  <c r="E309"/>
  <c r="D309"/>
  <c r="AM308"/>
  <c r="AL308"/>
  <c r="AK308"/>
  <c r="AI308"/>
  <c r="AH308"/>
  <c r="AG308"/>
  <c r="AE308"/>
  <c r="AD308"/>
  <c r="AC308"/>
  <c r="AA308"/>
  <c r="Z308"/>
  <c r="Y308"/>
  <c r="E308"/>
  <c r="D308"/>
  <c r="AM307"/>
  <c r="AL307"/>
  <c r="AK307"/>
  <c r="AI307"/>
  <c r="AH307"/>
  <c r="AG307"/>
  <c r="AE307"/>
  <c r="AD307"/>
  <c r="AC307"/>
  <c r="AA307"/>
  <c r="Z307"/>
  <c r="Y307"/>
  <c r="E307"/>
  <c r="D307"/>
  <c r="AM306"/>
  <c r="AL306"/>
  <c r="AK306"/>
  <c r="AI306"/>
  <c r="AH306"/>
  <c r="AG306"/>
  <c r="AE306"/>
  <c r="AD306"/>
  <c r="AC306"/>
  <c r="AA306"/>
  <c r="Z306"/>
  <c r="Y306"/>
  <c r="E306"/>
  <c r="D306"/>
  <c r="AM305"/>
  <c r="AL305"/>
  <c r="AK305"/>
  <c r="AI305"/>
  <c r="AH305"/>
  <c r="AG305"/>
  <c r="AE305"/>
  <c r="AD305"/>
  <c r="AC305"/>
  <c r="AA305"/>
  <c r="Z305"/>
  <c r="Y305"/>
  <c r="E305"/>
  <c r="D305"/>
  <c r="AM304"/>
  <c r="AL304"/>
  <c r="AK304"/>
  <c r="AI304"/>
  <c r="AH304"/>
  <c r="AG304"/>
  <c r="AE304"/>
  <c r="AD304"/>
  <c r="AC304"/>
  <c r="AA304"/>
  <c r="Z304"/>
  <c r="Y304"/>
  <c r="E304"/>
  <c r="D304"/>
  <c r="AM303"/>
  <c r="AL303"/>
  <c r="AK303"/>
  <c r="AI303"/>
  <c r="AH303"/>
  <c r="AG303"/>
  <c r="AE303"/>
  <c r="AD303"/>
  <c r="AC303"/>
  <c r="AA303"/>
  <c r="Z303"/>
  <c r="Y303"/>
  <c r="E303"/>
  <c r="D303"/>
  <c r="AM302"/>
  <c r="AL302"/>
  <c r="AK302"/>
  <c r="AI302"/>
  <c r="AH302"/>
  <c r="AG302"/>
  <c r="AE302"/>
  <c r="AD302"/>
  <c r="AC302"/>
  <c r="AA302"/>
  <c r="Z302"/>
  <c r="Y302"/>
  <c r="E302"/>
  <c r="D302"/>
  <c r="AM301"/>
  <c r="AL301"/>
  <c r="AK301"/>
  <c r="AI301"/>
  <c r="AH301"/>
  <c r="AG301"/>
  <c r="AE301"/>
  <c r="AD301"/>
  <c r="AC301"/>
  <c r="AA301"/>
  <c r="Z301"/>
  <c r="Y301"/>
  <c r="E301"/>
  <c r="D301"/>
  <c r="I260"/>
  <c r="G260"/>
  <c r="AM263"/>
  <c r="AL263"/>
  <c r="AK263"/>
  <c r="AI263"/>
  <c r="AH263"/>
  <c r="AG263"/>
  <c r="AE263"/>
  <c r="AD263"/>
  <c r="AC263"/>
  <c r="AA263"/>
  <c r="Z263"/>
  <c r="Y263"/>
  <c r="E263"/>
  <c r="D263"/>
  <c r="AM262"/>
  <c r="AL262"/>
  <c r="AK262"/>
  <c r="AI262"/>
  <c r="AH262"/>
  <c r="AG262"/>
  <c r="AE262"/>
  <c r="AD262"/>
  <c r="AC262"/>
  <c r="AA262"/>
  <c r="Z262"/>
  <c r="Y262"/>
  <c r="E262"/>
  <c r="D262"/>
  <c r="AM261"/>
  <c r="AL261"/>
  <c r="AK261"/>
  <c r="AI261"/>
  <c r="AH261"/>
  <c r="AG261"/>
  <c r="AE261"/>
  <c r="AD261"/>
  <c r="AC261"/>
  <c r="AA261"/>
  <c r="Y261"/>
  <c r="E261"/>
  <c r="D261"/>
  <c r="AM266"/>
  <c r="AL266"/>
  <c r="AK266"/>
  <c r="AI266"/>
  <c r="AH266"/>
  <c r="AG266"/>
  <c r="AE266"/>
  <c r="AD266"/>
  <c r="AC266"/>
  <c r="AA266"/>
  <c r="Z266"/>
  <c r="Y266"/>
  <c r="E266"/>
  <c r="D266"/>
  <c r="AM265"/>
  <c r="AL265"/>
  <c r="AK265"/>
  <c r="AI265"/>
  <c r="AH265"/>
  <c r="AG265"/>
  <c r="AE265"/>
  <c r="AD265"/>
  <c r="AC265"/>
  <c r="AA265"/>
  <c r="Z265"/>
  <c r="Y265"/>
  <c r="E265"/>
  <c r="D265"/>
  <c r="AM264"/>
  <c r="AL264"/>
  <c r="AK264"/>
  <c r="AI264"/>
  <c r="AH264"/>
  <c r="AG264"/>
  <c r="AE264"/>
  <c r="AD264"/>
  <c r="AC264"/>
  <c r="AA264"/>
  <c r="Z264"/>
  <c r="Y264"/>
  <c r="E264"/>
  <c r="D264"/>
  <c r="AM232"/>
  <c r="AL232"/>
  <c r="AK232"/>
  <c r="AI232"/>
  <c r="AH232"/>
  <c r="AG232"/>
  <c r="AE232"/>
  <c r="AD232"/>
  <c r="AC232"/>
  <c r="AA232"/>
  <c r="Z232"/>
  <c r="Y232"/>
  <c r="AM231"/>
  <c r="AL231"/>
  <c r="AK231"/>
  <c r="AI231"/>
  <c r="AH231"/>
  <c r="AG231"/>
  <c r="AE231"/>
  <c r="AD231"/>
  <c r="AC231"/>
  <c r="AA231"/>
  <c r="Z231"/>
  <c r="Y231"/>
  <c r="AM233"/>
  <c r="AL233"/>
  <c r="AK233"/>
  <c r="AI233"/>
  <c r="AH233"/>
  <c r="AG233"/>
  <c r="AE233"/>
  <c r="AD233"/>
  <c r="AC233"/>
  <c r="AA233"/>
  <c r="Z233"/>
  <c r="Y233"/>
  <c r="AM253"/>
  <c r="AL253"/>
  <c r="AK253"/>
  <c r="AI253"/>
  <c r="AH253"/>
  <c r="AG253"/>
  <c r="AE253"/>
  <c r="AD253"/>
  <c r="AC253"/>
  <c r="AA253"/>
  <c r="Z253"/>
  <c r="Y253"/>
  <c r="E253"/>
  <c r="D253"/>
  <c r="AM252"/>
  <c r="AL252"/>
  <c r="AK252"/>
  <c r="AI252"/>
  <c r="AH252"/>
  <c r="AG252"/>
  <c r="AE252"/>
  <c r="AD252"/>
  <c r="AC252"/>
  <c r="AA252"/>
  <c r="Z252"/>
  <c r="Y252"/>
  <c r="E252"/>
  <c r="D252"/>
  <c r="AM251"/>
  <c r="AL251"/>
  <c r="AK251"/>
  <c r="AI251"/>
  <c r="AH251"/>
  <c r="AG251"/>
  <c r="AE251"/>
  <c r="AD251"/>
  <c r="AC251"/>
  <c r="AA251"/>
  <c r="Z251"/>
  <c r="Y251"/>
  <c r="E251"/>
  <c r="D251"/>
  <c r="AM250"/>
  <c r="AL250"/>
  <c r="AK250"/>
  <c r="AI250"/>
  <c r="AH250"/>
  <c r="AG250"/>
  <c r="AE250"/>
  <c r="AD250"/>
  <c r="AC250"/>
  <c r="AA250"/>
  <c r="Z250"/>
  <c r="Y250"/>
  <c r="E250"/>
  <c r="D250"/>
  <c r="AM249"/>
  <c r="AL249"/>
  <c r="AK249"/>
  <c r="AI249"/>
  <c r="AH249"/>
  <c r="AG249"/>
  <c r="AE249"/>
  <c r="AD249"/>
  <c r="AC249"/>
  <c r="AA249"/>
  <c r="Z249"/>
  <c r="Y249"/>
  <c r="E249"/>
  <c r="D249"/>
  <c r="AM248"/>
  <c r="AL248"/>
  <c r="AK248"/>
  <c r="AI248"/>
  <c r="AH248"/>
  <c r="AE248"/>
  <c r="AD248"/>
  <c r="AC248"/>
  <c r="AA248"/>
  <c r="Y248"/>
  <c r="D248"/>
  <c r="AM247"/>
  <c r="AL247"/>
  <c r="AK247"/>
  <c r="AI247"/>
  <c r="AH247"/>
  <c r="AG247"/>
  <c r="AE247"/>
  <c r="AD247"/>
  <c r="AC247"/>
  <c r="AA247"/>
  <c r="Z247"/>
  <c r="Y247"/>
  <c r="E247"/>
  <c r="D247"/>
  <c r="AM246"/>
  <c r="AL246"/>
  <c r="AK246"/>
  <c r="AI246"/>
  <c r="AH246"/>
  <c r="AG246"/>
  <c r="AE246"/>
  <c r="AD246"/>
  <c r="AC246"/>
  <c r="AA246"/>
  <c r="Y246"/>
  <c r="E246"/>
  <c r="AM245"/>
  <c r="AL245"/>
  <c r="AK245"/>
  <c r="AI245"/>
  <c r="AH245"/>
  <c r="AG245"/>
  <c r="AE245"/>
  <c r="AD245"/>
  <c r="AC245"/>
  <c r="AA245"/>
  <c r="Z245"/>
  <c r="Y245"/>
  <c r="E245"/>
  <c r="D245"/>
  <c r="AM259"/>
  <c r="AL259"/>
  <c r="AK259"/>
  <c r="AI259"/>
  <c r="AH259"/>
  <c r="AG259"/>
  <c r="AE259"/>
  <c r="AD259"/>
  <c r="AC259"/>
  <c r="AA259"/>
  <c r="Z259"/>
  <c r="Y259"/>
  <c r="E259"/>
  <c r="D259"/>
  <c r="AM258"/>
  <c r="AL258"/>
  <c r="AK258"/>
  <c r="AI258"/>
  <c r="AH258"/>
  <c r="AG258"/>
  <c r="AE258"/>
  <c r="AD258"/>
  <c r="AC258"/>
  <c r="AA258"/>
  <c r="Z258"/>
  <c r="Y258"/>
  <c r="E258"/>
  <c r="D258"/>
  <c r="AM257"/>
  <c r="AL257"/>
  <c r="AK257"/>
  <c r="AI257"/>
  <c r="AH257"/>
  <c r="AG257"/>
  <c r="AE257"/>
  <c r="AD257"/>
  <c r="AC257"/>
  <c r="AA257"/>
  <c r="Z257"/>
  <c r="Y257"/>
  <c r="E257"/>
  <c r="D257"/>
  <c r="AM256"/>
  <c r="AL256"/>
  <c r="AK256"/>
  <c r="AI256"/>
  <c r="AH256"/>
  <c r="AG256"/>
  <c r="AE256"/>
  <c r="AD256"/>
  <c r="AC256"/>
  <c r="AA256"/>
  <c r="Z256"/>
  <c r="Y256"/>
  <c r="E256"/>
  <c r="D256"/>
  <c r="AM255"/>
  <c r="AL255"/>
  <c r="AK255"/>
  <c r="AI255"/>
  <c r="AH255"/>
  <c r="AG255"/>
  <c r="AE255"/>
  <c r="AD255"/>
  <c r="AC255"/>
  <c r="AA255"/>
  <c r="Z255"/>
  <c r="Y255"/>
  <c r="E255"/>
  <c r="D255"/>
  <c r="AM254"/>
  <c r="AL254"/>
  <c r="AK254"/>
  <c r="AI254"/>
  <c r="AH254"/>
  <c r="AG254"/>
  <c r="AE254"/>
  <c r="AD254"/>
  <c r="AC254"/>
  <c r="AA254"/>
  <c r="Z254"/>
  <c r="Y254"/>
  <c r="E254"/>
  <c r="D254"/>
  <c r="I235"/>
  <c r="G235"/>
  <c r="AM239"/>
  <c r="AL239"/>
  <c r="AK239"/>
  <c r="AI239"/>
  <c r="AH239"/>
  <c r="AG239"/>
  <c r="AE239"/>
  <c r="AD239"/>
  <c r="AC239"/>
  <c r="AA239"/>
  <c r="Y239"/>
  <c r="E239"/>
  <c r="D239"/>
  <c r="AM238"/>
  <c r="AL238"/>
  <c r="AK238"/>
  <c r="AI238"/>
  <c r="AH238"/>
  <c r="AG238"/>
  <c r="AE238"/>
  <c r="AD238"/>
  <c r="AC238"/>
  <c r="AA238"/>
  <c r="Z238"/>
  <c r="Y238"/>
  <c r="E238"/>
  <c r="D238"/>
  <c r="AM237"/>
  <c r="AL237"/>
  <c r="AK237"/>
  <c r="AI237"/>
  <c r="AH237"/>
  <c r="AG237"/>
  <c r="AE237"/>
  <c r="AD237"/>
  <c r="AC237"/>
  <c r="AA237"/>
  <c r="Z237"/>
  <c r="Y237"/>
  <c r="E237"/>
  <c r="D237"/>
  <c r="AM236"/>
  <c r="AL236"/>
  <c r="AK236"/>
  <c r="AI236"/>
  <c r="AH236"/>
  <c r="AG236"/>
  <c r="AE236"/>
  <c r="AD236"/>
  <c r="AC236"/>
  <c r="AA236"/>
  <c r="Z236"/>
  <c r="Y236"/>
  <c r="E236"/>
  <c r="D236"/>
  <c r="AM241"/>
  <c r="AL241"/>
  <c r="AK241"/>
  <c r="AI241"/>
  <c r="AH241"/>
  <c r="AG241"/>
  <c r="AE241"/>
  <c r="AD241"/>
  <c r="AC241"/>
  <c r="AA241"/>
  <c r="Z241"/>
  <c r="Y241"/>
  <c r="E241"/>
  <c r="D241"/>
  <c r="AM240"/>
  <c r="AL240"/>
  <c r="AK240"/>
  <c r="AI240"/>
  <c r="AH240"/>
  <c r="AG240"/>
  <c r="AE240"/>
  <c r="AD240"/>
  <c r="AC240"/>
  <c r="AA240"/>
  <c r="Z240"/>
  <c r="Y240"/>
  <c r="E240"/>
  <c r="D240"/>
  <c r="AM242"/>
  <c r="AL242"/>
  <c r="AK242"/>
  <c r="AI242"/>
  <c r="AH242"/>
  <c r="AG242"/>
  <c r="AE242"/>
  <c r="AD242"/>
  <c r="AC242"/>
  <c r="AA242"/>
  <c r="Z242"/>
  <c r="Y242"/>
  <c r="E242"/>
  <c r="D242"/>
  <c r="AM226"/>
  <c r="AL226"/>
  <c r="AK226"/>
  <c r="AI226"/>
  <c r="AH226"/>
  <c r="AG226"/>
  <c r="AE226"/>
  <c r="AD226"/>
  <c r="AC226"/>
  <c r="AA226"/>
  <c r="Z226"/>
  <c r="Y226"/>
  <c r="AM225"/>
  <c r="AL225"/>
  <c r="AK225"/>
  <c r="AI225"/>
  <c r="AH225"/>
  <c r="AE225"/>
  <c r="AD225"/>
  <c r="AA225"/>
  <c r="Y225"/>
  <c r="AM230"/>
  <c r="AL230"/>
  <c r="AK230"/>
  <c r="AI230"/>
  <c r="AH230"/>
  <c r="AG230"/>
  <c r="AE230"/>
  <c r="AD230"/>
  <c r="AC230"/>
  <c r="AA230"/>
  <c r="Z230"/>
  <c r="Y230"/>
  <c r="AM229"/>
  <c r="AL229"/>
  <c r="AK229"/>
  <c r="AI229"/>
  <c r="AH229"/>
  <c r="AG229"/>
  <c r="AE229"/>
  <c r="AD229"/>
  <c r="AC229"/>
  <c r="AA229"/>
  <c r="Z229"/>
  <c r="Y229"/>
  <c r="AM228"/>
  <c r="AL228"/>
  <c r="AK228"/>
  <c r="AI228"/>
  <c r="AH228"/>
  <c r="AG228"/>
  <c r="AE228"/>
  <c r="AD228"/>
  <c r="AC228"/>
  <c r="AA228"/>
  <c r="Z228"/>
  <c r="Y228"/>
  <c r="AM227"/>
  <c r="AL227"/>
  <c r="AK227"/>
  <c r="AI227"/>
  <c r="AH227"/>
  <c r="AG227"/>
  <c r="AE227"/>
  <c r="AD227"/>
  <c r="AC227"/>
  <c r="AA227"/>
  <c r="Z227"/>
  <c r="Y227"/>
  <c r="I214"/>
  <c r="G214"/>
  <c r="AM217"/>
  <c r="AL217"/>
  <c r="AK217"/>
  <c r="AI217"/>
  <c r="AH217"/>
  <c r="AG217"/>
  <c r="AE217"/>
  <c r="AD217"/>
  <c r="AC217"/>
  <c r="AA217"/>
  <c r="Z217"/>
  <c r="Y217"/>
  <c r="AM216"/>
  <c r="AL216"/>
  <c r="AK216"/>
  <c r="AI216"/>
  <c r="AH216"/>
  <c r="AG216"/>
  <c r="AE216"/>
  <c r="AD216"/>
  <c r="AC216"/>
  <c r="AA216"/>
  <c r="Y216"/>
  <c r="AM215"/>
  <c r="AL215"/>
  <c r="AK215"/>
  <c r="AI215"/>
  <c r="AH215"/>
  <c r="AG215"/>
  <c r="AE215"/>
  <c r="AD215"/>
  <c r="AC215"/>
  <c r="AA215"/>
  <c r="Z215"/>
  <c r="Y215"/>
  <c r="E215"/>
  <c r="D215"/>
  <c r="AM219"/>
  <c r="AL219"/>
  <c r="AK219"/>
  <c r="AI219"/>
  <c r="AH219"/>
  <c r="AG219"/>
  <c r="AE219"/>
  <c r="AD219"/>
  <c r="AC219"/>
  <c r="AA219"/>
  <c r="Z219"/>
  <c r="Y219"/>
  <c r="AM218"/>
  <c r="AL218"/>
  <c r="AK218"/>
  <c r="AI218"/>
  <c r="AH218"/>
  <c r="AG218"/>
  <c r="AE218"/>
  <c r="AD218"/>
  <c r="AC218"/>
  <c r="AA218"/>
  <c r="Z218"/>
  <c r="Y218"/>
  <c r="AM220"/>
  <c r="AL220"/>
  <c r="AK220"/>
  <c r="AI220"/>
  <c r="AH220"/>
  <c r="AG220"/>
  <c r="AE220"/>
  <c r="AD220"/>
  <c r="AC220"/>
  <c r="AA220"/>
  <c r="Z220"/>
  <c r="Y220"/>
  <c r="I207"/>
  <c r="G207"/>
  <c r="AM209"/>
  <c r="AL209"/>
  <c r="AK209"/>
  <c r="AI209"/>
  <c r="AH209"/>
  <c r="AG209"/>
  <c r="AE209"/>
  <c r="AD209"/>
  <c r="AC209"/>
  <c r="AA209"/>
  <c r="Z209"/>
  <c r="Y209"/>
  <c r="Y210"/>
  <c r="Z210"/>
  <c r="AA210"/>
  <c r="AC210"/>
  <c r="AD210"/>
  <c r="AE210"/>
  <c r="AG210"/>
  <c r="AH210"/>
  <c r="AI210"/>
  <c r="AK210"/>
  <c r="AL210"/>
  <c r="AM210"/>
  <c r="AM211"/>
  <c r="AL211"/>
  <c r="AK211"/>
  <c r="AI211"/>
  <c r="AH211"/>
  <c r="AG211"/>
  <c r="AE211"/>
  <c r="AD211"/>
  <c r="AC211"/>
  <c r="AA211"/>
  <c r="Y211"/>
  <c r="AM208"/>
  <c r="AL208"/>
  <c r="AK208"/>
  <c r="AI208"/>
  <c r="AH208"/>
  <c r="AG208"/>
  <c r="AE208"/>
  <c r="AD208"/>
  <c r="AC208"/>
  <c r="AA208"/>
  <c r="Z208"/>
  <c r="Y208"/>
  <c r="E208"/>
  <c r="D208"/>
  <c r="AM212"/>
  <c r="AL212"/>
  <c r="AK212"/>
  <c r="AI212"/>
  <c r="AH212"/>
  <c r="AG212"/>
  <c r="AE212"/>
  <c r="AD212"/>
  <c r="AC212"/>
  <c r="AA212"/>
  <c r="Z212"/>
  <c r="Y212"/>
  <c r="AM204"/>
  <c r="AL204"/>
  <c r="AK204"/>
  <c r="AI204"/>
  <c r="AH204"/>
  <c r="AG204"/>
  <c r="AE204"/>
  <c r="AD204"/>
  <c r="AC204"/>
  <c r="AA204"/>
  <c r="Z204"/>
  <c r="Y204"/>
  <c r="AM203"/>
  <c r="AL203"/>
  <c r="AK203"/>
  <c r="AI203"/>
  <c r="AH203"/>
  <c r="AG203"/>
  <c r="AE203"/>
  <c r="AD203"/>
  <c r="AC203"/>
  <c r="AA203"/>
  <c r="Z203"/>
  <c r="Y203"/>
  <c r="AM202"/>
  <c r="AL202"/>
  <c r="AK202"/>
  <c r="AI202"/>
  <c r="AH202"/>
  <c r="AG202"/>
  <c r="AE202"/>
  <c r="AD202"/>
  <c r="AC202"/>
  <c r="AA202"/>
  <c r="Z202"/>
  <c r="Y202"/>
  <c r="AM201"/>
  <c r="AK201"/>
  <c r="AI201"/>
  <c r="AH201"/>
  <c r="AE201"/>
  <c r="AD201"/>
  <c r="AA201"/>
  <c r="Z201"/>
  <c r="Y201"/>
  <c r="AM205"/>
  <c r="AL205"/>
  <c r="AK205"/>
  <c r="AI205"/>
  <c r="AH205"/>
  <c r="AG205"/>
  <c r="AE205"/>
  <c r="AD205"/>
  <c r="AC205"/>
  <c r="AA205"/>
  <c r="Z205"/>
  <c r="Y205"/>
  <c r="I191"/>
  <c r="G191"/>
  <c r="AM193"/>
  <c r="AK193"/>
  <c r="AI193"/>
  <c r="AH193"/>
  <c r="AE193"/>
  <c r="AD193"/>
  <c r="AC193"/>
  <c r="AA193"/>
  <c r="Z193"/>
  <c r="Y193"/>
  <c r="AM194"/>
  <c r="AL194"/>
  <c r="AK194"/>
  <c r="AI194"/>
  <c r="AH194"/>
  <c r="AG194"/>
  <c r="AE194"/>
  <c r="AD194"/>
  <c r="AC194"/>
  <c r="AA194"/>
  <c r="Z194"/>
  <c r="Y194"/>
  <c r="AM192"/>
  <c r="AL192"/>
  <c r="AK192"/>
  <c r="AI192"/>
  <c r="AH192"/>
  <c r="AG192"/>
  <c r="AE192"/>
  <c r="AD192"/>
  <c r="AC192"/>
  <c r="AA192"/>
  <c r="Z192"/>
  <c r="Y192"/>
  <c r="E192"/>
  <c r="D192"/>
  <c r="AM196"/>
  <c r="AL196"/>
  <c r="AK196"/>
  <c r="AI196"/>
  <c r="AH196"/>
  <c r="AG196"/>
  <c r="AE196"/>
  <c r="AD196"/>
  <c r="AC196"/>
  <c r="AA196"/>
  <c r="Y196"/>
  <c r="AM195"/>
  <c r="AL195"/>
  <c r="AK195"/>
  <c r="AI195"/>
  <c r="AH195"/>
  <c r="AG195"/>
  <c r="AE195"/>
  <c r="AD195"/>
  <c r="AC195"/>
  <c r="AA195"/>
  <c r="Z195"/>
  <c r="Y195"/>
  <c r="AM197"/>
  <c r="AL197"/>
  <c r="AK197"/>
  <c r="AI197"/>
  <c r="AH197"/>
  <c r="AG197"/>
  <c r="AE197"/>
  <c r="AD197"/>
  <c r="AC197"/>
  <c r="AA197"/>
  <c r="Z197"/>
  <c r="Y197"/>
  <c r="AM185"/>
  <c r="AL185"/>
  <c r="AK185"/>
  <c r="AI185"/>
  <c r="AH185"/>
  <c r="AG185"/>
  <c r="AE185"/>
  <c r="AD185"/>
  <c r="AC185"/>
  <c r="AA185"/>
  <c r="Z185"/>
  <c r="Y185"/>
  <c r="AM184"/>
  <c r="AL184"/>
  <c r="AK184"/>
  <c r="AI184"/>
  <c r="AH184"/>
  <c r="AG184"/>
  <c r="AE184"/>
  <c r="AD184"/>
  <c r="AC184"/>
  <c r="AA184"/>
  <c r="Z184"/>
  <c r="Y184"/>
  <c r="AM183"/>
  <c r="AL183"/>
  <c r="AK183"/>
  <c r="AI183"/>
  <c r="AH183"/>
  <c r="AG183"/>
  <c r="AE183"/>
  <c r="AD183"/>
  <c r="AC183"/>
  <c r="AA183"/>
  <c r="Z183"/>
  <c r="Y183"/>
  <c r="AM182"/>
  <c r="AL182"/>
  <c r="AK182"/>
  <c r="AI182"/>
  <c r="AH182"/>
  <c r="AG182"/>
  <c r="AE182"/>
  <c r="AD182"/>
  <c r="AC182"/>
  <c r="AA182"/>
  <c r="Z182"/>
  <c r="Y182"/>
  <c r="AM181"/>
  <c r="AL181"/>
  <c r="AK181"/>
  <c r="AI181"/>
  <c r="AH181"/>
  <c r="AG181"/>
  <c r="AE181"/>
  <c r="AD181"/>
  <c r="AC181"/>
  <c r="AA181"/>
  <c r="Z181"/>
  <c r="Y181"/>
  <c r="AM180"/>
  <c r="AL180"/>
  <c r="AK180"/>
  <c r="AI180"/>
  <c r="AH180"/>
  <c r="AG180"/>
  <c r="AE180"/>
  <c r="AD180"/>
  <c r="AC180"/>
  <c r="AA180"/>
  <c r="Z180"/>
  <c r="Y180"/>
  <c r="AM179"/>
  <c r="AL179"/>
  <c r="AK179"/>
  <c r="AI179"/>
  <c r="AH179"/>
  <c r="AG179"/>
  <c r="AE179"/>
  <c r="AD179"/>
  <c r="AC179"/>
  <c r="AA179"/>
  <c r="Z179"/>
  <c r="Y179"/>
  <c r="AM178"/>
  <c r="AL178"/>
  <c r="AK178"/>
  <c r="AI178"/>
  <c r="AH178"/>
  <c r="AG178"/>
  <c r="AE178"/>
  <c r="AD178"/>
  <c r="AC178"/>
  <c r="AA178"/>
  <c r="Z178"/>
  <c r="Y178"/>
  <c r="AM177"/>
  <c r="AL177"/>
  <c r="AK177"/>
  <c r="AI177"/>
  <c r="AH177"/>
  <c r="AG177"/>
  <c r="AE177"/>
  <c r="AD177"/>
  <c r="AC177"/>
  <c r="AA177"/>
  <c r="Y177"/>
  <c r="AM176"/>
  <c r="AL176"/>
  <c r="AK176"/>
  <c r="AI176"/>
  <c r="AH176"/>
  <c r="AG176"/>
  <c r="AE176"/>
  <c r="AD176"/>
  <c r="AC176"/>
  <c r="AA176"/>
  <c r="Z176"/>
  <c r="Y176"/>
  <c r="AM175"/>
  <c r="AL175"/>
  <c r="AK175"/>
  <c r="AI175"/>
  <c r="AH175"/>
  <c r="AG175"/>
  <c r="AE175"/>
  <c r="AD175"/>
  <c r="AC175"/>
  <c r="AA175"/>
  <c r="Z175"/>
  <c r="Y175"/>
  <c r="AM174"/>
  <c r="AL174"/>
  <c r="AK174"/>
  <c r="AI174"/>
  <c r="AH174"/>
  <c r="AG174"/>
  <c r="AE174"/>
  <c r="AD174"/>
  <c r="AC174"/>
  <c r="AA174"/>
  <c r="Z174"/>
  <c r="Y174"/>
  <c r="AM173"/>
  <c r="AL173"/>
  <c r="AK173"/>
  <c r="AI173"/>
  <c r="AH173"/>
  <c r="AG173"/>
  <c r="AE173"/>
  <c r="AD173"/>
  <c r="AC173"/>
  <c r="AA173"/>
  <c r="Z173"/>
  <c r="Y173"/>
  <c r="AM172"/>
  <c r="AL172"/>
  <c r="AK172"/>
  <c r="AI172"/>
  <c r="AH172"/>
  <c r="AG172"/>
  <c r="AE172"/>
  <c r="AD172"/>
  <c r="AC172"/>
  <c r="AA172"/>
  <c r="Z172"/>
  <c r="Y172"/>
  <c r="AM171"/>
  <c r="AL171"/>
  <c r="AK171"/>
  <c r="AI171"/>
  <c r="AH171"/>
  <c r="AE171"/>
  <c r="AD171"/>
  <c r="AC171"/>
  <c r="AA171"/>
  <c r="Y171"/>
  <c r="AM170"/>
  <c r="AL170"/>
  <c r="AK170"/>
  <c r="AI170"/>
  <c r="AH170"/>
  <c r="AG170"/>
  <c r="AE170"/>
  <c r="AD170"/>
  <c r="AC170"/>
  <c r="AA170"/>
  <c r="Z170"/>
  <c r="Y170"/>
  <c r="AM189"/>
  <c r="AL189"/>
  <c r="AK189"/>
  <c r="AI189"/>
  <c r="AH189"/>
  <c r="AG189"/>
  <c r="AE189"/>
  <c r="AD189"/>
  <c r="AC189"/>
  <c r="AA189"/>
  <c r="Z189"/>
  <c r="Y189"/>
  <c r="AM188"/>
  <c r="AL188"/>
  <c r="AK188"/>
  <c r="AI188"/>
  <c r="AH188"/>
  <c r="AG188"/>
  <c r="AE188"/>
  <c r="AD188"/>
  <c r="AC188"/>
  <c r="AA188"/>
  <c r="Z188"/>
  <c r="Y188"/>
  <c r="AM187"/>
  <c r="AL187"/>
  <c r="AK187"/>
  <c r="AI187"/>
  <c r="AH187"/>
  <c r="AG187"/>
  <c r="AE187"/>
  <c r="AD187"/>
  <c r="AC187"/>
  <c r="AA187"/>
  <c r="Z187"/>
  <c r="Y187"/>
  <c r="AM186"/>
  <c r="AL186"/>
  <c r="AK186"/>
  <c r="AI186"/>
  <c r="AH186"/>
  <c r="AG186"/>
  <c r="AE186"/>
  <c r="AD186"/>
  <c r="AC186"/>
  <c r="AA186"/>
  <c r="Z186"/>
  <c r="Y186"/>
  <c r="AM166"/>
  <c r="AL166"/>
  <c r="AK166"/>
  <c r="AI166"/>
  <c r="AH166"/>
  <c r="AG166"/>
  <c r="AE166"/>
  <c r="AD166"/>
  <c r="AC166"/>
  <c r="AA166"/>
  <c r="Z166"/>
  <c r="Y166"/>
  <c r="AM167"/>
  <c r="AL167"/>
  <c r="AK167"/>
  <c r="AI167"/>
  <c r="AH167"/>
  <c r="AG167"/>
  <c r="AE167"/>
  <c r="AD167"/>
  <c r="AC167"/>
  <c r="AA167"/>
  <c r="Z167"/>
  <c r="Y167"/>
  <c r="AM168"/>
  <c r="AL168"/>
  <c r="AK168"/>
  <c r="AI168"/>
  <c r="AH168"/>
  <c r="AG168"/>
  <c r="AE168"/>
  <c r="AD168"/>
  <c r="AC168"/>
  <c r="AA168"/>
  <c r="Z168"/>
  <c r="Y168"/>
  <c r="AM169"/>
  <c r="AL169"/>
  <c r="AK169"/>
  <c r="AI169"/>
  <c r="AH169"/>
  <c r="AG169"/>
  <c r="AE169"/>
  <c r="AD169"/>
  <c r="AC169"/>
  <c r="AA169"/>
  <c r="Z169"/>
  <c r="Y169"/>
  <c r="AM158"/>
  <c r="AL158"/>
  <c r="AK158"/>
  <c r="AI158"/>
  <c r="AH158"/>
  <c r="AE158"/>
  <c r="AD158"/>
  <c r="AC158"/>
  <c r="AA158"/>
  <c r="Z158"/>
  <c r="AM157"/>
  <c r="AK157"/>
  <c r="AI157"/>
  <c r="AH157"/>
  <c r="AG157"/>
  <c r="AE157"/>
  <c r="AD157"/>
  <c r="AA157"/>
  <c r="Z157"/>
  <c r="Y157"/>
  <c r="AM156"/>
  <c r="AL156"/>
  <c r="AK156"/>
  <c r="AI156"/>
  <c r="AH156"/>
  <c r="AG156"/>
  <c r="AE156"/>
  <c r="AD156"/>
  <c r="AC156"/>
  <c r="AA156"/>
  <c r="Z156"/>
  <c r="Y156"/>
  <c r="AM155"/>
  <c r="AL155"/>
  <c r="AK155"/>
  <c r="AI155"/>
  <c r="AH155"/>
  <c r="AG155"/>
  <c r="AE155"/>
  <c r="AD155"/>
  <c r="AC155"/>
  <c r="AA155"/>
  <c r="Z155"/>
  <c r="Y155"/>
  <c r="AM154"/>
  <c r="AL154"/>
  <c r="AK154"/>
  <c r="AI154"/>
  <c r="AH154"/>
  <c r="AG154"/>
  <c r="AE154"/>
  <c r="AD154"/>
  <c r="AC154"/>
  <c r="AA154"/>
  <c r="Z154"/>
  <c r="Y154"/>
  <c r="AM153"/>
  <c r="AL153"/>
  <c r="AK153"/>
  <c r="AI153"/>
  <c r="AH153"/>
  <c r="AG153"/>
  <c r="AE153"/>
  <c r="AD153"/>
  <c r="AC153"/>
  <c r="AA153"/>
  <c r="Y153"/>
  <c r="AM152"/>
  <c r="AL152"/>
  <c r="AK152"/>
  <c r="AI152"/>
  <c r="AH152"/>
  <c r="AG152"/>
  <c r="AE152"/>
  <c r="AD152"/>
  <c r="AC152"/>
  <c r="AA152"/>
  <c r="Z152"/>
  <c r="Y152"/>
  <c r="AM151"/>
  <c r="AL151"/>
  <c r="AK151"/>
  <c r="AI151"/>
  <c r="AH151"/>
  <c r="AG151"/>
  <c r="AE151"/>
  <c r="AD151"/>
  <c r="AC151"/>
  <c r="AA151"/>
  <c r="Z151"/>
  <c r="Y151"/>
  <c r="AM161"/>
  <c r="AL161"/>
  <c r="AK161"/>
  <c r="AI161"/>
  <c r="AH161"/>
  <c r="AG161"/>
  <c r="AE161"/>
  <c r="AD161"/>
  <c r="AC161"/>
  <c r="AA161"/>
  <c r="Z161"/>
  <c r="Y161"/>
  <c r="AM160"/>
  <c r="AL160"/>
  <c r="AK160"/>
  <c r="AI160"/>
  <c r="AH160"/>
  <c r="AG160"/>
  <c r="AE160"/>
  <c r="AD160"/>
  <c r="AC160"/>
  <c r="AA160"/>
  <c r="Z160"/>
  <c r="Y160"/>
  <c r="AM159"/>
  <c r="AL159"/>
  <c r="AK159"/>
  <c r="AI159"/>
  <c r="AH159"/>
  <c r="AG159"/>
  <c r="AE159"/>
  <c r="AD159"/>
  <c r="AC159"/>
  <c r="AA159"/>
  <c r="Z159"/>
  <c r="Y159"/>
  <c r="AM140"/>
  <c r="AL140"/>
  <c r="AK140"/>
  <c r="AI140"/>
  <c r="AH140"/>
  <c r="AG140"/>
  <c r="AE140"/>
  <c r="AD140"/>
  <c r="AC140"/>
  <c r="AA140"/>
  <c r="Z140"/>
  <c r="Y140"/>
  <c r="AM139"/>
  <c r="AL139"/>
  <c r="AK139"/>
  <c r="AI139"/>
  <c r="AH139"/>
  <c r="AG139"/>
  <c r="AE139"/>
  <c r="AD139"/>
  <c r="AC139"/>
  <c r="AA139"/>
  <c r="Z139"/>
  <c r="Y139"/>
  <c r="Y141"/>
  <c r="Z141"/>
  <c r="AA141"/>
  <c r="AC141"/>
  <c r="AD141"/>
  <c r="AE141"/>
  <c r="AG141"/>
  <c r="AH141"/>
  <c r="AI141"/>
  <c r="AK141"/>
  <c r="AL141"/>
  <c r="AM141"/>
  <c r="Y142"/>
  <c r="Z142"/>
  <c r="AA142"/>
  <c r="AC142"/>
  <c r="AD142"/>
  <c r="AE142"/>
  <c r="AG142"/>
  <c r="AH142"/>
  <c r="AI142"/>
  <c r="AK142"/>
  <c r="AL142"/>
  <c r="AM142"/>
  <c r="AM143"/>
  <c r="AL143"/>
  <c r="AK143"/>
  <c r="AI143"/>
  <c r="AH143"/>
  <c r="AG143"/>
  <c r="AE143"/>
  <c r="AD143"/>
  <c r="AC143"/>
  <c r="AA143"/>
  <c r="Y143"/>
  <c r="AM138"/>
  <c r="AL138"/>
  <c r="AK138"/>
  <c r="AI138"/>
  <c r="AH138"/>
  <c r="AG138"/>
  <c r="AE138"/>
  <c r="AD138"/>
  <c r="AC138"/>
  <c r="AA138"/>
  <c r="Z138"/>
  <c r="Y138"/>
  <c r="AM145"/>
  <c r="AL145"/>
  <c r="AK145"/>
  <c r="AI145"/>
  <c r="AH145"/>
  <c r="AG145"/>
  <c r="AE145"/>
  <c r="AD145"/>
  <c r="AC145"/>
  <c r="AA145"/>
  <c r="Z145"/>
  <c r="Y145"/>
  <c r="AM144"/>
  <c r="AL144"/>
  <c r="AK144"/>
  <c r="AI144"/>
  <c r="AH144"/>
  <c r="AG144"/>
  <c r="AE144"/>
  <c r="AD144"/>
  <c r="AC144"/>
  <c r="AA144"/>
  <c r="Z144"/>
  <c r="Y144"/>
  <c r="AM146"/>
  <c r="AL146"/>
  <c r="AK146"/>
  <c r="AI146"/>
  <c r="AH146"/>
  <c r="AG146"/>
  <c r="AE146"/>
  <c r="AD146"/>
  <c r="AC146"/>
  <c r="AA146"/>
  <c r="Z146"/>
  <c r="Y146"/>
  <c r="AM137"/>
  <c r="AL137"/>
  <c r="AK137"/>
  <c r="AI137"/>
  <c r="AH137"/>
  <c r="AG137"/>
  <c r="AE137"/>
  <c r="AD137"/>
  <c r="AC137"/>
  <c r="AA137"/>
  <c r="Z137"/>
  <c r="Y137"/>
  <c r="AM136"/>
  <c r="AL136"/>
  <c r="AK136"/>
  <c r="AI136"/>
  <c r="AH136"/>
  <c r="AG136"/>
  <c r="AE136"/>
  <c r="AD136"/>
  <c r="AC136"/>
  <c r="AA136"/>
  <c r="Z136"/>
  <c r="Y136"/>
  <c r="AM135"/>
  <c r="AL135"/>
  <c r="AK135"/>
  <c r="AI135"/>
  <c r="AH135"/>
  <c r="AG135"/>
  <c r="AE135"/>
  <c r="AD135"/>
  <c r="AC135"/>
  <c r="AA135"/>
  <c r="Z135"/>
  <c r="Y135"/>
  <c r="AM147"/>
  <c r="AL147"/>
  <c r="AK147"/>
  <c r="AI147"/>
  <c r="AH147"/>
  <c r="AG147"/>
  <c r="AE147"/>
  <c r="AD147"/>
  <c r="AC147"/>
  <c r="AA147"/>
  <c r="Z147"/>
  <c r="Y147"/>
  <c r="AM125"/>
  <c r="AL125"/>
  <c r="AK125"/>
  <c r="AI125"/>
  <c r="AH125"/>
  <c r="AG125"/>
  <c r="AE125"/>
  <c r="AD125"/>
  <c r="AC125"/>
  <c r="AA125"/>
  <c r="Z125"/>
  <c r="Y125"/>
  <c r="AM124"/>
  <c r="AL124"/>
  <c r="AK124"/>
  <c r="AI124"/>
  <c r="AH124"/>
  <c r="AG124"/>
  <c r="AE124"/>
  <c r="AD124"/>
  <c r="AC124"/>
  <c r="AA124"/>
  <c r="Z124"/>
  <c r="Y124"/>
  <c r="AM123"/>
  <c r="AL123"/>
  <c r="AK123"/>
  <c r="AI123"/>
  <c r="AH123"/>
  <c r="AG123"/>
  <c r="AE123"/>
  <c r="AD123"/>
  <c r="AC123"/>
  <c r="AA123"/>
  <c r="Z123"/>
  <c r="Y123"/>
  <c r="AM122"/>
  <c r="AL122"/>
  <c r="AK122"/>
  <c r="AI122"/>
  <c r="AH122"/>
  <c r="AG122"/>
  <c r="AE122"/>
  <c r="AD122"/>
  <c r="AC122"/>
  <c r="AA122"/>
  <c r="Y122"/>
  <c r="AM121"/>
  <c r="AL121"/>
  <c r="AK121"/>
  <c r="AI121"/>
  <c r="AH121"/>
  <c r="AG121"/>
  <c r="AE121"/>
  <c r="AD121"/>
  <c r="AC121"/>
  <c r="AA121"/>
  <c r="Z121"/>
  <c r="Y121"/>
  <c r="AM120"/>
  <c r="AL120"/>
  <c r="AK120"/>
  <c r="AI120"/>
  <c r="AH120"/>
  <c r="AG120"/>
  <c r="AE120"/>
  <c r="AD120"/>
  <c r="AC120"/>
  <c r="AA120"/>
  <c r="Z120"/>
  <c r="Y120"/>
  <c r="AM128"/>
  <c r="AL128"/>
  <c r="AK128"/>
  <c r="AI128"/>
  <c r="AH128"/>
  <c r="AG128"/>
  <c r="AE128"/>
  <c r="AD128"/>
  <c r="AC128"/>
  <c r="AA128"/>
  <c r="Z128"/>
  <c r="Y128"/>
  <c r="AM127"/>
  <c r="AL127"/>
  <c r="AK127"/>
  <c r="AI127"/>
  <c r="AH127"/>
  <c r="AG127"/>
  <c r="AE127"/>
  <c r="AD127"/>
  <c r="AC127"/>
  <c r="AA127"/>
  <c r="Z127"/>
  <c r="Y127"/>
  <c r="AM126"/>
  <c r="AL126"/>
  <c r="AK126"/>
  <c r="AI126"/>
  <c r="AH126"/>
  <c r="AG126"/>
  <c r="AE126"/>
  <c r="AD126"/>
  <c r="AC126"/>
  <c r="AA126"/>
  <c r="Z126"/>
  <c r="Y126"/>
  <c r="AM130"/>
  <c r="AL130"/>
  <c r="AK130"/>
  <c r="AI130"/>
  <c r="AH130"/>
  <c r="AG130"/>
  <c r="AE130"/>
  <c r="AD130"/>
  <c r="AC130"/>
  <c r="AA130"/>
  <c r="Z130"/>
  <c r="Y130"/>
  <c r="AM129"/>
  <c r="AL129"/>
  <c r="AK129"/>
  <c r="AI129"/>
  <c r="AH129"/>
  <c r="AG129"/>
  <c r="AE129"/>
  <c r="AD129"/>
  <c r="AC129"/>
  <c r="AA129"/>
  <c r="Z129"/>
  <c r="Y129"/>
  <c r="AM112"/>
  <c r="AL112"/>
  <c r="AK112"/>
  <c r="AI112"/>
  <c r="AH112"/>
  <c r="AG112"/>
  <c r="AE112"/>
  <c r="AD112"/>
  <c r="AC112"/>
  <c r="AA112"/>
  <c r="Z112"/>
  <c r="Y112"/>
  <c r="AM111"/>
  <c r="AL111"/>
  <c r="AK111"/>
  <c r="AI111"/>
  <c r="AH111"/>
  <c r="AG111"/>
  <c r="AE111"/>
  <c r="AD111"/>
  <c r="AC111"/>
  <c r="AA111"/>
  <c r="Z111"/>
  <c r="Y111"/>
  <c r="AM110"/>
  <c r="AL110"/>
  <c r="AK110"/>
  <c r="AI110"/>
  <c r="AH110"/>
  <c r="AG110"/>
  <c r="AE110"/>
  <c r="AD110"/>
  <c r="AC110"/>
  <c r="AA110"/>
  <c r="Z110"/>
  <c r="Y110"/>
  <c r="AM109"/>
  <c r="AL109"/>
  <c r="AK109"/>
  <c r="AI109"/>
  <c r="AH109"/>
  <c r="AG109"/>
  <c r="AE109"/>
  <c r="AD109"/>
  <c r="AC109"/>
  <c r="AA109"/>
  <c r="Z109"/>
  <c r="Y109"/>
  <c r="AM114"/>
  <c r="AL114"/>
  <c r="AK114"/>
  <c r="AI114"/>
  <c r="AH114"/>
  <c r="AG114"/>
  <c r="AE114"/>
  <c r="AD114"/>
  <c r="AC114"/>
  <c r="AA114"/>
  <c r="Z114"/>
  <c r="Y114"/>
  <c r="AM113"/>
  <c r="AL113"/>
  <c r="AK113"/>
  <c r="AI113"/>
  <c r="AH113"/>
  <c r="AG113"/>
  <c r="AE113"/>
  <c r="AD113"/>
  <c r="AC113"/>
  <c r="AA113"/>
  <c r="Z113"/>
  <c r="Y113"/>
  <c r="I107"/>
  <c r="G107"/>
  <c r="AM115"/>
  <c r="AL115"/>
  <c r="AK115"/>
  <c r="AI115"/>
  <c r="AH115"/>
  <c r="AG115"/>
  <c r="AE115"/>
  <c r="AD115"/>
  <c r="AC115"/>
  <c r="AA115"/>
  <c r="Z115"/>
  <c r="Y115"/>
  <c r="AM108"/>
  <c r="AL108"/>
  <c r="AK108"/>
  <c r="AI108"/>
  <c r="AH108"/>
  <c r="AG108"/>
  <c r="AE108"/>
  <c r="AD108"/>
  <c r="AC108"/>
  <c r="AA108"/>
  <c r="Y108"/>
  <c r="E108"/>
  <c r="D108"/>
  <c r="AM116"/>
  <c r="AL116"/>
  <c r="AK116"/>
  <c r="AI116"/>
  <c r="AH116"/>
  <c r="AG116"/>
  <c r="AE116"/>
  <c r="AD116"/>
  <c r="AC116"/>
  <c r="AA116"/>
  <c r="Z116"/>
  <c r="Y116"/>
  <c r="AM98"/>
  <c r="AL98"/>
  <c r="AK98"/>
  <c r="AI98"/>
  <c r="AH98"/>
  <c r="AG98"/>
  <c r="AE98"/>
  <c r="AD98"/>
  <c r="AC98"/>
  <c r="AA98"/>
  <c r="Z98"/>
  <c r="Y98"/>
  <c r="AM97"/>
  <c r="AL97"/>
  <c r="AK97"/>
  <c r="AI97"/>
  <c r="AH97"/>
  <c r="AG97"/>
  <c r="AE97"/>
  <c r="AD97"/>
  <c r="AC97"/>
  <c r="AA97"/>
  <c r="Z97"/>
  <c r="Y97"/>
  <c r="E97"/>
  <c r="D97"/>
  <c r="AM99"/>
  <c r="AL99"/>
  <c r="AK99"/>
  <c r="AI99"/>
  <c r="AH99"/>
  <c r="AG99"/>
  <c r="AE99"/>
  <c r="AD99"/>
  <c r="AC99"/>
  <c r="AA99"/>
  <c r="Z99"/>
  <c r="Y99"/>
  <c r="AM104"/>
  <c r="AL104"/>
  <c r="AK104"/>
  <c r="AI104"/>
  <c r="AH104"/>
  <c r="AG104"/>
  <c r="AE104"/>
  <c r="AD104"/>
  <c r="AC104"/>
  <c r="AA104"/>
  <c r="Z104"/>
  <c r="Y104"/>
  <c r="Y105"/>
  <c r="Z105"/>
  <c r="AA105"/>
  <c r="AC105"/>
  <c r="AD105"/>
  <c r="AE105"/>
  <c r="AG105"/>
  <c r="AH105"/>
  <c r="AI105"/>
  <c r="AK105"/>
  <c r="AL105"/>
  <c r="AM105"/>
  <c r="AM102"/>
  <c r="AL102"/>
  <c r="AK102"/>
  <c r="AI102"/>
  <c r="AH102"/>
  <c r="AG102"/>
  <c r="AE102"/>
  <c r="AD102"/>
  <c r="AC102"/>
  <c r="AA102"/>
  <c r="Z102"/>
  <c r="Y102"/>
  <c r="AM100"/>
  <c r="AL100"/>
  <c r="AK100"/>
  <c r="AI100"/>
  <c r="AH100"/>
  <c r="AG100"/>
  <c r="AE100"/>
  <c r="AD100"/>
  <c r="AC100"/>
  <c r="AA100"/>
  <c r="Y100"/>
  <c r="AM101"/>
  <c r="AL101"/>
  <c r="AK101"/>
  <c r="AI101"/>
  <c r="AH101"/>
  <c r="AG101"/>
  <c r="AE101"/>
  <c r="AD101"/>
  <c r="AC101"/>
  <c r="AA101"/>
  <c r="Z101"/>
  <c r="Y101"/>
  <c r="AM93"/>
  <c r="AL93"/>
  <c r="AK93"/>
  <c r="AI93"/>
  <c r="AH93"/>
  <c r="AG93"/>
  <c r="AE93"/>
  <c r="AD93"/>
  <c r="AC93"/>
  <c r="AA93"/>
  <c r="Z93"/>
  <c r="Y93"/>
  <c r="Y94"/>
  <c r="Z94"/>
  <c r="AA94"/>
  <c r="AC94"/>
  <c r="AD94"/>
  <c r="AE94"/>
  <c r="AG94"/>
  <c r="AH94"/>
  <c r="AI94"/>
  <c r="AK94"/>
  <c r="AL94"/>
  <c r="AM94"/>
  <c r="AM92"/>
  <c r="AL92"/>
  <c r="AK92"/>
  <c r="AI92"/>
  <c r="AH92"/>
  <c r="AG92"/>
  <c r="AE92"/>
  <c r="AD92"/>
  <c r="AC92"/>
  <c r="AA92"/>
  <c r="Z92"/>
  <c r="Y92"/>
  <c r="AM91"/>
  <c r="AL91"/>
  <c r="AK91"/>
  <c r="AH91"/>
  <c r="AG91"/>
  <c r="AE91"/>
  <c r="AD91"/>
  <c r="AC91"/>
  <c r="AA91"/>
  <c r="Z91"/>
  <c r="Y91"/>
  <c r="Y95"/>
  <c r="Z95"/>
  <c r="AA95"/>
  <c r="AC95"/>
  <c r="AD95"/>
  <c r="AE95"/>
  <c r="AG95"/>
  <c r="AH95"/>
  <c r="AI95"/>
  <c r="AK95"/>
  <c r="AL95"/>
  <c r="AM95"/>
  <c r="I83"/>
  <c r="G83"/>
  <c r="AM86"/>
  <c r="AL86"/>
  <c r="AK86"/>
  <c r="AI86"/>
  <c r="AH86"/>
  <c r="AG86"/>
  <c r="AE86"/>
  <c r="AD86"/>
  <c r="AC86"/>
  <c r="AA86"/>
  <c r="Z86"/>
  <c r="Y86"/>
  <c r="AM87"/>
  <c r="AL87"/>
  <c r="AK87"/>
  <c r="AI87"/>
  <c r="AH87"/>
  <c r="AG87"/>
  <c r="AE87"/>
  <c r="AD87"/>
  <c r="AC87"/>
  <c r="AA87"/>
  <c r="Z87"/>
  <c r="Y87"/>
  <c r="AM84"/>
  <c r="AL84"/>
  <c r="AK84"/>
  <c r="AI84"/>
  <c r="AH84"/>
  <c r="AG84"/>
  <c r="AE84"/>
  <c r="AD84"/>
  <c r="AC84"/>
  <c r="AA84"/>
  <c r="Z84"/>
  <c r="Y84"/>
  <c r="E84"/>
  <c r="D84"/>
  <c r="AM77"/>
  <c r="AL77"/>
  <c r="AK77"/>
  <c r="AI77"/>
  <c r="AH77"/>
  <c r="AG77"/>
  <c r="AE77"/>
  <c r="AD77"/>
  <c r="AC77"/>
  <c r="AA77"/>
  <c r="Z77"/>
  <c r="Y77"/>
  <c r="AM76"/>
  <c r="AL76"/>
  <c r="AK76"/>
  <c r="AI76"/>
  <c r="AH76"/>
  <c r="AG76"/>
  <c r="AE76"/>
  <c r="AD76"/>
  <c r="AC76"/>
  <c r="AA76"/>
  <c r="Z76"/>
  <c r="Y76"/>
  <c r="AM75"/>
  <c r="AL75"/>
  <c r="AK75"/>
  <c r="AI75"/>
  <c r="AH75"/>
  <c r="AG75"/>
  <c r="AE75"/>
  <c r="AD75"/>
  <c r="AC75"/>
  <c r="AA75"/>
  <c r="Z75"/>
  <c r="Y75"/>
  <c r="AM74"/>
  <c r="AL74"/>
  <c r="AK74"/>
  <c r="AI74"/>
  <c r="AH74"/>
  <c r="AG74"/>
  <c r="AE74"/>
  <c r="AD74"/>
  <c r="AC74"/>
  <c r="AA74"/>
  <c r="Z74"/>
  <c r="Y74"/>
  <c r="AM73"/>
  <c r="AL73"/>
  <c r="AK73"/>
  <c r="AI73"/>
  <c r="AH73"/>
  <c r="AG73"/>
  <c r="AE73"/>
  <c r="AD73"/>
  <c r="AC73"/>
  <c r="AA73"/>
  <c r="Z73"/>
  <c r="Y73"/>
  <c r="AM78"/>
  <c r="AL78"/>
  <c r="AK78"/>
  <c r="AI78"/>
  <c r="AH78"/>
  <c r="AG78"/>
  <c r="AE78"/>
  <c r="AD78"/>
  <c r="AC78"/>
  <c r="AA78"/>
  <c r="Z78"/>
  <c r="Y78"/>
  <c r="AM79"/>
  <c r="AL79"/>
  <c r="AK79"/>
  <c r="AI79"/>
  <c r="AH79"/>
  <c r="AG79"/>
  <c r="AE79"/>
  <c r="AD79"/>
  <c r="AC79"/>
  <c r="AA79"/>
  <c r="Z79"/>
  <c r="Y79"/>
  <c r="AM80"/>
  <c r="AL80"/>
  <c r="AK80"/>
  <c r="AI80"/>
  <c r="AH80"/>
  <c r="AG80"/>
  <c r="AE80"/>
  <c r="AD80"/>
  <c r="AC80"/>
  <c r="AA80"/>
  <c r="Z80"/>
  <c r="Y80"/>
  <c r="AM81"/>
  <c r="AL81"/>
  <c r="AK81"/>
  <c r="AI81"/>
  <c r="AH81"/>
  <c r="AG81"/>
  <c r="AE81"/>
  <c r="AD81"/>
  <c r="AC81"/>
  <c r="AA81"/>
  <c r="Z81"/>
  <c r="Y81"/>
  <c r="I47"/>
  <c r="G47"/>
  <c r="AM82"/>
  <c r="AL82"/>
  <c r="AK82"/>
  <c r="AI82"/>
  <c r="AH82"/>
  <c r="AG82"/>
  <c r="AE82"/>
  <c r="AD82"/>
  <c r="AC82"/>
  <c r="AA82"/>
  <c r="Y82"/>
  <c r="AM72"/>
  <c r="AL72"/>
  <c r="AK72"/>
  <c r="AI72"/>
  <c r="AH72"/>
  <c r="AG72"/>
  <c r="AE72"/>
  <c r="AD72"/>
  <c r="AC72"/>
  <c r="AA72"/>
  <c r="Z72"/>
  <c r="Y72"/>
  <c r="AM63"/>
  <c r="AL63"/>
  <c r="AK63"/>
  <c r="AI63"/>
  <c r="AH63"/>
  <c r="AG63"/>
  <c r="AE63"/>
  <c r="AD63"/>
  <c r="AC63"/>
  <c r="AA63"/>
  <c r="Z63"/>
  <c r="Y63"/>
  <c r="AM64"/>
  <c r="AL64"/>
  <c r="AK64"/>
  <c r="AI64"/>
  <c r="AH64"/>
  <c r="AE64"/>
  <c r="AD64"/>
  <c r="AC64"/>
  <c r="Z64"/>
  <c r="AM65"/>
  <c r="AL65"/>
  <c r="AK65"/>
  <c r="AI65"/>
  <c r="AH65"/>
  <c r="AG65"/>
  <c r="AE65"/>
  <c r="AD65"/>
  <c r="AC65"/>
  <c r="AA65"/>
  <c r="Z65"/>
  <c r="Y65"/>
  <c r="AM66"/>
  <c r="AL66"/>
  <c r="AK66"/>
  <c r="AI66"/>
  <c r="AH66"/>
  <c r="AG66"/>
  <c r="AE66"/>
  <c r="AD66"/>
  <c r="AC66"/>
  <c r="AA66"/>
  <c r="Z66"/>
  <c r="Y66"/>
  <c r="AM67"/>
  <c r="AL67"/>
  <c r="AK67"/>
  <c r="AI67"/>
  <c r="AH67"/>
  <c r="AG67"/>
  <c r="AE67"/>
  <c r="AD67"/>
  <c r="AC67"/>
  <c r="AA67"/>
  <c r="Z67"/>
  <c r="Y67"/>
  <c r="AM68"/>
  <c r="AL68"/>
  <c r="AK68"/>
  <c r="AI68"/>
  <c r="AH68"/>
  <c r="AG68"/>
  <c r="AE68"/>
  <c r="AD68"/>
  <c r="AC68"/>
  <c r="AA68"/>
  <c r="Z68"/>
  <c r="Y68"/>
  <c r="AM69"/>
  <c r="AL69"/>
  <c r="AK69"/>
  <c r="AI69"/>
  <c r="AH69"/>
  <c r="AG69"/>
  <c r="AE69"/>
  <c r="AD69"/>
  <c r="AC69"/>
  <c r="AA69"/>
  <c r="Z69"/>
  <c r="AM70"/>
  <c r="AL70"/>
  <c r="AK70"/>
  <c r="AI70"/>
  <c r="AH70"/>
  <c r="AG70"/>
  <c r="AE70"/>
  <c r="AD70"/>
  <c r="AC70"/>
  <c r="AA70"/>
  <c r="Z70"/>
  <c r="Y70"/>
  <c r="Y71"/>
  <c r="Z71"/>
  <c r="AA71"/>
  <c r="AC71"/>
  <c r="AD71"/>
  <c r="AE71"/>
  <c r="AG71"/>
  <c r="AH71"/>
  <c r="AI71"/>
  <c r="AK71"/>
  <c r="AL71"/>
  <c r="AM71"/>
  <c r="AM55"/>
  <c r="AL55"/>
  <c r="AK55"/>
  <c r="AI55"/>
  <c r="AH55"/>
  <c r="AG55"/>
  <c r="AE55"/>
  <c r="AD55"/>
  <c r="AC55"/>
  <c r="AA55"/>
  <c r="Z55"/>
  <c r="Y55"/>
  <c r="AM56"/>
  <c r="AL56"/>
  <c r="AK56"/>
  <c r="AI56"/>
  <c r="AH56"/>
  <c r="AG56"/>
  <c r="AE56"/>
  <c r="AD56"/>
  <c r="AC56"/>
  <c r="AA56"/>
  <c r="Z56"/>
  <c r="Y56"/>
  <c r="AM57"/>
  <c r="AL57"/>
  <c r="AK57"/>
  <c r="AI57"/>
  <c r="AH57"/>
  <c r="AG57"/>
  <c r="AE57"/>
  <c r="AD57"/>
  <c r="AC57"/>
  <c r="AA57"/>
  <c r="Z57"/>
  <c r="Y57"/>
  <c r="AM58"/>
  <c r="AL58"/>
  <c r="AK58"/>
  <c r="AI58"/>
  <c r="AH58"/>
  <c r="AG58"/>
  <c r="AE58"/>
  <c r="AD58"/>
  <c r="AC58"/>
  <c r="AA58"/>
  <c r="Z58"/>
  <c r="Y58"/>
  <c r="AM59"/>
  <c r="AL59"/>
  <c r="AK59"/>
  <c r="AI59"/>
  <c r="AH59"/>
  <c r="AG59"/>
  <c r="AE59"/>
  <c r="AD59"/>
  <c r="AC59"/>
  <c r="AA59"/>
  <c r="Z59"/>
  <c r="Y59"/>
  <c r="AM60"/>
  <c r="AL60"/>
  <c r="AK60"/>
  <c r="AI60"/>
  <c r="AH60"/>
  <c r="AG60"/>
  <c r="AE60"/>
  <c r="AD60"/>
  <c r="AC60"/>
  <c r="AA60"/>
  <c r="Z60"/>
  <c r="Y60"/>
  <c r="AM61"/>
  <c r="AL61"/>
  <c r="AK61"/>
  <c r="AI61"/>
  <c r="AH61"/>
  <c r="AG61"/>
  <c r="AE61"/>
  <c r="AD61"/>
  <c r="AC61"/>
  <c r="AA61"/>
  <c r="Z61"/>
  <c r="Y61"/>
  <c r="AM52"/>
  <c r="AL52"/>
  <c r="AK52"/>
  <c r="AI52"/>
  <c r="AH52"/>
  <c r="AG52"/>
  <c r="AE52"/>
  <c r="AD52"/>
  <c r="AC52"/>
  <c r="AA52"/>
  <c r="Z52"/>
  <c r="Y52"/>
  <c r="AM53"/>
  <c r="AL53"/>
  <c r="AK53"/>
  <c r="AI53"/>
  <c r="AH53"/>
  <c r="AG53"/>
  <c r="AE53"/>
  <c r="AD53"/>
  <c r="AC53"/>
  <c r="AA53"/>
  <c r="Z53"/>
  <c r="Y53"/>
  <c r="AM50"/>
  <c r="AL50"/>
  <c r="AK50"/>
  <c r="AI50"/>
  <c r="AH50"/>
  <c r="AG50"/>
  <c r="AE50"/>
  <c r="AD50"/>
  <c r="AC50"/>
  <c r="AA50"/>
  <c r="Y50"/>
  <c r="AM48"/>
  <c r="AL48"/>
  <c r="AK48"/>
  <c r="AI48"/>
  <c r="AH48"/>
  <c r="AG48"/>
  <c r="AE48"/>
  <c r="AD48"/>
  <c r="AC48"/>
  <c r="AA48"/>
  <c r="Z48"/>
  <c r="Y48"/>
  <c r="E48"/>
  <c r="D48"/>
  <c r="AM49"/>
  <c r="AL49"/>
  <c r="AK49"/>
  <c r="AI49"/>
  <c r="AH49"/>
  <c r="AG49"/>
  <c r="AE49"/>
  <c r="AD49"/>
  <c r="AC49"/>
  <c r="AA49"/>
  <c r="Z49"/>
  <c r="Y49"/>
  <c r="AL45"/>
  <c r="AK45"/>
  <c r="AI45"/>
  <c r="AH45"/>
  <c r="AG45"/>
  <c r="AE45"/>
  <c r="AD45"/>
  <c r="AC45"/>
  <c r="AA45"/>
  <c r="Z45"/>
  <c r="Y45"/>
  <c r="AM40"/>
  <c r="AL40"/>
  <c r="AK40"/>
  <c r="AI40"/>
  <c r="AH40"/>
  <c r="AG40"/>
  <c r="AE40"/>
  <c r="AD40"/>
  <c r="AC40"/>
  <c r="AA40"/>
  <c r="Z40"/>
  <c r="Y40"/>
  <c r="AM41"/>
  <c r="AL41"/>
  <c r="AK41"/>
  <c r="AI41"/>
  <c r="AH41"/>
  <c r="AG41"/>
  <c r="AE41"/>
  <c r="AD41"/>
  <c r="AC41"/>
  <c r="AA41"/>
  <c r="Z41"/>
  <c r="Y41"/>
  <c r="AM42"/>
  <c r="AL42"/>
  <c r="AK42"/>
  <c r="AI42"/>
  <c r="AH42"/>
  <c r="AG42"/>
  <c r="AE42"/>
  <c r="AD42"/>
  <c r="AC42"/>
  <c r="AA42"/>
  <c r="Z42"/>
  <c r="Y42"/>
  <c r="AM43"/>
  <c r="AL43"/>
  <c r="AK43"/>
  <c r="AI43"/>
  <c r="AH43"/>
  <c r="AG43"/>
  <c r="AE43"/>
  <c r="AD43"/>
  <c r="AC43"/>
  <c r="AA43"/>
  <c r="Z43"/>
  <c r="Y43"/>
  <c r="AM37"/>
  <c r="AL37"/>
  <c r="AK37"/>
  <c r="AI37"/>
  <c r="AH37"/>
  <c r="AG37"/>
  <c r="AE37"/>
  <c r="AD37"/>
  <c r="AC37"/>
  <c r="AA37"/>
  <c r="Z37"/>
  <c r="Y37"/>
  <c r="AM38"/>
  <c r="AL38"/>
  <c r="AK38"/>
  <c r="AI38"/>
  <c r="AH38"/>
  <c r="AG38"/>
  <c r="AE38"/>
  <c r="AD38"/>
  <c r="AC38"/>
  <c r="AA38"/>
  <c r="Z38"/>
  <c r="Y38"/>
  <c r="Y39"/>
  <c r="Z39"/>
  <c r="AA39"/>
  <c r="AC39"/>
  <c r="AD39"/>
  <c r="AE39"/>
  <c r="AG39"/>
  <c r="AH39"/>
  <c r="AI39"/>
  <c r="AK39"/>
  <c r="AL39"/>
  <c r="AM39"/>
  <c r="AM34"/>
  <c r="AL34"/>
  <c r="AK34"/>
  <c r="AI34"/>
  <c r="AH34"/>
  <c r="AG34"/>
  <c r="AE34"/>
  <c r="AD34"/>
  <c r="AC34"/>
  <c r="AA34"/>
  <c r="Z34"/>
  <c r="Y34"/>
  <c r="Y35"/>
  <c r="Z35"/>
  <c r="AA35"/>
  <c r="AC35"/>
  <c r="AD35"/>
  <c r="AE35"/>
  <c r="AG35"/>
  <c r="AH35"/>
  <c r="AI35"/>
  <c r="AK35"/>
  <c r="AL35"/>
  <c r="AM35"/>
  <c r="AM32"/>
  <c r="AL32"/>
  <c r="AK32"/>
  <c r="AI32"/>
  <c r="AH32"/>
  <c r="AG32"/>
  <c r="AE32"/>
  <c r="AD32"/>
  <c r="AC32"/>
  <c r="AA32"/>
  <c r="Z32"/>
  <c r="AM33"/>
  <c r="AL33"/>
  <c r="AK33"/>
  <c r="AI33"/>
  <c r="AH33"/>
  <c r="AG33"/>
  <c r="AE33"/>
  <c r="AD33"/>
  <c r="AC33"/>
  <c r="AA33"/>
  <c r="Z33"/>
  <c r="Y33"/>
  <c r="AM30"/>
  <c r="AL30"/>
  <c r="AK30"/>
  <c r="AI30"/>
  <c r="AH30"/>
  <c r="AG30"/>
  <c r="AE30"/>
  <c r="AD30"/>
  <c r="AC30"/>
  <c r="AA30"/>
  <c r="Z30"/>
  <c r="Y30"/>
  <c r="Y31"/>
  <c r="Z31"/>
  <c r="AA31"/>
  <c r="AC31"/>
  <c r="AD31"/>
  <c r="AE31"/>
  <c r="AG31"/>
  <c r="AH31"/>
  <c r="AI31"/>
  <c r="AK31"/>
  <c r="AL31"/>
  <c r="AM31"/>
  <c r="AM29"/>
  <c r="AL29"/>
  <c r="AK29"/>
  <c r="AI29"/>
  <c r="AH29"/>
  <c r="AG29"/>
  <c r="AE29"/>
  <c r="AD29"/>
  <c r="AC29"/>
  <c r="Z29"/>
  <c r="AM27"/>
  <c r="AL27"/>
  <c r="AK27"/>
  <c r="AI27"/>
  <c r="AH27"/>
  <c r="AG27"/>
  <c r="AE27"/>
  <c r="AD27"/>
  <c r="AC27"/>
  <c r="AA27"/>
  <c r="Z27"/>
  <c r="AM26"/>
  <c r="AL26"/>
  <c r="AK26"/>
  <c r="AI26"/>
  <c r="AH26"/>
  <c r="AG26"/>
  <c r="AE26"/>
  <c r="AD26"/>
  <c r="AC26"/>
  <c r="AA26"/>
  <c r="Z26"/>
  <c r="Y26"/>
  <c r="AM25"/>
  <c r="AL25"/>
  <c r="AK25"/>
  <c r="AI25"/>
  <c r="AH25"/>
  <c r="AG25"/>
  <c r="AE25"/>
  <c r="AD25"/>
  <c r="AC25"/>
  <c r="AA25"/>
  <c r="Z25"/>
  <c r="Y25"/>
  <c r="AM24"/>
  <c r="AL24"/>
  <c r="AK24"/>
  <c r="AI24"/>
  <c r="AH24"/>
  <c r="AG24"/>
  <c r="AE24"/>
  <c r="AD24"/>
  <c r="AC24"/>
  <c r="AA24"/>
  <c r="Z24"/>
  <c r="Y24"/>
  <c r="Y22"/>
  <c r="Z22"/>
  <c r="AA22"/>
  <c r="AC22"/>
  <c r="AD22"/>
  <c r="AE22"/>
  <c r="AG22"/>
  <c r="AH22"/>
  <c r="AI22"/>
  <c r="AK22"/>
  <c r="AL22"/>
  <c r="AM22"/>
  <c r="AM20"/>
  <c r="AL20"/>
  <c r="AK20"/>
  <c r="AI20"/>
  <c r="AH20"/>
  <c r="AG20"/>
  <c r="AE20"/>
  <c r="AD20"/>
  <c r="AC20"/>
  <c r="AA20"/>
  <c r="Z20"/>
  <c r="Y20"/>
  <c r="Y19"/>
  <c r="Z19"/>
  <c r="AA19"/>
  <c r="AC19"/>
  <c r="AD19"/>
  <c r="AE19"/>
  <c r="AG19"/>
  <c r="AH19"/>
  <c r="AI19"/>
  <c r="AK19"/>
  <c r="AL19"/>
  <c r="AM19"/>
  <c r="AM18"/>
  <c r="AL18"/>
  <c r="AK18"/>
  <c r="AI18"/>
  <c r="AH18"/>
  <c r="AG18"/>
  <c r="AE18"/>
  <c r="AD18"/>
  <c r="AC18"/>
  <c r="AA18"/>
  <c r="Z18"/>
  <c r="Y18"/>
  <c r="AM17"/>
  <c r="AL17"/>
  <c r="AK17"/>
  <c r="AI17"/>
  <c r="AH17"/>
  <c r="AG17"/>
  <c r="AE17"/>
  <c r="AD17"/>
  <c r="AC17"/>
  <c r="AA17"/>
  <c r="Z17"/>
  <c r="Y17"/>
  <c r="AM16"/>
  <c r="AL16"/>
  <c r="AK16"/>
  <c r="AI16"/>
  <c r="AH16"/>
  <c r="AG16"/>
  <c r="AE16"/>
  <c r="AD16"/>
  <c r="AC16"/>
  <c r="AA16"/>
  <c r="Z16"/>
  <c r="Y16"/>
  <c r="AM15"/>
  <c r="AL15"/>
  <c r="AK15"/>
  <c r="AI15"/>
  <c r="AH15"/>
  <c r="AG15"/>
  <c r="AE15"/>
  <c r="AD15"/>
  <c r="AC15"/>
  <c r="Y23"/>
  <c r="Z23"/>
  <c r="AA23"/>
  <c r="AC23"/>
  <c r="AD23"/>
  <c r="AE23"/>
  <c r="AG23"/>
  <c r="AH23"/>
  <c r="AI23"/>
  <c r="AK23"/>
  <c r="AL23"/>
  <c r="AM23"/>
  <c r="AD560" l="1"/>
  <c r="AI560"/>
  <c r="AE560"/>
  <c r="AK560"/>
  <c r="AH560"/>
  <c r="AM560"/>
  <c r="F550"/>
  <c r="J550" s="1"/>
  <c r="F555"/>
  <c r="H555" s="1"/>
  <c r="F559"/>
  <c r="H559" s="1"/>
  <c r="AA560"/>
  <c r="AG560"/>
  <c r="AL560"/>
  <c r="F565"/>
  <c r="J565" s="1"/>
  <c r="F545"/>
  <c r="J545" s="1"/>
  <c r="AN545"/>
  <c r="F553"/>
  <c r="H553" s="1"/>
  <c r="F557"/>
  <c r="J557" s="1"/>
  <c r="AJ563"/>
  <c r="AJ543"/>
  <c r="AJ555"/>
  <c r="F563"/>
  <c r="H563" s="1"/>
  <c r="F544"/>
  <c r="H544" s="1"/>
  <c r="AB551"/>
  <c r="F552"/>
  <c r="H552" s="1"/>
  <c r="AF556"/>
  <c r="AN562"/>
  <c r="AB543"/>
  <c r="AF544"/>
  <c r="AJ548"/>
  <c r="AB552"/>
  <c r="AB547"/>
  <c r="F548"/>
  <c r="J548" s="1"/>
  <c r="AB549"/>
  <c r="AF550"/>
  <c r="F551"/>
  <c r="H551" s="1"/>
  <c r="AN552"/>
  <c r="AJ561"/>
  <c r="AN565"/>
  <c r="AF553"/>
  <c r="F554"/>
  <c r="J554" s="1"/>
  <c r="AB556"/>
  <c r="AJ564"/>
  <c r="F543"/>
  <c r="H543" s="1"/>
  <c r="AJ544"/>
  <c r="F546"/>
  <c r="H546" s="1"/>
  <c r="AN548"/>
  <c r="F549"/>
  <c r="H549" s="1"/>
  <c r="F556"/>
  <c r="AJ557"/>
  <c r="F558"/>
  <c r="H558" s="1"/>
  <c r="AJ559"/>
  <c r="AF564"/>
  <c r="AJ545"/>
  <c r="AN546"/>
  <c r="AN549"/>
  <c r="AB553"/>
  <c r="AF554"/>
  <c r="AF557"/>
  <c r="AJ549"/>
  <c r="AJ552"/>
  <c r="AN556"/>
  <c r="AB557"/>
  <c r="AF558"/>
  <c r="AF561"/>
  <c r="AJ565"/>
  <c r="AB544"/>
  <c r="AF545"/>
  <c r="AJ547"/>
  <c r="AF548"/>
  <c r="AN550"/>
  <c r="AN553"/>
  <c r="AB555"/>
  <c r="AN544"/>
  <c r="AB545"/>
  <c r="AF546"/>
  <c r="F547"/>
  <c r="H547" s="1"/>
  <c r="AB548"/>
  <c r="AF549"/>
  <c r="AJ551"/>
  <c r="AF552"/>
  <c r="AJ553"/>
  <c r="AN554"/>
  <c r="AJ556"/>
  <c r="AN557"/>
  <c r="AB559"/>
  <c r="AF562"/>
  <c r="AB564"/>
  <c r="AN558"/>
  <c r="AN561"/>
  <c r="AB563"/>
  <c r="F564"/>
  <c r="AN564"/>
  <c r="AN543"/>
  <c r="AJ546"/>
  <c r="AN547"/>
  <c r="AJ550"/>
  <c r="AN551"/>
  <c r="AJ554"/>
  <c r="AN555"/>
  <c r="AJ558"/>
  <c r="AN559"/>
  <c r="AJ562"/>
  <c r="AN563"/>
  <c r="AF543"/>
  <c r="AB546"/>
  <c r="AF547"/>
  <c r="AB550"/>
  <c r="AF551"/>
  <c r="AB554"/>
  <c r="AF555"/>
  <c r="AB558"/>
  <c r="AF559"/>
  <c r="AF563"/>
  <c r="AN540"/>
  <c r="AF538"/>
  <c r="AF536"/>
  <c r="F537"/>
  <c r="J537" s="1"/>
  <c r="AB537"/>
  <c r="F533"/>
  <c r="J533" s="1"/>
  <c r="F540"/>
  <c r="J540" s="1"/>
  <c r="AF539"/>
  <c r="F535"/>
  <c r="H535" s="1"/>
  <c r="F536"/>
  <c r="H536" s="1"/>
  <c r="F532"/>
  <c r="J532" s="1"/>
  <c r="AJ532"/>
  <c r="AJ538"/>
  <c r="AB536"/>
  <c r="F539"/>
  <c r="J539" s="1"/>
  <c r="AN513"/>
  <c r="F529"/>
  <c r="J529" s="1"/>
  <c r="AF530"/>
  <c r="AJ531"/>
  <c r="AF532"/>
  <c r="AN538"/>
  <c r="AN536"/>
  <c r="AN537"/>
  <c r="AB538"/>
  <c r="AN535"/>
  <c r="AJ536"/>
  <c r="AB540"/>
  <c r="AB539"/>
  <c r="AJ535"/>
  <c r="AF540"/>
  <c r="F538"/>
  <c r="H538" s="1"/>
  <c r="AJ540"/>
  <c r="AJ539"/>
  <c r="AF535"/>
  <c r="AJ537"/>
  <c r="AN539"/>
  <c r="AB535"/>
  <c r="AF537"/>
  <c r="AJ530"/>
  <c r="AN531"/>
  <c r="AJ513"/>
  <c r="F514"/>
  <c r="J514" s="1"/>
  <c r="AB532"/>
  <c r="AB533"/>
  <c r="AN532"/>
  <c r="AN533"/>
  <c r="AN529"/>
  <c r="F531"/>
  <c r="J531" s="1"/>
  <c r="AF531"/>
  <c r="AJ533"/>
  <c r="AN530"/>
  <c r="AB531"/>
  <c r="AF533"/>
  <c r="AF534"/>
  <c r="F534"/>
  <c r="J534" s="1"/>
  <c r="AB529"/>
  <c r="AJ534"/>
  <c r="AJ529"/>
  <c r="AN534"/>
  <c r="AB534"/>
  <c r="AF529"/>
  <c r="F513"/>
  <c r="J513" s="1"/>
  <c r="AN514"/>
  <c r="AB515"/>
  <c r="F516"/>
  <c r="H516" s="1"/>
  <c r="AF516"/>
  <c r="AN518"/>
  <c r="AF513"/>
  <c r="AB513"/>
  <c r="F518"/>
  <c r="H518" s="1"/>
  <c r="AB517"/>
  <c r="AJ516"/>
  <c r="AF511"/>
  <c r="AJ512"/>
  <c r="F517"/>
  <c r="J517" s="1"/>
  <c r="AJ518"/>
  <c r="AN516"/>
  <c r="AJ523"/>
  <c r="AJ521"/>
  <c r="AN511"/>
  <c r="AB512"/>
  <c r="AF514"/>
  <c r="AJ515"/>
  <c r="AF517"/>
  <c r="AB518"/>
  <c r="AJ511"/>
  <c r="AN512"/>
  <c r="AB514"/>
  <c r="F515"/>
  <c r="J515" s="1"/>
  <c r="AF515"/>
  <c r="AN517"/>
  <c r="AF520"/>
  <c r="F511"/>
  <c r="H511" s="1"/>
  <c r="AB511"/>
  <c r="F512"/>
  <c r="J512" s="1"/>
  <c r="AF512"/>
  <c r="AJ514"/>
  <c r="AN515"/>
  <c r="AB516"/>
  <c r="AJ517"/>
  <c r="AF518"/>
  <c r="J518"/>
  <c r="AJ504"/>
  <c r="AN510"/>
  <c r="F510"/>
  <c r="J510" s="1"/>
  <c r="F524"/>
  <c r="J524" s="1"/>
  <c r="F522"/>
  <c r="J522" s="1"/>
  <c r="AF522"/>
  <c r="F520"/>
  <c r="J520" s="1"/>
  <c r="AB520"/>
  <c r="AF523"/>
  <c r="AF521"/>
  <c r="AB522"/>
  <c r="AB523"/>
  <c r="AN519"/>
  <c r="AB521"/>
  <c r="AN520"/>
  <c r="AN523"/>
  <c r="AN521"/>
  <c r="AJ520"/>
  <c r="F506"/>
  <c r="H506" s="1"/>
  <c r="AB505"/>
  <c r="AJ524"/>
  <c r="AB510"/>
  <c r="AB519"/>
  <c r="F521"/>
  <c r="J521" s="1"/>
  <c r="F504"/>
  <c r="J504" s="1"/>
  <c r="AJ510"/>
  <c r="AJ519"/>
  <c r="AN522"/>
  <c r="AN524"/>
  <c r="AF510"/>
  <c r="F519"/>
  <c r="J519" s="1"/>
  <c r="AF519"/>
  <c r="AJ522"/>
  <c r="F508"/>
  <c r="J508" s="1"/>
  <c r="AN505"/>
  <c r="AF525"/>
  <c r="AB524"/>
  <c r="AF505"/>
  <c r="F523"/>
  <c r="J523" s="1"/>
  <c r="AJ505"/>
  <c r="F505"/>
  <c r="J505" s="1"/>
  <c r="AF524"/>
  <c r="AN504"/>
  <c r="AJ525"/>
  <c r="AF504"/>
  <c r="F525"/>
  <c r="H525" s="1"/>
  <c r="AB525"/>
  <c r="AB504"/>
  <c r="AF508"/>
  <c r="AB507"/>
  <c r="AN506"/>
  <c r="AN525"/>
  <c r="AJ508"/>
  <c r="AF507"/>
  <c r="F507"/>
  <c r="J507" s="1"/>
  <c r="AB506"/>
  <c r="AN508"/>
  <c r="AJ507"/>
  <c r="AF506"/>
  <c r="AN491"/>
  <c r="AN503"/>
  <c r="AB508"/>
  <c r="AN507"/>
  <c r="AJ506"/>
  <c r="H504"/>
  <c r="AB502"/>
  <c r="AB503"/>
  <c r="F502"/>
  <c r="J502" s="1"/>
  <c r="AJ502"/>
  <c r="AJ503"/>
  <c r="AN502"/>
  <c r="AF502"/>
  <c r="F503"/>
  <c r="H503" s="1"/>
  <c r="AF503"/>
  <c r="F493"/>
  <c r="J493" s="1"/>
  <c r="AF493"/>
  <c r="AJ493"/>
  <c r="AF495"/>
  <c r="F496"/>
  <c r="H496" s="1"/>
  <c r="F490"/>
  <c r="J490" s="1"/>
  <c r="AF490"/>
  <c r="AJ492"/>
  <c r="AB493"/>
  <c r="F494"/>
  <c r="J494" s="1"/>
  <c r="AJ491"/>
  <c r="AB490"/>
  <c r="F492"/>
  <c r="J492" s="1"/>
  <c r="AN493"/>
  <c r="AN496"/>
  <c r="AN494"/>
  <c r="F491"/>
  <c r="J491" s="1"/>
  <c r="AB491"/>
  <c r="AJ494"/>
  <c r="AF492"/>
  <c r="AF491"/>
  <c r="AB495"/>
  <c r="F495"/>
  <c r="J495" s="1"/>
  <c r="AN490"/>
  <c r="AB492"/>
  <c r="AF494"/>
  <c r="AJ490"/>
  <c r="AN492"/>
  <c r="AB494"/>
  <c r="F497"/>
  <c r="J497" s="1"/>
  <c r="AF497"/>
  <c r="AB496"/>
  <c r="AN495"/>
  <c r="AJ496"/>
  <c r="AJ497"/>
  <c r="AJ495"/>
  <c r="AF496"/>
  <c r="F486"/>
  <c r="J486" s="1"/>
  <c r="AB497"/>
  <c r="AJ487"/>
  <c r="AN486"/>
  <c r="AN497"/>
  <c r="AB486"/>
  <c r="F487"/>
  <c r="J487" s="1"/>
  <c r="AJ486"/>
  <c r="AF486"/>
  <c r="AN487"/>
  <c r="F472"/>
  <c r="J472" s="1"/>
  <c r="AF487"/>
  <c r="AJ479"/>
  <c r="AB481"/>
  <c r="F470"/>
  <c r="H470" s="1"/>
  <c r="AF470"/>
  <c r="AJ471"/>
  <c r="AJ475"/>
  <c r="AN479"/>
  <c r="AJ470"/>
  <c r="AN471"/>
  <c r="AF473"/>
  <c r="AJ474"/>
  <c r="AN475"/>
  <c r="AF476"/>
  <c r="F477"/>
  <c r="H477" s="1"/>
  <c r="AF479"/>
  <c r="AF471"/>
  <c r="AF475"/>
  <c r="AB476"/>
  <c r="AN477"/>
  <c r="AB479"/>
  <c r="AN470"/>
  <c r="AB471"/>
  <c r="AN472"/>
  <c r="AJ473"/>
  <c r="AN474"/>
  <c r="AB475"/>
  <c r="F476"/>
  <c r="J476" s="1"/>
  <c r="AF480"/>
  <c r="F481"/>
  <c r="J481" s="1"/>
  <c r="AN478"/>
  <c r="F480"/>
  <c r="J480" s="1"/>
  <c r="AB472"/>
  <c r="AN473"/>
  <c r="AB474"/>
  <c r="F475"/>
  <c r="J475" s="1"/>
  <c r="AB477"/>
  <c r="AN476"/>
  <c r="AJ477"/>
  <c r="AJ472"/>
  <c r="F484"/>
  <c r="J484" s="1"/>
  <c r="AN483"/>
  <c r="AB478"/>
  <c r="F479"/>
  <c r="J479" s="1"/>
  <c r="AN481"/>
  <c r="F471"/>
  <c r="H471" s="1"/>
  <c r="AF472"/>
  <c r="F473"/>
  <c r="H473" s="1"/>
  <c r="AB473"/>
  <c r="F474"/>
  <c r="H474" s="1"/>
  <c r="AF474"/>
  <c r="AJ476"/>
  <c r="AF477"/>
  <c r="AB480"/>
  <c r="F482"/>
  <c r="J482" s="1"/>
  <c r="AJ478"/>
  <c r="AN480"/>
  <c r="AJ481"/>
  <c r="AJ484"/>
  <c r="AB483"/>
  <c r="F478"/>
  <c r="H478" s="1"/>
  <c r="AF478"/>
  <c r="AJ480"/>
  <c r="AF481"/>
  <c r="AN482"/>
  <c r="AJ482"/>
  <c r="AJ483"/>
  <c r="AN484"/>
  <c r="AB482"/>
  <c r="AF482"/>
  <c r="F483"/>
  <c r="H483" s="1"/>
  <c r="AF483"/>
  <c r="AF484"/>
  <c r="AN460"/>
  <c r="AJ468"/>
  <c r="AB484"/>
  <c r="AB460"/>
  <c r="F461"/>
  <c r="J461" s="1"/>
  <c r="AN468"/>
  <c r="AJ460"/>
  <c r="AF468"/>
  <c r="AF460"/>
  <c r="AB468"/>
  <c r="F468"/>
  <c r="J468" s="1"/>
  <c r="AB463"/>
  <c r="AN464"/>
  <c r="AJ461"/>
  <c r="AF462"/>
  <c r="F460"/>
  <c r="J460" s="1"/>
  <c r="F464"/>
  <c r="J464" s="1"/>
  <c r="AF461"/>
  <c r="F462"/>
  <c r="J462" s="1"/>
  <c r="AB462"/>
  <c r="AB461"/>
  <c r="AN462"/>
  <c r="AF465"/>
  <c r="AN463"/>
  <c r="AF463"/>
  <c r="AJ463"/>
  <c r="AN461"/>
  <c r="AJ462"/>
  <c r="AJ464"/>
  <c r="F465"/>
  <c r="J465" s="1"/>
  <c r="AB465"/>
  <c r="F463"/>
  <c r="H463" s="1"/>
  <c r="AF464"/>
  <c r="AJ400"/>
  <c r="AN402"/>
  <c r="F456"/>
  <c r="H456" s="1"/>
  <c r="AJ465"/>
  <c r="AN465"/>
  <c r="AF414"/>
  <c r="AN400"/>
  <c r="F401"/>
  <c r="J401" s="1"/>
  <c r="AJ453"/>
  <c r="AN456"/>
  <c r="AF400"/>
  <c r="AB400"/>
  <c r="AN401"/>
  <c r="AN453"/>
  <c r="AB456"/>
  <c r="AJ456"/>
  <c r="AF456"/>
  <c r="F432"/>
  <c r="J432" s="1"/>
  <c r="AF435"/>
  <c r="F436"/>
  <c r="J436" s="1"/>
  <c r="F440"/>
  <c r="J440" s="1"/>
  <c r="F407"/>
  <c r="J407" s="1"/>
  <c r="F415"/>
  <c r="J415" s="1"/>
  <c r="AJ401"/>
  <c r="AJ402"/>
  <c r="AF450"/>
  <c r="AF430"/>
  <c r="AN432"/>
  <c r="AF434"/>
  <c r="AN414"/>
  <c r="F417"/>
  <c r="H417" s="1"/>
  <c r="F400"/>
  <c r="H400" s="1"/>
  <c r="AF401"/>
  <c r="F402"/>
  <c r="H402" s="1"/>
  <c r="AF402"/>
  <c r="F453"/>
  <c r="J453" s="1"/>
  <c r="AF453"/>
  <c r="F447"/>
  <c r="J447" s="1"/>
  <c r="F451"/>
  <c r="J451" s="1"/>
  <c r="F431"/>
  <c r="J431" s="1"/>
  <c r="F435"/>
  <c r="J435" s="1"/>
  <c r="F414"/>
  <c r="J414" s="1"/>
  <c r="AJ414"/>
  <c r="AB401"/>
  <c r="AB402"/>
  <c r="AB453"/>
  <c r="AB434"/>
  <c r="AF406"/>
  <c r="AF410"/>
  <c r="AJ411"/>
  <c r="AF422"/>
  <c r="AF426"/>
  <c r="AB427"/>
  <c r="AN428"/>
  <c r="AN434"/>
  <c r="AF418"/>
  <c r="AJ418"/>
  <c r="F419"/>
  <c r="J419" s="1"/>
  <c r="AJ424"/>
  <c r="AN425"/>
  <c r="AB426"/>
  <c r="F427"/>
  <c r="J427" s="1"/>
  <c r="AJ428"/>
  <c r="AJ434"/>
  <c r="AB436"/>
  <c r="F437"/>
  <c r="J437" s="1"/>
  <c r="AF437"/>
  <c r="AN438"/>
  <c r="F441"/>
  <c r="H441" s="1"/>
  <c r="AJ442"/>
  <c r="AJ404"/>
  <c r="F439"/>
  <c r="J439" s="1"/>
  <c r="AF407"/>
  <c r="AN408"/>
  <c r="AN409"/>
  <c r="F411"/>
  <c r="J411" s="1"/>
  <c r="F418"/>
  <c r="H418" s="1"/>
  <c r="AN418"/>
  <c r="F421"/>
  <c r="H421" s="1"/>
  <c r="AF421"/>
  <c r="AJ422"/>
  <c r="AJ426"/>
  <c r="F428"/>
  <c r="J428" s="1"/>
  <c r="AJ405"/>
  <c r="AN406"/>
  <c r="AN410"/>
  <c r="AB447"/>
  <c r="AB431"/>
  <c r="AB433"/>
  <c r="F434"/>
  <c r="J434" s="1"/>
  <c r="F438"/>
  <c r="H438" s="1"/>
  <c r="AF442"/>
  <c r="AN444"/>
  <c r="F405"/>
  <c r="H405" s="1"/>
  <c r="AF405"/>
  <c r="AJ406"/>
  <c r="F412"/>
  <c r="J412" s="1"/>
  <c r="AJ415"/>
  <c r="AN423"/>
  <c r="AJ448"/>
  <c r="AN449"/>
  <c r="AB450"/>
  <c r="AN429"/>
  <c r="AB430"/>
  <c r="AF415"/>
  <c r="F416"/>
  <c r="J416" s="1"/>
  <c r="AF417"/>
  <c r="AJ419"/>
  <c r="AF420"/>
  <c r="AJ421"/>
  <c r="AN422"/>
  <c r="F423"/>
  <c r="J423" s="1"/>
  <c r="AF424"/>
  <c r="AJ425"/>
  <c r="AN426"/>
  <c r="AJ450"/>
  <c r="AJ430"/>
  <c r="AF431"/>
  <c r="AJ435"/>
  <c r="AB438"/>
  <c r="AN442"/>
  <c r="AN404"/>
  <c r="AN405"/>
  <c r="AJ407"/>
  <c r="AB409"/>
  <c r="AN411"/>
  <c r="AF412"/>
  <c r="F413"/>
  <c r="H413" s="1"/>
  <c r="AF413"/>
  <c r="AF416"/>
  <c r="AJ417"/>
  <c r="AN419"/>
  <c r="AJ420"/>
  <c r="AN421"/>
  <c r="AN424"/>
  <c r="AB425"/>
  <c r="F426"/>
  <c r="H426" s="1"/>
  <c r="AF427"/>
  <c r="AB428"/>
  <c r="AN445"/>
  <c r="AB446"/>
  <c r="AJ438"/>
  <c r="AB443"/>
  <c r="AF404"/>
  <c r="AJ408"/>
  <c r="AF411"/>
  <c r="AN412"/>
  <c r="AN413"/>
  <c r="AN416"/>
  <c r="AF419"/>
  <c r="F420"/>
  <c r="H420" s="1"/>
  <c r="AJ423"/>
  <c r="AN427"/>
  <c r="AN450"/>
  <c r="AN430"/>
  <c r="AF438"/>
  <c r="AN439"/>
  <c r="AJ440"/>
  <c r="AN441"/>
  <c r="AB442"/>
  <c r="F443"/>
  <c r="J443" s="1"/>
  <c r="F406"/>
  <c r="H406" s="1"/>
  <c r="AN407"/>
  <c r="F408"/>
  <c r="J408" s="1"/>
  <c r="AF408"/>
  <c r="F409"/>
  <c r="H409" s="1"/>
  <c r="AF409"/>
  <c r="AJ412"/>
  <c r="AJ413"/>
  <c r="AN415"/>
  <c r="AJ416"/>
  <c r="AN417"/>
  <c r="AN420"/>
  <c r="F422"/>
  <c r="H422" s="1"/>
  <c r="AF423"/>
  <c r="F424"/>
  <c r="J424" s="1"/>
  <c r="F425"/>
  <c r="H425" s="1"/>
  <c r="AF425"/>
  <c r="AJ427"/>
  <c r="AF428"/>
  <c r="AF446"/>
  <c r="AN448"/>
  <c r="AB449"/>
  <c r="F450"/>
  <c r="H450" s="1"/>
  <c r="AN452"/>
  <c r="AB429"/>
  <c r="F430"/>
  <c r="J430" s="1"/>
  <c r="AB432"/>
  <c r="F433"/>
  <c r="H433" s="1"/>
  <c r="AF433"/>
  <c r="AF436"/>
  <c r="AJ437"/>
  <c r="AJ439"/>
  <c r="AF440"/>
  <c r="AJ441"/>
  <c r="AN443"/>
  <c r="AJ444"/>
  <c r="AJ445"/>
  <c r="AN446"/>
  <c r="AJ429"/>
  <c r="AN431"/>
  <c r="AJ432"/>
  <c r="AN433"/>
  <c r="AB435"/>
  <c r="AN436"/>
  <c r="AB437"/>
  <c r="AF439"/>
  <c r="AB440"/>
  <c r="AF441"/>
  <c r="AJ443"/>
  <c r="AF444"/>
  <c r="AJ446"/>
  <c r="F448"/>
  <c r="J448" s="1"/>
  <c r="AF451"/>
  <c r="F452"/>
  <c r="J452" s="1"/>
  <c r="AB452"/>
  <c r="F429"/>
  <c r="H429" s="1"/>
  <c r="AF429"/>
  <c r="AJ431"/>
  <c r="AF432"/>
  <c r="AJ433"/>
  <c r="AN435"/>
  <c r="AJ436"/>
  <c r="AN437"/>
  <c r="AB439"/>
  <c r="AN440"/>
  <c r="AB441"/>
  <c r="F442"/>
  <c r="J442" s="1"/>
  <c r="AF443"/>
  <c r="F444"/>
  <c r="J444" s="1"/>
  <c r="AB444"/>
  <c r="AN447"/>
  <c r="AB451"/>
  <c r="F445"/>
  <c r="H445" s="1"/>
  <c r="AF445"/>
  <c r="AJ447"/>
  <c r="AF448"/>
  <c r="AJ449"/>
  <c r="AN451"/>
  <c r="AJ452"/>
  <c r="AB445"/>
  <c r="F446"/>
  <c r="H446" s="1"/>
  <c r="AF447"/>
  <c r="AB448"/>
  <c r="F449"/>
  <c r="H449" s="1"/>
  <c r="AF449"/>
  <c r="AJ451"/>
  <c r="AF452"/>
  <c r="F386"/>
  <c r="J386" s="1"/>
  <c r="F391"/>
  <c r="J391" s="1"/>
  <c r="AN455"/>
  <c r="F454"/>
  <c r="J454" s="1"/>
  <c r="AB372"/>
  <c r="AB455"/>
  <c r="AJ454"/>
  <c r="AJ455"/>
  <c r="AN454"/>
  <c r="AB454"/>
  <c r="AF454"/>
  <c r="F455"/>
  <c r="J455" s="1"/>
  <c r="AF455"/>
  <c r="AF396"/>
  <c r="F396"/>
  <c r="J396" s="1"/>
  <c r="AB396"/>
  <c r="F393"/>
  <c r="J393" s="1"/>
  <c r="AJ394"/>
  <c r="AN396"/>
  <c r="AJ396"/>
  <c r="AN384"/>
  <c r="AB393"/>
  <c r="AN394"/>
  <c r="AB384"/>
  <c r="AF391"/>
  <c r="AF393"/>
  <c r="F394"/>
  <c r="H394" s="1"/>
  <c r="AB394"/>
  <c r="AN393"/>
  <c r="AJ393"/>
  <c r="AF394"/>
  <c r="AJ388"/>
  <c r="AJ384"/>
  <c r="AN386"/>
  <c r="F392"/>
  <c r="H392" s="1"/>
  <c r="AF392"/>
  <c r="AF384"/>
  <c r="AJ391"/>
  <c r="AB392"/>
  <c r="AN392"/>
  <c r="AJ392"/>
  <c r="AB391"/>
  <c r="AF372"/>
  <c r="Y383"/>
  <c r="AD383"/>
  <c r="AI383"/>
  <c r="F384"/>
  <c r="J384" s="1"/>
  <c r="AJ386"/>
  <c r="AE383"/>
  <c r="AN385"/>
  <c r="AN372"/>
  <c r="AA383"/>
  <c r="AL383"/>
  <c r="AJ372"/>
  <c r="AF388"/>
  <c r="D383"/>
  <c r="AF385"/>
  <c r="AH383"/>
  <c r="AM383"/>
  <c r="F387"/>
  <c r="H387" s="1"/>
  <c r="F385"/>
  <c r="H385" s="1"/>
  <c r="AB385"/>
  <c r="AK383"/>
  <c r="AN388"/>
  <c r="AJ387"/>
  <c r="E383"/>
  <c r="F388"/>
  <c r="J388" s="1"/>
  <c r="AC383"/>
  <c r="AN387"/>
  <c r="AB387"/>
  <c r="AF386"/>
  <c r="AF368"/>
  <c r="AB369"/>
  <c r="AB370"/>
  <c r="AB371"/>
  <c r="F372"/>
  <c r="H372" s="1"/>
  <c r="AB375"/>
  <c r="F376"/>
  <c r="J376" s="1"/>
  <c r="AN376"/>
  <c r="AN378"/>
  <c r="AB347"/>
  <c r="AF387"/>
  <c r="AB386"/>
  <c r="F351"/>
  <c r="J351" s="1"/>
  <c r="AN352"/>
  <c r="F355"/>
  <c r="H355" s="1"/>
  <c r="F362"/>
  <c r="J362" s="1"/>
  <c r="AN367"/>
  <c r="AB368"/>
  <c r="F369"/>
  <c r="J369" s="1"/>
  <c r="AN371"/>
  <c r="F373"/>
  <c r="J373" s="1"/>
  <c r="F377"/>
  <c r="J377" s="1"/>
  <c r="F349"/>
  <c r="J349" s="1"/>
  <c r="AJ360"/>
  <c r="F364"/>
  <c r="J364" s="1"/>
  <c r="AJ364"/>
  <c r="F352"/>
  <c r="J352" s="1"/>
  <c r="AF356"/>
  <c r="AN358"/>
  <c r="F360"/>
  <c r="J360" s="1"/>
  <c r="AN360"/>
  <c r="AN362"/>
  <c r="F353"/>
  <c r="J353" s="1"/>
  <c r="AF360"/>
  <c r="AF351"/>
  <c r="AJ356"/>
  <c r="AB360"/>
  <c r="AF361"/>
  <c r="AB362"/>
  <c r="AJ348"/>
  <c r="AJ352"/>
  <c r="AF348"/>
  <c r="AB352"/>
  <c r="AF352"/>
  <c r="AN353"/>
  <c r="AJ354"/>
  <c r="AN355"/>
  <c r="AB356"/>
  <c r="F357"/>
  <c r="J357" s="1"/>
  <c r="AJ358"/>
  <c r="AN359"/>
  <c r="F361"/>
  <c r="J361" s="1"/>
  <c r="F347"/>
  <c r="J347" s="1"/>
  <c r="AF347"/>
  <c r="AJ349"/>
  <c r="AJ351"/>
  <c r="AF354"/>
  <c r="AJ355"/>
  <c r="AN356"/>
  <c r="AJ376"/>
  <c r="AF349"/>
  <c r="AF350"/>
  <c r="AJ353"/>
  <c r="AB361"/>
  <c r="AB364"/>
  <c r="AN368"/>
  <c r="AF376"/>
  <c r="AN347"/>
  <c r="AB351"/>
  <c r="AF353"/>
  <c r="F354"/>
  <c r="H354" s="1"/>
  <c r="AB354"/>
  <c r="AF355"/>
  <c r="AJ357"/>
  <c r="AF358"/>
  <c r="AJ359"/>
  <c r="AN361"/>
  <c r="AJ362"/>
  <c r="AF364"/>
  <c r="AN365"/>
  <c r="AN366"/>
  <c r="AJ379"/>
  <c r="AN380"/>
  <c r="AJ363"/>
  <c r="F365"/>
  <c r="J365" s="1"/>
  <c r="AJ367"/>
  <c r="AJ380"/>
  <c r="F363"/>
  <c r="J363" s="1"/>
  <c r="AF363"/>
  <c r="AN364"/>
  <c r="F367"/>
  <c r="H367" s="1"/>
  <c r="AJ368"/>
  <c r="AF373"/>
  <c r="F374"/>
  <c r="J374" s="1"/>
  <c r="AF374"/>
  <c r="F375"/>
  <c r="H375" s="1"/>
  <c r="AF375"/>
  <c r="AB376"/>
  <c r="AJ377"/>
  <c r="AF378"/>
  <c r="AJ347"/>
  <c r="AN349"/>
  <c r="AN351"/>
  <c r="AB353"/>
  <c r="AN354"/>
  <c r="AB355"/>
  <c r="F356"/>
  <c r="J356" s="1"/>
  <c r="AF357"/>
  <c r="F358"/>
  <c r="J358" s="1"/>
  <c r="AB358"/>
  <c r="AF359"/>
  <c r="AJ361"/>
  <c r="AF362"/>
  <c r="F382"/>
  <c r="J382" s="1"/>
  <c r="AJ365"/>
  <c r="AJ366"/>
  <c r="AN369"/>
  <c r="AN370"/>
  <c r="AB373"/>
  <c r="AB374"/>
  <c r="AF377"/>
  <c r="F378"/>
  <c r="J378" s="1"/>
  <c r="AF380"/>
  <c r="AB381"/>
  <c r="AN382"/>
  <c r="AB363"/>
  <c r="AF365"/>
  <c r="AF366"/>
  <c r="AF367"/>
  <c r="AJ369"/>
  <c r="AJ370"/>
  <c r="AJ371"/>
  <c r="AN373"/>
  <c r="AN374"/>
  <c r="AN375"/>
  <c r="AB377"/>
  <c r="AN379"/>
  <c r="AB380"/>
  <c r="F381"/>
  <c r="J381" s="1"/>
  <c r="AJ382"/>
  <c r="AN363"/>
  <c r="AB365"/>
  <c r="AB367"/>
  <c r="F368"/>
  <c r="J368" s="1"/>
  <c r="AF369"/>
  <c r="F370"/>
  <c r="J370" s="1"/>
  <c r="AF370"/>
  <c r="F371"/>
  <c r="H371" s="1"/>
  <c r="AF371"/>
  <c r="AJ373"/>
  <c r="AJ374"/>
  <c r="AJ375"/>
  <c r="AN377"/>
  <c r="AJ378"/>
  <c r="AN381"/>
  <c r="F379"/>
  <c r="J379" s="1"/>
  <c r="AF379"/>
  <c r="AJ381"/>
  <c r="AF382"/>
  <c r="AB379"/>
  <c r="F380"/>
  <c r="H380" s="1"/>
  <c r="AF381"/>
  <c r="F343"/>
  <c r="H343" s="1"/>
  <c r="AN342"/>
  <c r="AJ342"/>
  <c r="AN343"/>
  <c r="AB342"/>
  <c r="F342"/>
  <c r="J342" s="1"/>
  <c r="AF342"/>
  <c r="AF340"/>
  <c r="AJ343"/>
  <c r="AF343"/>
  <c r="AB343"/>
  <c r="F340"/>
  <c r="J340" s="1"/>
  <c r="AB340"/>
  <c r="F337"/>
  <c r="J337" s="1"/>
  <c r="AF337"/>
  <c r="AN340"/>
  <c r="AJ340"/>
  <c r="F336"/>
  <c r="H336" s="1"/>
  <c r="AJ337"/>
  <c r="F334"/>
  <c r="J334" s="1"/>
  <c r="AB337"/>
  <c r="AN337"/>
  <c r="AB334"/>
  <c r="AF336"/>
  <c r="AN336"/>
  <c r="AJ336"/>
  <c r="AF334"/>
  <c r="AN334"/>
  <c r="AJ334"/>
  <c r="F332"/>
  <c r="J332" s="1"/>
  <c r="AJ333"/>
  <c r="AN331"/>
  <c r="AN332"/>
  <c r="AN333"/>
  <c r="F331"/>
  <c r="H331" s="1"/>
  <c r="AB331"/>
  <c r="AJ331"/>
  <c r="AF331"/>
  <c r="AJ332"/>
  <c r="F318"/>
  <c r="J318" s="1"/>
  <c r="AF332"/>
  <c r="F333"/>
  <c r="H333" s="1"/>
  <c r="AF333"/>
  <c r="AB332"/>
  <c r="AB333"/>
  <c r="AJ317"/>
  <c r="AJ320"/>
  <c r="AN321"/>
  <c r="AN315"/>
  <c r="AB316"/>
  <c r="F317"/>
  <c r="J317" s="1"/>
  <c r="AF317"/>
  <c r="AN319"/>
  <c r="F316"/>
  <c r="J316" s="1"/>
  <c r="AF316"/>
  <c r="AN318"/>
  <c r="F320"/>
  <c r="H320" s="1"/>
  <c r="AJ321"/>
  <c r="F314"/>
  <c r="J314" s="1"/>
  <c r="AJ319"/>
  <c r="AN317"/>
  <c r="AB321"/>
  <c r="F322"/>
  <c r="J322" s="1"/>
  <c r="AN322"/>
  <c r="AJ323"/>
  <c r="AB314"/>
  <c r="AF315"/>
  <c r="AJ316"/>
  <c r="AB318"/>
  <c r="AB319"/>
  <c r="F325"/>
  <c r="H325" s="1"/>
  <c r="F323"/>
  <c r="H323" s="1"/>
  <c r="AN314"/>
  <c r="AJ318"/>
  <c r="AF324"/>
  <c r="AF321"/>
  <c r="AF314"/>
  <c r="AJ314"/>
  <c r="AN316"/>
  <c r="AF318"/>
  <c r="F319"/>
  <c r="J319" s="1"/>
  <c r="AF319"/>
  <c r="AB325"/>
  <c r="AF320"/>
  <c r="AJ322"/>
  <c r="AF323"/>
  <c r="F326"/>
  <c r="J326" s="1"/>
  <c r="AF326"/>
  <c r="F321"/>
  <c r="J321" s="1"/>
  <c r="AF322"/>
  <c r="AB323"/>
  <c r="F305"/>
  <c r="H305" s="1"/>
  <c r="F309"/>
  <c r="H309" s="1"/>
  <c r="F270"/>
  <c r="J270" s="1"/>
  <c r="F274"/>
  <c r="H274" s="1"/>
  <c r="F278"/>
  <c r="H278" s="1"/>
  <c r="F282"/>
  <c r="H282" s="1"/>
  <c r="F286"/>
  <c r="J286" s="1"/>
  <c r="F324"/>
  <c r="J324" s="1"/>
  <c r="AN320"/>
  <c r="AN323"/>
  <c r="AB324"/>
  <c r="F287"/>
  <c r="J287" s="1"/>
  <c r="AN324"/>
  <c r="AN325"/>
  <c r="AJ326"/>
  <c r="AJ324"/>
  <c r="AF325"/>
  <c r="AJ325"/>
  <c r="F271"/>
  <c r="J271" s="1"/>
  <c r="F275"/>
  <c r="J275" s="1"/>
  <c r="F279"/>
  <c r="J279" s="1"/>
  <c r="F283"/>
  <c r="J283" s="1"/>
  <c r="AB290"/>
  <c r="F291"/>
  <c r="J291" s="1"/>
  <c r="F295"/>
  <c r="J295" s="1"/>
  <c r="F299"/>
  <c r="J299" s="1"/>
  <c r="AB326"/>
  <c r="AF304"/>
  <c r="AF308"/>
  <c r="AN270"/>
  <c r="AN271"/>
  <c r="AN275"/>
  <c r="AN279"/>
  <c r="AN283"/>
  <c r="AJ286"/>
  <c r="AJ287"/>
  <c r="AJ289"/>
  <c r="AN326"/>
  <c r="F272"/>
  <c r="H272" s="1"/>
  <c r="AB274"/>
  <c r="AB275"/>
  <c r="F276"/>
  <c r="J276" s="1"/>
  <c r="AB278"/>
  <c r="AB279"/>
  <c r="F280"/>
  <c r="J280" s="1"/>
  <c r="AB282"/>
  <c r="AB283"/>
  <c r="F298"/>
  <c r="J298" s="1"/>
  <c r="AF298"/>
  <c r="AN300"/>
  <c r="AJ271"/>
  <c r="AJ275"/>
  <c r="AJ279"/>
  <c r="AJ283"/>
  <c r="AN284"/>
  <c r="AB285"/>
  <c r="AF286"/>
  <c r="AN290"/>
  <c r="AN294"/>
  <c r="AF271"/>
  <c r="AF275"/>
  <c r="AF279"/>
  <c r="AF283"/>
  <c r="F290"/>
  <c r="AJ298"/>
  <c r="AN274"/>
  <c r="AN278"/>
  <c r="AN282"/>
  <c r="AF301"/>
  <c r="AN303"/>
  <c r="AB304"/>
  <c r="AB308"/>
  <c r="AB269"/>
  <c r="AJ270"/>
  <c r="AN272"/>
  <c r="AB273"/>
  <c r="AJ274"/>
  <c r="AN276"/>
  <c r="AB277"/>
  <c r="AJ278"/>
  <c r="AN280"/>
  <c r="AB281"/>
  <c r="AJ282"/>
  <c r="F302"/>
  <c r="J302" s="1"/>
  <c r="AN304"/>
  <c r="AN308"/>
  <c r="AF270"/>
  <c r="AF274"/>
  <c r="AF278"/>
  <c r="AF282"/>
  <c r="AB286"/>
  <c r="AJ290"/>
  <c r="AJ294"/>
  <c r="AJ295"/>
  <c r="AJ297"/>
  <c r="AB298"/>
  <c r="AJ300"/>
  <c r="AJ304"/>
  <c r="AJ308"/>
  <c r="AB270"/>
  <c r="F284"/>
  <c r="J284" s="1"/>
  <c r="AN286"/>
  <c r="AF290"/>
  <c r="AB291"/>
  <c r="AB293"/>
  <c r="AF294"/>
  <c r="F297"/>
  <c r="H297" s="1"/>
  <c r="AF297"/>
  <c r="AN298"/>
  <c r="AJ301"/>
  <c r="AB302"/>
  <c r="AB303"/>
  <c r="AJ305"/>
  <c r="AB306"/>
  <c r="AB307"/>
  <c r="AN309"/>
  <c r="AF310"/>
  <c r="F311"/>
  <c r="J311" s="1"/>
  <c r="AF311"/>
  <c r="AF269"/>
  <c r="AF273"/>
  <c r="AF277"/>
  <c r="AF281"/>
  <c r="AF285"/>
  <c r="AN287"/>
  <c r="AJ288"/>
  <c r="AN288"/>
  <c r="AN289"/>
  <c r="AF291"/>
  <c r="F292"/>
  <c r="J292" s="1"/>
  <c r="F293"/>
  <c r="H293" s="1"/>
  <c r="AF293"/>
  <c r="AN295"/>
  <c r="AJ296"/>
  <c r="AN296"/>
  <c r="AN297"/>
  <c r="AF299"/>
  <c r="F300"/>
  <c r="J300" s="1"/>
  <c r="AN285"/>
  <c r="AF287"/>
  <c r="F288"/>
  <c r="J288" s="1"/>
  <c r="F289"/>
  <c r="H289" s="1"/>
  <c r="AF289"/>
  <c r="AN291"/>
  <c r="AJ292"/>
  <c r="AN292"/>
  <c r="AN293"/>
  <c r="AF295"/>
  <c r="F296"/>
  <c r="H296" s="1"/>
  <c r="AN299"/>
  <c r="AJ285"/>
  <c r="AB287"/>
  <c r="AB289"/>
  <c r="AJ291"/>
  <c r="AJ293"/>
  <c r="AB295"/>
  <c r="AB297"/>
  <c r="AJ299"/>
  <c r="F269"/>
  <c r="AJ269"/>
  <c r="AB272"/>
  <c r="F273"/>
  <c r="AJ273"/>
  <c r="AB276"/>
  <c r="F277"/>
  <c r="AJ277"/>
  <c r="AB280"/>
  <c r="F281"/>
  <c r="AJ281"/>
  <c r="AB284"/>
  <c r="F285"/>
  <c r="AB288"/>
  <c r="AB296"/>
  <c r="AB300"/>
  <c r="AN305"/>
  <c r="AF306"/>
  <c r="F307"/>
  <c r="J307" s="1"/>
  <c r="AF307"/>
  <c r="F310"/>
  <c r="J310" s="1"/>
  <c r="AJ310"/>
  <c r="AJ311"/>
  <c r="AJ272"/>
  <c r="AJ276"/>
  <c r="AJ280"/>
  <c r="AJ284"/>
  <c r="F301"/>
  <c r="H301" s="1"/>
  <c r="AN302"/>
  <c r="F304"/>
  <c r="J304" s="1"/>
  <c r="AN269"/>
  <c r="AF272"/>
  <c r="AN273"/>
  <c r="AF276"/>
  <c r="AN277"/>
  <c r="AF280"/>
  <c r="AN281"/>
  <c r="AF284"/>
  <c r="AF288"/>
  <c r="AF292"/>
  <c r="AF296"/>
  <c r="AF300"/>
  <c r="AB301"/>
  <c r="AJ302"/>
  <c r="AJ303"/>
  <c r="AF305"/>
  <c r="AN306"/>
  <c r="AN307"/>
  <c r="F308"/>
  <c r="J308" s="1"/>
  <c r="AJ309"/>
  <c r="AB310"/>
  <c r="AB311"/>
  <c r="AN301"/>
  <c r="AF302"/>
  <c r="F303"/>
  <c r="J303" s="1"/>
  <c r="AF303"/>
  <c r="AB305"/>
  <c r="F306"/>
  <c r="J306" s="1"/>
  <c r="AJ306"/>
  <c r="AJ307"/>
  <c r="AF309"/>
  <c r="AN310"/>
  <c r="AN311"/>
  <c r="AC260"/>
  <c r="AH260"/>
  <c r="AM260"/>
  <c r="AB265"/>
  <c r="F266"/>
  <c r="H266" s="1"/>
  <c r="AF266"/>
  <c r="AA260"/>
  <c r="AG260"/>
  <c r="AL260"/>
  <c r="AB263"/>
  <c r="E260"/>
  <c r="AF261"/>
  <c r="AK260"/>
  <c r="Y260"/>
  <c r="AD260"/>
  <c r="AI260"/>
  <c r="D260"/>
  <c r="F265"/>
  <c r="J265" s="1"/>
  <c r="AE260"/>
  <c r="AB264"/>
  <c r="AF265"/>
  <c r="AF262"/>
  <c r="F263"/>
  <c r="J263" s="1"/>
  <c r="AB266"/>
  <c r="F261"/>
  <c r="H261" s="1"/>
  <c r="AN261"/>
  <c r="AN263"/>
  <c r="AJ261"/>
  <c r="F262"/>
  <c r="J262" s="1"/>
  <c r="AJ263"/>
  <c r="AF263"/>
  <c r="F264"/>
  <c r="J264" s="1"/>
  <c r="AJ264"/>
  <c r="AN264"/>
  <c r="AF264"/>
  <c r="AB262"/>
  <c r="AN262"/>
  <c r="AJ262"/>
  <c r="AN265"/>
  <c r="AN266"/>
  <c r="AF231"/>
  <c r="AJ265"/>
  <c r="AJ266"/>
  <c r="AN232"/>
  <c r="F231"/>
  <c r="J231" s="1"/>
  <c r="AB231"/>
  <c r="AN231"/>
  <c r="AJ232"/>
  <c r="AB251"/>
  <c r="AN233"/>
  <c r="AJ231"/>
  <c r="F232"/>
  <c r="J232" s="1"/>
  <c r="AB232"/>
  <c r="AF232"/>
  <c r="AJ233"/>
  <c r="F251"/>
  <c r="H251" s="1"/>
  <c r="AJ251"/>
  <c r="AN253"/>
  <c r="F233"/>
  <c r="J233" s="1"/>
  <c r="AF233"/>
  <c r="AB233"/>
  <c r="AF251"/>
  <c r="AF245"/>
  <c r="AJ246"/>
  <c r="AN247"/>
  <c r="AB256"/>
  <c r="AN259"/>
  <c r="AJ247"/>
  <c r="AN251"/>
  <c r="AF252"/>
  <c r="F253"/>
  <c r="J253" s="1"/>
  <c r="AB253"/>
  <c r="AN257"/>
  <c r="AJ255"/>
  <c r="AN256"/>
  <c r="AF247"/>
  <c r="AN249"/>
  <c r="AB250"/>
  <c r="AJ245"/>
  <c r="AN246"/>
  <c r="AB247"/>
  <c r="AJ249"/>
  <c r="AN250"/>
  <c r="F252"/>
  <c r="J252" s="1"/>
  <c r="AJ259"/>
  <c r="F259"/>
  <c r="J259" s="1"/>
  <c r="AN258"/>
  <c r="AJ254"/>
  <c r="F257"/>
  <c r="J257" s="1"/>
  <c r="AF255"/>
  <c r="AJ256"/>
  <c r="AF256"/>
  <c r="AJ253"/>
  <c r="AF253"/>
  <c r="AB252"/>
  <c r="AN252"/>
  <c r="AJ252"/>
  <c r="AJ250"/>
  <c r="F250"/>
  <c r="H250" s="1"/>
  <c r="AF250"/>
  <c r="AF249"/>
  <c r="F249"/>
  <c r="H249" s="1"/>
  <c r="AB249"/>
  <c r="F247"/>
  <c r="H247" s="1"/>
  <c r="F245"/>
  <c r="J245" s="1"/>
  <c r="AB245"/>
  <c r="AF246"/>
  <c r="AN245"/>
  <c r="AN248"/>
  <c r="AF248"/>
  <c r="F254"/>
  <c r="J254" s="1"/>
  <c r="AF254"/>
  <c r="AJ257"/>
  <c r="AJ258"/>
  <c r="AB254"/>
  <c r="F255"/>
  <c r="J255" s="1"/>
  <c r="AB255"/>
  <c r="F256"/>
  <c r="H256" s="1"/>
  <c r="AF257"/>
  <c r="F258"/>
  <c r="H258" s="1"/>
  <c r="AF258"/>
  <c r="AF259"/>
  <c r="AN254"/>
  <c r="AN255"/>
  <c r="AB257"/>
  <c r="AB258"/>
  <c r="AB259"/>
  <c r="D235"/>
  <c r="AC235"/>
  <c r="AH235"/>
  <c r="AM235"/>
  <c r="E235"/>
  <c r="AA235"/>
  <c r="AG235"/>
  <c r="AL235"/>
  <c r="AE235"/>
  <c r="AK235"/>
  <c r="Y235"/>
  <c r="AD235"/>
  <c r="AI235"/>
  <c r="AJ237"/>
  <c r="AF237"/>
  <c r="AF240"/>
  <c r="AB237"/>
  <c r="AF238"/>
  <c r="F239"/>
  <c r="J239" s="1"/>
  <c r="AN241"/>
  <c r="AB236"/>
  <c r="F237"/>
  <c r="J237" s="1"/>
  <c r="AN237"/>
  <c r="AN239"/>
  <c r="AB240"/>
  <c r="F240"/>
  <c r="J240" s="1"/>
  <c r="AN240"/>
  <c r="AJ241"/>
  <c r="AN236"/>
  <c r="F238"/>
  <c r="J238" s="1"/>
  <c r="AJ240"/>
  <c r="F241"/>
  <c r="J241" s="1"/>
  <c r="AB238"/>
  <c r="AJ236"/>
  <c r="AN238"/>
  <c r="AJ239"/>
  <c r="F242"/>
  <c r="J242" s="1"/>
  <c r="AF242"/>
  <c r="F236"/>
  <c r="H236" s="1"/>
  <c r="AF236"/>
  <c r="AJ238"/>
  <c r="AF239"/>
  <c r="AF241"/>
  <c r="AB241"/>
  <c r="AJ242"/>
  <c r="AN228"/>
  <c r="AF230"/>
  <c r="AN226"/>
  <c r="AB242"/>
  <c r="AN242"/>
  <c r="F227"/>
  <c r="H227" s="1"/>
  <c r="AN225"/>
  <c r="AJ226"/>
  <c r="F229"/>
  <c r="J229" s="1"/>
  <c r="AN229"/>
  <c r="F226"/>
  <c r="J226" s="1"/>
  <c r="AB228"/>
  <c r="AB226"/>
  <c r="AF227"/>
  <c r="AJ229"/>
  <c r="AJ228"/>
  <c r="AF228"/>
  <c r="AF226"/>
  <c r="AJ227"/>
  <c r="AJ230"/>
  <c r="AB227"/>
  <c r="F228"/>
  <c r="H228" s="1"/>
  <c r="AF229"/>
  <c r="F230"/>
  <c r="J230" s="1"/>
  <c r="AB230"/>
  <c r="AN227"/>
  <c r="AB229"/>
  <c r="AN230"/>
  <c r="F215"/>
  <c r="J215" s="1"/>
  <c r="AJ215"/>
  <c r="AN216"/>
  <c r="AF215"/>
  <c r="AJ216"/>
  <c r="F210"/>
  <c r="H210" s="1"/>
  <c r="F220"/>
  <c r="J220" s="1"/>
  <c r="AB215"/>
  <c r="F216"/>
  <c r="H216" s="1"/>
  <c r="AF216"/>
  <c r="AJ217"/>
  <c r="F218"/>
  <c r="J218" s="1"/>
  <c r="AN215"/>
  <c r="F217"/>
  <c r="J217" s="1"/>
  <c r="AF217"/>
  <c r="AJ218"/>
  <c r="AB217"/>
  <c r="AN217"/>
  <c r="AB219"/>
  <c r="AJ220"/>
  <c r="AB218"/>
  <c r="AF218"/>
  <c r="F219"/>
  <c r="H219" s="1"/>
  <c r="AF219"/>
  <c r="AN218"/>
  <c r="AN219"/>
  <c r="AJ219"/>
  <c r="AF220"/>
  <c r="AB220"/>
  <c r="AN209"/>
  <c r="AN220"/>
  <c r="AB210"/>
  <c r="F209"/>
  <c r="J209" s="1"/>
  <c r="AB209"/>
  <c r="AF208"/>
  <c r="AF210"/>
  <c r="AJ210"/>
  <c r="AJ209"/>
  <c r="AJ211"/>
  <c r="AN210"/>
  <c r="AF209"/>
  <c r="F211"/>
  <c r="H211" s="1"/>
  <c r="F212"/>
  <c r="J212" s="1"/>
  <c r="AJ208"/>
  <c r="AN211"/>
  <c r="AN212"/>
  <c r="F208"/>
  <c r="H208" s="1"/>
  <c r="AB208"/>
  <c r="AF211"/>
  <c r="AJ212"/>
  <c r="AN208"/>
  <c r="AF212"/>
  <c r="AB212"/>
  <c r="F204"/>
  <c r="J204" s="1"/>
  <c r="AF192"/>
  <c r="AB201"/>
  <c r="F202"/>
  <c r="J202" s="1"/>
  <c r="AJ203"/>
  <c r="AB204"/>
  <c r="AN204"/>
  <c r="AJ204"/>
  <c r="AF204"/>
  <c r="AJ202"/>
  <c r="AN203"/>
  <c r="F205"/>
  <c r="H205" s="1"/>
  <c r="F203"/>
  <c r="J203" s="1"/>
  <c r="AF203"/>
  <c r="AN202"/>
  <c r="AB203"/>
  <c r="AB192"/>
  <c r="AF205"/>
  <c r="AN192"/>
  <c r="AF202"/>
  <c r="AJ192"/>
  <c r="AB202"/>
  <c r="F192"/>
  <c r="H192" s="1"/>
  <c r="AJ194"/>
  <c r="AJ205"/>
  <c r="F171"/>
  <c r="J171" s="1"/>
  <c r="AB205"/>
  <c r="AN205"/>
  <c r="AN194"/>
  <c r="AB193"/>
  <c r="AB195"/>
  <c r="F194"/>
  <c r="J194" s="1"/>
  <c r="F196"/>
  <c r="J196" s="1"/>
  <c r="AF193"/>
  <c r="AN195"/>
  <c r="AB170"/>
  <c r="AB174"/>
  <c r="AF197"/>
  <c r="F195"/>
  <c r="H195" s="1"/>
  <c r="AJ195"/>
  <c r="AF194"/>
  <c r="AF195"/>
  <c r="AJ196"/>
  <c r="AB194"/>
  <c r="AN196"/>
  <c r="AF196"/>
  <c r="F197"/>
  <c r="H197" s="1"/>
  <c r="AJ197"/>
  <c r="AB197"/>
  <c r="AN197"/>
  <c r="AF170"/>
  <c r="AF174"/>
  <c r="AB181"/>
  <c r="F182"/>
  <c r="H182" s="1"/>
  <c r="AF182"/>
  <c r="AJ183"/>
  <c r="AN170"/>
  <c r="F166"/>
  <c r="J166" s="1"/>
  <c r="AJ170"/>
  <c r="AJ186"/>
  <c r="AJ172"/>
  <c r="AJ173"/>
  <c r="AN174"/>
  <c r="F176"/>
  <c r="J176" s="1"/>
  <c r="AN176"/>
  <c r="AN177"/>
  <c r="F180"/>
  <c r="J180" s="1"/>
  <c r="F170"/>
  <c r="H170" s="1"/>
  <c r="F173"/>
  <c r="H173" s="1"/>
  <c r="AF173"/>
  <c r="AJ174"/>
  <c r="AF183"/>
  <c r="AB183"/>
  <c r="AN184"/>
  <c r="AJ185"/>
  <c r="AN186"/>
  <c r="F178"/>
  <c r="H178" s="1"/>
  <c r="AJ180"/>
  <c r="AF181"/>
  <c r="AJ182"/>
  <c r="AN183"/>
  <c r="F184"/>
  <c r="J184" s="1"/>
  <c r="AF185"/>
  <c r="AF180"/>
  <c r="F181"/>
  <c r="J181" s="1"/>
  <c r="AJ184"/>
  <c r="AF186"/>
  <c r="AB187"/>
  <c r="AF188"/>
  <c r="F189"/>
  <c r="H189" s="1"/>
  <c r="AF189"/>
  <c r="AN178"/>
  <c r="AB179"/>
  <c r="AB180"/>
  <c r="AN181"/>
  <c r="AB182"/>
  <c r="F183"/>
  <c r="H183" s="1"/>
  <c r="AF184"/>
  <c r="F185"/>
  <c r="J185" s="1"/>
  <c r="AB185"/>
  <c r="AB186"/>
  <c r="F187"/>
  <c r="J187" s="1"/>
  <c r="AN180"/>
  <c r="AJ181"/>
  <c r="AN182"/>
  <c r="AB184"/>
  <c r="AO184" s="1"/>
  <c r="AN185"/>
  <c r="AF177"/>
  <c r="AF172"/>
  <c r="AB172"/>
  <c r="AB173"/>
  <c r="F174"/>
  <c r="J174" s="1"/>
  <c r="AF171"/>
  <c r="F172"/>
  <c r="H172" s="1"/>
  <c r="AN171"/>
  <c r="AN172"/>
  <c r="AN173"/>
  <c r="AN179"/>
  <c r="AJ179"/>
  <c r="AF175"/>
  <c r="F177"/>
  <c r="J177" s="1"/>
  <c r="F175"/>
  <c r="J175" s="1"/>
  <c r="AF179"/>
  <c r="AB175"/>
  <c r="AJ176"/>
  <c r="AJ177"/>
  <c r="AJ178"/>
  <c r="AN175"/>
  <c r="AF176"/>
  <c r="AF178"/>
  <c r="AJ175"/>
  <c r="AB176"/>
  <c r="AB178"/>
  <c r="F179"/>
  <c r="H179" s="1"/>
  <c r="AN187"/>
  <c r="AB188"/>
  <c r="AB189"/>
  <c r="AJ187"/>
  <c r="AN188"/>
  <c r="AN189"/>
  <c r="F186"/>
  <c r="J186" s="1"/>
  <c r="AF187"/>
  <c r="F188"/>
  <c r="H188" s="1"/>
  <c r="AJ188"/>
  <c r="AJ189"/>
  <c r="AN166"/>
  <c r="AJ167"/>
  <c r="AB166"/>
  <c r="F167"/>
  <c r="J167" s="1"/>
  <c r="AJ166"/>
  <c r="AF166"/>
  <c r="F169"/>
  <c r="J169" s="1"/>
  <c r="AJ168"/>
  <c r="AN167"/>
  <c r="AF167"/>
  <c r="AN168"/>
  <c r="AB167"/>
  <c r="AJ156"/>
  <c r="AB169"/>
  <c r="F168"/>
  <c r="J168" s="1"/>
  <c r="AF168"/>
  <c r="AB168"/>
  <c r="F154"/>
  <c r="J154" s="1"/>
  <c r="AN169"/>
  <c r="AJ169"/>
  <c r="F159"/>
  <c r="J159" s="1"/>
  <c r="F151"/>
  <c r="H151" s="1"/>
  <c r="F152"/>
  <c r="J152" s="1"/>
  <c r="AF169"/>
  <c r="AN151"/>
  <c r="AB152"/>
  <c r="F153"/>
  <c r="J153" s="1"/>
  <c r="AB155"/>
  <c r="F156"/>
  <c r="J156" s="1"/>
  <c r="AN156"/>
  <c r="AN158"/>
  <c r="AF156"/>
  <c r="AN161"/>
  <c r="AB151"/>
  <c r="AF152"/>
  <c r="AJ154"/>
  <c r="AB156"/>
  <c r="AN153"/>
  <c r="AJ153"/>
  <c r="AF153"/>
  <c r="AF158"/>
  <c r="AB157"/>
  <c r="AJ157"/>
  <c r="AF155"/>
  <c r="AF154"/>
  <c r="F155"/>
  <c r="J155" s="1"/>
  <c r="AJ151"/>
  <c r="AN152"/>
  <c r="AB154"/>
  <c r="AN155"/>
  <c r="AF151"/>
  <c r="AJ152"/>
  <c r="AN154"/>
  <c r="AJ155"/>
  <c r="AN159"/>
  <c r="AN160"/>
  <c r="AJ161"/>
  <c r="AB161"/>
  <c r="AJ160"/>
  <c r="F160"/>
  <c r="H160" s="1"/>
  <c r="AB160"/>
  <c r="AF160"/>
  <c r="F161"/>
  <c r="J161" s="1"/>
  <c r="AF161"/>
  <c r="F140"/>
  <c r="J140" s="1"/>
  <c r="AB159"/>
  <c r="AJ159"/>
  <c r="AF159"/>
  <c r="AF142"/>
  <c r="AF139"/>
  <c r="AB140"/>
  <c r="F138"/>
  <c r="J138" s="1"/>
  <c r="AN142"/>
  <c r="AN139"/>
  <c r="AN140"/>
  <c r="AB142"/>
  <c r="AN141"/>
  <c r="F139"/>
  <c r="H139" s="1"/>
  <c r="AJ139"/>
  <c r="AJ142"/>
  <c r="AB139"/>
  <c r="F142"/>
  <c r="H142" s="1"/>
  <c r="AB141"/>
  <c r="AF144"/>
  <c r="F145"/>
  <c r="J145" s="1"/>
  <c r="AF138"/>
  <c r="AN143"/>
  <c r="AF141"/>
  <c r="F141"/>
  <c r="H141" s="1"/>
  <c r="AJ140"/>
  <c r="AJ141"/>
  <c r="AF140"/>
  <c r="AJ138"/>
  <c r="AB144"/>
  <c r="AN145"/>
  <c r="AB138"/>
  <c r="AJ143"/>
  <c r="F129"/>
  <c r="J129" s="1"/>
  <c r="F144"/>
  <c r="J144" s="1"/>
  <c r="AN138"/>
  <c r="AF143"/>
  <c r="AF146"/>
  <c r="AB145"/>
  <c r="AN144"/>
  <c r="AJ145"/>
  <c r="AJ146"/>
  <c r="AJ144"/>
  <c r="AF145"/>
  <c r="F137"/>
  <c r="J137" s="1"/>
  <c r="AJ136"/>
  <c r="AN137"/>
  <c r="F146"/>
  <c r="H146" s="1"/>
  <c r="AB146"/>
  <c r="AJ137"/>
  <c r="AN146"/>
  <c r="AF137"/>
  <c r="AJ123"/>
  <c r="AJ135"/>
  <c r="AN136"/>
  <c r="AB137"/>
  <c r="F135"/>
  <c r="J135" s="1"/>
  <c r="AF136"/>
  <c r="AN123"/>
  <c r="AN135"/>
  <c r="F136"/>
  <c r="H136" s="1"/>
  <c r="AB136"/>
  <c r="AF120"/>
  <c r="AF135"/>
  <c r="F120"/>
  <c r="J120" s="1"/>
  <c r="AB135"/>
  <c r="AB123"/>
  <c r="AN125"/>
  <c r="AF147"/>
  <c r="AB147"/>
  <c r="AN147"/>
  <c r="F147"/>
  <c r="J147" s="1"/>
  <c r="AJ147"/>
  <c r="AB126"/>
  <c r="F127"/>
  <c r="J127" s="1"/>
  <c r="AF128"/>
  <c r="AB120"/>
  <c r="AB121"/>
  <c r="F123"/>
  <c r="H123" s="1"/>
  <c r="F124"/>
  <c r="J124" s="1"/>
  <c r="AN122"/>
  <c r="AF123"/>
  <c r="AF124"/>
  <c r="F125"/>
  <c r="J125" s="1"/>
  <c r="AB125"/>
  <c r="AF130"/>
  <c r="AJ129"/>
  <c r="AN126"/>
  <c r="F126"/>
  <c r="H126" s="1"/>
  <c r="AJ126"/>
  <c r="AJ122"/>
  <c r="AN124"/>
  <c r="AJ125"/>
  <c r="AB124"/>
  <c r="AF126"/>
  <c r="AN127"/>
  <c r="AJ128"/>
  <c r="F122"/>
  <c r="H122" s="1"/>
  <c r="AF122"/>
  <c r="AJ124"/>
  <c r="AF125"/>
  <c r="AJ121"/>
  <c r="AN121"/>
  <c r="F121"/>
  <c r="J121" s="1"/>
  <c r="AF121"/>
  <c r="AN120"/>
  <c r="AJ120"/>
  <c r="AF129"/>
  <c r="AJ127"/>
  <c r="AB129"/>
  <c r="F130"/>
  <c r="J130" s="1"/>
  <c r="AB130"/>
  <c r="AF127"/>
  <c r="F128"/>
  <c r="H128" s="1"/>
  <c r="AB128"/>
  <c r="AN129"/>
  <c r="AB127"/>
  <c r="AN128"/>
  <c r="AN130"/>
  <c r="AJ130"/>
  <c r="F113"/>
  <c r="J113" s="1"/>
  <c r="F111"/>
  <c r="J111" s="1"/>
  <c r="F114"/>
  <c r="J114" s="1"/>
  <c r="F112"/>
  <c r="H112" s="1"/>
  <c r="F109"/>
  <c r="J109" s="1"/>
  <c r="AN109"/>
  <c r="AB110"/>
  <c r="AN110"/>
  <c r="AN113"/>
  <c r="AB114"/>
  <c r="AJ110"/>
  <c r="AF111"/>
  <c r="AB112"/>
  <c r="F116"/>
  <c r="H116" s="1"/>
  <c r="AJ113"/>
  <c r="AN114"/>
  <c r="AF110"/>
  <c r="AN112"/>
  <c r="AJ114"/>
  <c r="AJ112"/>
  <c r="AF114"/>
  <c r="AF112"/>
  <c r="AN111"/>
  <c r="AB111"/>
  <c r="AJ111"/>
  <c r="AB109"/>
  <c r="F110"/>
  <c r="J110" s="1"/>
  <c r="AJ109"/>
  <c r="AF109"/>
  <c r="AF113"/>
  <c r="F99"/>
  <c r="J99" s="1"/>
  <c r="AB113"/>
  <c r="H113"/>
  <c r="AN115"/>
  <c r="AJ116"/>
  <c r="AB115"/>
  <c r="AN108"/>
  <c r="AJ108"/>
  <c r="AJ115"/>
  <c r="AN116"/>
  <c r="F108"/>
  <c r="J108" s="1"/>
  <c r="AF108"/>
  <c r="F115"/>
  <c r="H115" s="1"/>
  <c r="AF115"/>
  <c r="AJ99"/>
  <c r="AN97"/>
  <c r="F98"/>
  <c r="H98" s="1"/>
  <c r="AB98"/>
  <c r="AF116"/>
  <c r="AB116"/>
  <c r="AF99"/>
  <c r="AJ97"/>
  <c r="AN98"/>
  <c r="AN104"/>
  <c r="AB99"/>
  <c r="AF97"/>
  <c r="AJ98"/>
  <c r="AN99"/>
  <c r="F97"/>
  <c r="J97" s="1"/>
  <c r="AB97"/>
  <c r="AF98"/>
  <c r="F105"/>
  <c r="H105" s="1"/>
  <c r="AF102"/>
  <c r="AF105"/>
  <c r="AB104"/>
  <c r="AJ104"/>
  <c r="AJ102"/>
  <c r="F104"/>
  <c r="H104" s="1"/>
  <c r="AF104"/>
  <c r="AN105"/>
  <c r="AJ105"/>
  <c r="AB105"/>
  <c r="F100"/>
  <c r="J100" s="1"/>
  <c r="AJ101"/>
  <c r="AN100"/>
  <c r="F102"/>
  <c r="H102" s="1"/>
  <c r="AB102"/>
  <c r="AN102"/>
  <c r="F101"/>
  <c r="H101" s="1"/>
  <c r="AN101"/>
  <c r="AJ100"/>
  <c r="AF100"/>
  <c r="AF101"/>
  <c r="AB101"/>
  <c r="AJ94"/>
  <c r="F94"/>
  <c r="H94" s="1"/>
  <c r="AJ93"/>
  <c r="F91"/>
  <c r="J91" s="1"/>
  <c r="AJ92"/>
  <c r="F73"/>
  <c r="J73" s="1"/>
  <c r="F77"/>
  <c r="J77" s="1"/>
  <c r="AF92"/>
  <c r="AN93"/>
  <c r="AB94"/>
  <c r="AF94"/>
  <c r="F93"/>
  <c r="H93" s="1"/>
  <c r="AB93"/>
  <c r="AN95"/>
  <c r="AN94"/>
  <c r="AF93"/>
  <c r="F92"/>
  <c r="H92" s="1"/>
  <c r="AB92"/>
  <c r="AB91"/>
  <c r="AN92"/>
  <c r="AF91"/>
  <c r="AN91"/>
  <c r="AB95"/>
  <c r="AF95"/>
  <c r="F95"/>
  <c r="J95" s="1"/>
  <c r="AJ86"/>
  <c r="AJ95"/>
  <c r="F84"/>
  <c r="J84" s="1"/>
  <c r="AJ87"/>
  <c r="AN86"/>
  <c r="AF86"/>
  <c r="F78"/>
  <c r="J78" s="1"/>
  <c r="AF73"/>
  <c r="AJ74"/>
  <c r="AN75"/>
  <c r="AB76"/>
  <c r="AJ84"/>
  <c r="F86"/>
  <c r="J86" s="1"/>
  <c r="AB86"/>
  <c r="AN87"/>
  <c r="AF87"/>
  <c r="AN84"/>
  <c r="F87"/>
  <c r="J87" s="1"/>
  <c r="AB87"/>
  <c r="AF84"/>
  <c r="AB84"/>
  <c r="F76"/>
  <c r="J76" s="1"/>
  <c r="AF76"/>
  <c r="AN76"/>
  <c r="AJ76"/>
  <c r="AB77"/>
  <c r="AJ78"/>
  <c r="AB73"/>
  <c r="F74"/>
  <c r="J74" s="1"/>
  <c r="AF74"/>
  <c r="AJ75"/>
  <c r="AN77"/>
  <c r="AB74"/>
  <c r="F75"/>
  <c r="H75" s="1"/>
  <c r="AF75"/>
  <c r="AJ77"/>
  <c r="AJ73"/>
  <c r="AN73"/>
  <c r="AN74"/>
  <c r="AB75"/>
  <c r="AF77"/>
  <c r="AJ79"/>
  <c r="AN78"/>
  <c r="F79"/>
  <c r="H79" s="1"/>
  <c r="AF78"/>
  <c r="F81"/>
  <c r="J81" s="1"/>
  <c r="AJ80"/>
  <c r="AN79"/>
  <c r="AB78"/>
  <c r="F65"/>
  <c r="H65" s="1"/>
  <c r="F80"/>
  <c r="J80" s="1"/>
  <c r="AF79"/>
  <c r="AJ81"/>
  <c r="AN80"/>
  <c r="AB79"/>
  <c r="F82"/>
  <c r="J82" s="1"/>
  <c r="AF80"/>
  <c r="AN81"/>
  <c r="AB80"/>
  <c r="AJ72"/>
  <c r="AF81"/>
  <c r="F72"/>
  <c r="J72" s="1"/>
  <c r="AB81"/>
  <c r="F63"/>
  <c r="J63" s="1"/>
  <c r="AF63"/>
  <c r="AN72"/>
  <c r="AF82"/>
  <c r="AF72"/>
  <c r="AN82"/>
  <c r="F64"/>
  <c r="J64" s="1"/>
  <c r="AB72"/>
  <c r="AJ82"/>
  <c r="AJ63"/>
  <c r="AB63"/>
  <c r="AN63"/>
  <c r="AN64"/>
  <c r="AF64"/>
  <c r="F66"/>
  <c r="J66" s="1"/>
  <c r="AJ65"/>
  <c r="F67"/>
  <c r="J67" s="1"/>
  <c r="AN65"/>
  <c r="AF65"/>
  <c r="AB65"/>
  <c r="AN66"/>
  <c r="AF66"/>
  <c r="AJ66"/>
  <c r="AJ67"/>
  <c r="AB66"/>
  <c r="AN67"/>
  <c r="AF67"/>
  <c r="AJ68"/>
  <c r="AB67"/>
  <c r="F70"/>
  <c r="J70" s="1"/>
  <c r="AF70"/>
  <c r="AJ69"/>
  <c r="AN68"/>
  <c r="AF68"/>
  <c r="F55"/>
  <c r="J55" s="1"/>
  <c r="F71"/>
  <c r="H71" s="1"/>
  <c r="AJ70"/>
  <c r="AN69"/>
  <c r="F68"/>
  <c r="H68" s="1"/>
  <c r="AB68"/>
  <c r="AJ71"/>
  <c r="AB70"/>
  <c r="AF69"/>
  <c r="AN70"/>
  <c r="AN71"/>
  <c r="AB71"/>
  <c r="AJ57"/>
  <c r="AB55"/>
  <c r="AF71"/>
  <c r="AJ55"/>
  <c r="AF55"/>
  <c r="AN55"/>
  <c r="F56"/>
  <c r="J56" s="1"/>
  <c r="AN56"/>
  <c r="F57"/>
  <c r="J57" s="1"/>
  <c r="AJ56"/>
  <c r="AJ58"/>
  <c r="AN57"/>
  <c r="AB56"/>
  <c r="AF56"/>
  <c r="F58"/>
  <c r="J58" s="1"/>
  <c r="AF57"/>
  <c r="F60"/>
  <c r="J60" s="1"/>
  <c r="AJ59"/>
  <c r="AN58"/>
  <c r="AB57"/>
  <c r="F52"/>
  <c r="J52" s="1"/>
  <c r="AF58"/>
  <c r="AB60"/>
  <c r="AN59"/>
  <c r="AB58"/>
  <c r="AN60"/>
  <c r="AJ61"/>
  <c r="AJ60"/>
  <c r="AF59"/>
  <c r="AJ53"/>
  <c r="F61"/>
  <c r="J61" s="1"/>
  <c r="AF61"/>
  <c r="AF60"/>
  <c r="F59"/>
  <c r="J59" s="1"/>
  <c r="AB59"/>
  <c r="AJ52"/>
  <c r="F53"/>
  <c r="J53" s="1"/>
  <c r="AF53"/>
  <c r="AB61"/>
  <c r="AN61"/>
  <c r="F50"/>
  <c r="H50" s="1"/>
  <c r="AF52"/>
  <c r="AB52"/>
  <c r="AN52"/>
  <c r="AN53"/>
  <c r="F48"/>
  <c r="J48" s="1"/>
  <c r="AB53"/>
  <c r="AF49"/>
  <c r="AJ48"/>
  <c r="AN50"/>
  <c r="AF45"/>
  <c r="AJ49"/>
  <c r="AN48"/>
  <c r="AJ50"/>
  <c r="AF50"/>
  <c r="AB49"/>
  <c r="AN49"/>
  <c r="AB48"/>
  <c r="AF48"/>
  <c r="AB45"/>
  <c r="F49"/>
  <c r="J49" s="1"/>
  <c r="AJ40"/>
  <c r="F40"/>
  <c r="H40" s="1"/>
  <c r="AJ45"/>
  <c r="AJ38"/>
  <c r="AN37"/>
  <c r="AN40"/>
  <c r="AF40"/>
  <c r="AB40"/>
  <c r="AN41"/>
  <c r="AF42"/>
  <c r="AJ41"/>
  <c r="F41"/>
  <c r="H41" s="1"/>
  <c r="AF41"/>
  <c r="AB41"/>
  <c r="AJ43"/>
  <c r="AN42"/>
  <c r="AJ42"/>
  <c r="F43"/>
  <c r="H43" s="1"/>
  <c r="AN43"/>
  <c r="F42"/>
  <c r="J42" s="1"/>
  <c r="AB42"/>
  <c r="F37"/>
  <c r="J37" s="1"/>
  <c r="AF43"/>
  <c r="AB43"/>
  <c r="F38"/>
  <c r="H38" s="1"/>
  <c r="AN38"/>
  <c r="AB37"/>
  <c r="AF39"/>
  <c r="F39"/>
  <c r="H39" s="1"/>
  <c r="AJ37"/>
  <c r="AF37"/>
  <c r="AJ39"/>
  <c r="F35"/>
  <c r="H35" s="1"/>
  <c r="AN39"/>
  <c r="AF38"/>
  <c r="AF34"/>
  <c r="AB39"/>
  <c r="AB38"/>
  <c r="AJ32"/>
  <c r="AF32"/>
  <c r="AB34"/>
  <c r="AF35"/>
  <c r="AN34"/>
  <c r="F34"/>
  <c r="H34" s="1"/>
  <c r="AJ34"/>
  <c r="AJ35"/>
  <c r="AN35"/>
  <c r="AB35"/>
  <c r="F31"/>
  <c r="H31" s="1"/>
  <c r="AJ30"/>
  <c r="F30"/>
  <c r="H30" s="1"/>
  <c r="AJ33"/>
  <c r="AN32"/>
  <c r="AN33"/>
  <c r="F33"/>
  <c r="J33" s="1"/>
  <c r="AF33"/>
  <c r="AN30"/>
  <c r="AB33"/>
  <c r="AF30"/>
  <c r="AF31"/>
  <c r="AB30"/>
  <c r="AN31"/>
  <c r="AJ31"/>
  <c r="AB31"/>
  <c r="AN27"/>
  <c r="AJ27"/>
  <c r="AN29"/>
  <c r="AJ29"/>
  <c r="AF29"/>
  <c r="F25"/>
  <c r="H25" s="1"/>
  <c r="AN25"/>
  <c r="F26"/>
  <c r="J26" s="1"/>
  <c r="AB26"/>
  <c r="AF27"/>
  <c r="AN26"/>
  <c r="AJ26"/>
  <c r="AF26"/>
  <c r="F19"/>
  <c r="J19" s="1"/>
  <c r="F24"/>
  <c r="J24" s="1"/>
  <c r="AN24"/>
  <c r="AB25"/>
  <c r="AJ25"/>
  <c r="AF25"/>
  <c r="AF19"/>
  <c r="AN22"/>
  <c r="AB22"/>
  <c r="AB24"/>
  <c r="AJ24"/>
  <c r="AF24"/>
  <c r="AF22"/>
  <c r="F22"/>
  <c r="J22" s="1"/>
  <c r="AN20"/>
  <c r="AJ22"/>
  <c r="F20"/>
  <c r="H20" s="1"/>
  <c r="AB20"/>
  <c r="AJ20"/>
  <c r="AF20"/>
  <c r="AJ19"/>
  <c r="AN19"/>
  <c r="AB19"/>
  <c r="AJ17"/>
  <c r="AN18"/>
  <c r="AJ18"/>
  <c r="F23"/>
  <c r="J23" s="1"/>
  <c r="F17"/>
  <c r="J17" s="1"/>
  <c r="F18"/>
  <c r="J18" s="1"/>
  <c r="AB18"/>
  <c r="AF18"/>
  <c r="AJ16"/>
  <c r="AN17"/>
  <c r="AF23"/>
  <c r="AN16"/>
  <c r="AB17"/>
  <c r="AF17"/>
  <c r="AJ23"/>
  <c r="AN23"/>
  <c r="F16"/>
  <c r="J16" s="1"/>
  <c r="AB23"/>
  <c r="AB16"/>
  <c r="AF16"/>
  <c r="AN15"/>
  <c r="AJ15"/>
  <c r="AF15"/>
  <c r="AM542"/>
  <c r="AM541" s="1"/>
  <c r="AL542"/>
  <c r="AL541" s="1"/>
  <c r="AK542"/>
  <c r="AK541" s="1"/>
  <c r="AI542"/>
  <c r="AI541" s="1"/>
  <c r="AH542"/>
  <c r="AH541" s="1"/>
  <c r="AG542"/>
  <c r="AG541" s="1"/>
  <c r="AE542"/>
  <c r="AE541" s="1"/>
  <c r="AD542"/>
  <c r="AD541" s="1"/>
  <c r="AC542"/>
  <c r="AC541" s="1"/>
  <c r="AA542"/>
  <c r="AA541" s="1"/>
  <c r="Z542"/>
  <c r="Z541" s="1"/>
  <c r="Y542"/>
  <c r="Y541" s="1"/>
  <c r="E542"/>
  <c r="E541" s="1"/>
  <c r="D542"/>
  <c r="D541" s="1"/>
  <c r="AM528"/>
  <c r="AL528"/>
  <c r="AK528"/>
  <c r="AI528"/>
  <c r="AH528"/>
  <c r="AG528"/>
  <c r="AG527" s="1"/>
  <c r="AE528"/>
  <c r="AD528"/>
  <c r="AC528"/>
  <c r="AC527" s="1"/>
  <c r="AA528"/>
  <c r="Z528"/>
  <c r="Y528"/>
  <c r="E528"/>
  <c r="D528"/>
  <c r="AM509"/>
  <c r="AL509"/>
  <c r="AK509"/>
  <c r="AI509"/>
  <c r="AH509"/>
  <c r="AG509"/>
  <c r="AE509"/>
  <c r="AD509"/>
  <c r="AC509"/>
  <c r="AA509"/>
  <c r="Z509"/>
  <c r="Y509"/>
  <c r="E509"/>
  <c r="D509"/>
  <c r="AM501"/>
  <c r="AL501"/>
  <c r="AK501"/>
  <c r="AK500" s="1"/>
  <c r="AI501"/>
  <c r="AH501"/>
  <c r="AG501"/>
  <c r="AG500" s="1"/>
  <c r="AE501"/>
  <c r="AE500" s="1"/>
  <c r="AD501"/>
  <c r="AC501"/>
  <c r="AC500" s="1"/>
  <c r="AA501"/>
  <c r="Y501"/>
  <c r="Y500" s="1"/>
  <c r="AM403"/>
  <c r="AL403"/>
  <c r="AK403"/>
  <c r="AI403"/>
  <c r="AH403"/>
  <c r="AG403"/>
  <c r="AE403"/>
  <c r="AD403"/>
  <c r="AC403"/>
  <c r="AA403"/>
  <c r="Z403"/>
  <c r="Y403"/>
  <c r="E403"/>
  <c r="D403"/>
  <c r="AM498"/>
  <c r="AM489" s="1"/>
  <c r="AL498"/>
  <c r="AL489" s="1"/>
  <c r="AK498"/>
  <c r="AK489" s="1"/>
  <c r="AI498"/>
  <c r="AI489" s="1"/>
  <c r="AH498"/>
  <c r="AH489" s="1"/>
  <c r="AG498"/>
  <c r="AG489" s="1"/>
  <c r="AE498"/>
  <c r="AE489" s="1"/>
  <c r="AD498"/>
  <c r="AD489" s="1"/>
  <c r="AC498"/>
  <c r="AC489" s="1"/>
  <c r="AA498"/>
  <c r="AA489" s="1"/>
  <c r="Z498"/>
  <c r="Z489" s="1"/>
  <c r="Y498"/>
  <c r="Y489" s="1"/>
  <c r="E498"/>
  <c r="E489" s="1"/>
  <c r="D498"/>
  <c r="D489" s="1"/>
  <c r="AM488"/>
  <c r="AM485" s="1"/>
  <c r="AL488"/>
  <c r="AL485" s="1"/>
  <c r="AK488"/>
  <c r="AK485" s="1"/>
  <c r="AI488"/>
  <c r="AI485" s="1"/>
  <c r="AH488"/>
  <c r="AH485" s="1"/>
  <c r="AG488"/>
  <c r="AG485" s="1"/>
  <c r="AE488"/>
  <c r="AE485" s="1"/>
  <c r="AD488"/>
  <c r="AD485" s="1"/>
  <c r="AC488"/>
  <c r="AC485" s="1"/>
  <c r="AA488"/>
  <c r="AA485" s="1"/>
  <c r="Z488"/>
  <c r="Z485" s="1"/>
  <c r="Y488"/>
  <c r="E488"/>
  <c r="E485" s="1"/>
  <c r="D488"/>
  <c r="D485" s="1"/>
  <c r="AM469"/>
  <c r="AM467" s="1"/>
  <c r="AL469"/>
  <c r="AL467" s="1"/>
  <c r="AK469"/>
  <c r="AK467" s="1"/>
  <c r="AI469"/>
  <c r="AI467" s="1"/>
  <c r="AH469"/>
  <c r="AH467" s="1"/>
  <c r="AG469"/>
  <c r="AG467" s="1"/>
  <c r="AE469"/>
  <c r="AE467" s="1"/>
  <c r="AD469"/>
  <c r="AD467" s="1"/>
  <c r="AC469"/>
  <c r="AC467" s="1"/>
  <c r="AA469"/>
  <c r="AA467" s="1"/>
  <c r="Z469"/>
  <c r="Y469"/>
  <c r="Y467" s="1"/>
  <c r="E469"/>
  <c r="E467" s="1"/>
  <c r="D469"/>
  <c r="D467" s="1"/>
  <c r="AM466"/>
  <c r="AM459" s="1"/>
  <c r="AL466"/>
  <c r="AL459" s="1"/>
  <c r="AK466"/>
  <c r="AK459" s="1"/>
  <c r="AI466"/>
  <c r="AI459" s="1"/>
  <c r="AH466"/>
  <c r="AH459" s="1"/>
  <c r="AG466"/>
  <c r="AG459" s="1"/>
  <c r="AE466"/>
  <c r="AE459" s="1"/>
  <c r="AD466"/>
  <c r="AD459" s="1"/>
  <c r="AC466"/>
  <c r="AC459" s="1"/>
  <c r="AA466"/>
  <c r="AA459" s="1"/>
  <c r="Z466"/>
  <c r="Y466"/>
  <c r="Y459" s="1"/>
  <c r="E466"/>
  <c r="E459" s="1"/>
  <c r="D466"/>
  <c r="D459" s="1"/>
  <c r="AM458"/>
  <c r="AL458"/>
  <c r="AK458"/>
  <c r="AI458"/>
  <c r="AH458"/>
  <c r="AG458"/>
  <c r="AE458"/>
  <c r="AD458"/>
  <c r="AC458"/>
  <c r="AA458"/>
  <c r="Z458"/>
  <c r="Y458"/>
  <c r="E458"/>
  <c r="D458"/>
  <c r="AM457"/>
  <c r="AL457"/>
  <c r="AK457"/>
  <c r="AI457"/>
  <c r="AH457"/>
  <c r="AG457"/>
  <c r="AE457"/>
  <c r="AD457"/>
  <c r="AC457"/>
  <c r="AA457"/>
  <c r="Z457"/>
  <c r="Y457"/>
  <c r="E457"/>
  <c r="D457"/>
  <c r="AM399"/>
  <c r="AL399"/>
  <c r="AK399"/>
  <c r="AI399"/>
  <c r="AH399"/>
  <c r="AG399"/>
  <c r="AE399"/>
  <c r="AD399"/>
  <c r="AC399"/>
  <c r="AA399"/>
  <c r="Y399"/>
  <c r="E399"/>
  <c r="D399"/>
  <c r="AM344"/>
  <c r="AL344"/>
  <c r="AK344"/>
  <c r="AI344"/>
  <c r="AH344"/>
  <c r="AG344"/>
  <c r="AE344"/>
  <c r="AD344"/>
  <c r="AC344"/>
  <c r="AA344"/>
  <c r="Z344"/>
  <c r="Y344"/>
  <c r="E344"/>
  <c r="D344"/>
  <c r="AM338"/>
  <c r="AL338"/>
  <c r="AK338"/>
  <c r="AI338"/>
  <c r="AH338"/>
  <c r="AG338"/>
  <c r="AE338"/>
  <c r="AD338"/>
  <c r="AC338"/>
  <c r="AA338"/>
  <c r="Z338"/>
  <c r="Y338"/>
  <c r="E338"/>
  <c r="D338"/>
  <c r="AM335"/>
  <c r="AL335"/>
  <c r="AK335"/>
  <c r="AI335"/>
  <c r="AH335"/>
  <c r="AG335"/>
  <c r="AE335"/>
  <c r="AD335"/>
  <c r="AC335"/>
  <c r="AA335"/>
  <c r="Z335"/>
  <c r="Y335"/>
  <c r="E335"/>
  <c r="D335"/>
  <c r="AM330"/>
  <c r="AL330"/>
  <c r="AK330"/>
  <c r="AI330"/>
  <c r="AH330"/>
  <c r="AG330"/>
  <c r="AE330"/>
  <c r="AD330"/>
  <c r="AC330"/>
  <c r="AA330"/>
  <c r="Z330"/>
  <c r="Y330"/>
  <c r="E330"/>
  <c r="D330"/>
  <c r="AM395"/>
  <c r="AL395"/>
  <c r="AK395"/>
  <c r="AI395"/>
  <c r="AH395"/>
  <c r="AG395"/>
  <c r="AE395"/>
  <c r="AD395"/>
  <c r="AC395"/>
  <c r="AA395"/>
  <c r="Z395"/>
  <c r="Y395"/>
  <c r="E395"/>
  <c r="D395"/>
  <c r="AM390"/>
  <c r="AL390"/>
  <c r="AK390"/>
  <c r="AI390"/>
  <c r="AH390"/>
  <c r="AG390"/>
  <c r="AE390"/>
  <c r="AD390"/>
  <c r="AC390"/>
  <c r="AA390"/>
  <c r="Z390"/>
  <c r="Y390"/>
  <c r="E390"/>
  <c r="D390"/>
  <c r="AM346"/>
  <c r="AL346"/>
  <c r="AK346"/>
  <c r="AI346"/>
  <c r="AH346"/>
  <c r="AG346"/>
  <c r="AE346"/>
  <c r="AD346"/>
  <c r="AC346"/>
  <c r="AA346"/>
  <c r="Z346"/>
  <c r="Y346"/>
  <c r="E346"/>
  <c r="D346"/>
  <c r="AM339"/>
  <c r="AL339"/>
  <c r="AK339"/>
  <c r="AI339"/>
  <c r="AH339"/>
  <c r="AG339"/>
  <c r="AE339"/>
  <c r="AD339"/>
  <c r="AC339"/>
  <c r="AA339"/>
  <c r="Z339"/>
  <c r="Y339"/>
  <c r="E339"/>
  <c r="D339"/>
  <c r="AM329"/>
  <c r="AL329"/>
  <c r="AK329"/>
  <c r="AI329"/>
  <c r="AH329"/>
  <c r="AG329"/>
  <c r="AE329"/>
  <c r="AD329"/>
  <c r="AC329"/>
  <c r="AA329"/>
  <c r="Z329"/>
  <c r="Y329"/>
  <c r="E329"/>
  <c r="D329"/>
  <c r="AM234"/>
  <c r="AL234"/>
  <c r="AK234"/>
  <c r="AI234"/>
  <c r="AH234"/>
  <c r="AG234"/>
  <c r="AE234"/>
  <c r="AD234"/>
  <c r="AC234"/>
  <c r="AA234"/>
  <c r="Z234"/>
  <c r="Y234"/>
  <c r="AM313"/>
  <c r="AL313"/>
  <c r="AK313"/>
  <c r="AI313"/>
  <c r="AH313"/>
  <c r="AG313"/>
  <c r="AE313"/>
  <c r="AD313"/>
  <c r="AC313"/>
  <c r="AA313"/>
  <c r="Z313"/>
  <c r="Y313"/>
  <c r="E313"/>
  <c r="D313"/>
  <c r="AM268"/>
  <c r="AL268"/>
  <c r="AK268"/>
  <c r="AI268"/>
  <c r="AH268"/>
  <c r="AG268"/>
  <c r="AE268"/>
  <c r="AD268"/>
  <c r="AC268"/>
  <c r="AA268"/>
  <c r="Z268"/>
  <c r="Y268"/>
  <c r="E268"/>
  <c r="D268"/>
  <c r="AM244"/>
  <c r="AL244"/>
  <c r="AK244"/>
  <c r="AI244"/>
  <c r="AH244"/>
  <c r="AG244"/>
  <c r="AE244"/>
  <c r="AD244"/>
  <c r="AC244"/>
  <c r="AA244"/>
  <c r="Y244"/>
  <c r="E244"/>
  <c r="D244"/>
  <c r="AM224"/>
  <c r="AL224"/>
  <c r="AK224"/>
  <c r="AI224"/>
  <c r="AH224"/>
  <c r="AG224"/>
  <c r="AE224"/>
  <c r="AD224"/>
  <c r="AC224"/>
  <c r="AA224"/>
  <c r="Z224"/>
  <c r="Y224"/>
  <c r="E224"/>
  <c r="D224"/>
  <c r="AM206"/>
  <c r="AL206"/>
  <c r="AK206"/>
  <c r="AI206"/>
  <c r="AH206"/>
  <c r="AG206"/>
  <c r="AE206"/>
  <c r="AD206"/>
  <c r="AC206"/>
  <c r="AA206"/>
  <c r="Z206"/>
  <c r="Y206"/>
  <c r="AM200"/>
  <c r="AL200"/>
  <c r="AK200"/>
  <c r="AI200"/>
  <c r="AH200"/>
  <c r="AG200"/>
  <c r="AE200"/>
  <c r="AD200"/>
  <c r="AC200"/>
  <c r="AA200"/>
  <c r="Z200"/>
  <c r="Y200"/>
  <c r="E200"/>
  <c r="D200"/>
  <c r="AM198"/>
  <c r="AM191" s="1"/>
  <c r="AL198"/>
  <c r="AK198"/>
  <c r="AK191" s="1"/>
  <c r="AI198"/>
  <c r="AI191" s="1"/>
  <c r="AH198"/>
  <c r="AH191" s="1"/>
  <c r="AG198"/>
  <c r="AE198"/>
  <c r="AE191" s="1"/>
  <c r="AD198"/>
  <c r="AD191" s="1"/>
  <c r="AC198"/>
  <c r="AC191" s="1"/>
  <c r="AA198"/>
  <c r="AA191" s="1"/>
  <c r="Z198"/>
  <c r="Y198"/>
  <c r="Y191" s="1"/>
  <c r="AM221"/>
  <c r="AM214" s="1"/>
  <c r="AL221"/>
  <c r="AL214" s="1"/>
  <c r="AK221"/>
  <c r="AK214" s="1"/>
  <c r="AI221"/>
  <c r="AI214" s="1"/>
  <c r="AH221"/>
  <c r="AH214" s="1"/>
  <c r="AG221"/>
  <c r="AG214" s="1"/>
  <c r="AE221"/>
  <c r="AE214" s="1"/>
  <c r="AD221"/>
  <c r="AD214" s="1"/>
  <c r="AC221"/>
  <c r="AC214" s="1"/>
  <c r="AA221"/>
  <c r="AA214" s="1"/>
  <c r="Z221"/>
  <c r="Y221"/>
  <c r="Y214" s="1"/>
  <c r="E214"/>
  <c r="D214"/>
  <c r="AM213"/>
  <c r="AM207" s="1"/>
  <c r="AL213"/>
  <c r="AL207" s="1"/>
  <c r="AK213"/>
  <c r="AK207" s="1"/>
  <c r="AI213"/>
  <c r="AI207" s="1"/>
  <c r="AH213"/>
  <c r="AH207" s="1"/>
  <c r="AG213"/>
  <c r="AG207" s="1"/>
  <c r="AE213"/>
  <c r="AE207" s="1"/>
  <c r="AD213"/>
  <c r="AD207" s="1"/>
  <c r="AC213"/>
  <c r="AC207" s="1"/>
  <c r="AA213"/>
  <c r="AA207" s="1"/>
  <c r="Z213"/>
  <c r="Y213"/>
  <c r="Y207" s="1"/>
  <c r="E207"/>
  <c r="D207"/>
  <c r="AM165"/>
  <c r="AL165"/>
  <c r="AK165"/>
  <c r="AI165"/>
  <c r="AH165"/>
  <c r="AG165"/>
  <c r="AE165"/>
  <c r="AD165"/>
  <c r="AC165"/>
  <c r="AA165"/>
  <c r="Z165"/>
  <c r="Y165"/>
  <c r="E165"/>
  <c r="D165"/>
  <c r="AM163"/>
  <c r="AL163"/>
  <c r="AK163"/>
  <c r="AI163"/>
  <c r="AH163"/>
  <c r="AG163"/>
  <c r="AE163"/>
  <c r="AD163"/>
  <c r="AC163"/>
  <c r="AA163"/>
  <c r="Z163"/>
  <c r="Y163"/>
  <c r="AM162"/>
  <c r="AL162"/>
  <c r="AK162"/>
  <c r="AI162"/>
  <c r="AH162"/>
  <c r="AG162"/>
  <c r="AE162"/>
  <c r="AD162"/>
  <c r="AC162"/>
  <c r="AA162"/>
  <c r="Z162"/>
  <c r="AM150"/>
  <c r="AL150"/>
  <c r="AK150"/>
  <c r="AI150"/>
  <c r="AH150"/>
  <c r="AG150"/>
  <c r="AE150"/>
  <c r="AD150"/>
  <c r="AC150"/>
  <c r="AA150"/>
  <c r="Z150"/>
  <c r="Y150"/>
  <c r="E150"/>
  <c r="D150"/>
  <c r="AM148"/>
  <c r="AL148"/>
  <c r="AK148"/>
  <c r="AI148"/>
  <c r="AH148"/>
  <c r="AG148"/>
  <c r="AE148"/>
  <c r="AD148"/>
  <c r="AC148"/>
  <c r="AA148"/>
  <c r="Z148"/>
  <c r="Y148"/>
  <c r="AM134"/>
  <c r="AL134"/>
  <c r="AK134"/>
  <c r="AI134"/>
  <c r="AH134"/>
  <c r="AG134"/>
  <c r="AE134"/>
  <c r="AD134"/>
  <c r="AC134"/>
  <c r="AA134"/>
  <c r="Y134"/>
  <c r="E134"/>
  <c r="D134"/>
  <c r="AM132"/>
  <c r="AL132"/>
  <c r="AK132"/>
  <c r="AI132"/>
  <c r="AH132"/>
  <c r="AG132"/>
  <c r="AE132"/>
  <c r="AD132"/>
  <c r="AC132"/>
  <c r="AA132"/>
  <c r="Z132"/>
  <c r="Y132"/>
  <c r="AM131"/>
  <c r="AL131"/>
  <c r="AK131"/>
  <c r="AI131"/>
  <c r="AH131"/>
  <c r="AG131"/>
  <c r="AE131"/>
  <c r="AD131"/>
  <c r="AC131"/>
  <c r="AA131"/>
  <c r="Z131"/>
  <c r="Y131"/>
  <c r="AM119"/>
  <c r="AL119"/>
  <c r="AK119"/>
  <c r="AI119"/>
  <c r="AH119"/>
  <c r="AG119"/>
  <c r="AE119"/>
  <c r="AD119"/>
  <c r="AC119"/>
  <c r="AA119"/>
  <c r="Z119"/>
  <c r="Y119"/>
  <c r="E119"/>
  <c r="D119"/>
  <c r="AM117"/>
  <c r="AM107" s="1"/>
  <c r="AL117"/>
  <c r="AL107" s="1"/>
  <c r="AK117"/>
  <c r="AK107" s="1"/>
  <c r="AI117"/>
  <c r="AI107" s="1"/>
  <c r="AH117"/>
  <c r="AH107" s="1"/>
  <c r="AG117"/>
  <c r="AG107" s="1"/>
  <c r="AE117"/>
  <c r="AE107" s="1"/>
  <c r="AD117"/>
  <c r="AD107" s="1"/>
  <c r="AC117"/>
  <c r="AC107" s="1"/>
  <c r="AA117"/>
  <c r="AA107" s="1"/>
  <c r="Z117"/>
  <c r="Y117"/>
  <c r="Y107" s="1"/>
  <c r="E107"/>
  <c r="D107"/>
  <c r="AM44"/>
  <c r="AL44"/>
  <c r="AK44"/>
  <c r="AI44"/>
  <c r="AH44"/>
  <c r="AG44"/>
  <c r="AE44"/>
  <c r="AD44"/>
  <c r="AC44"/>
  <c r="AA44"/>
  <c r="Z44"/>
  <c r="Y44"/>
  <c r="AM36"/>
  <c r="AL36"/>
  <c r="AK36"/>
  <c r="AI36"/>
  <c r="AH36"/>
  <c r="AG36"/>
  <c r="AE36"/>
  <c r="AD36"/>
  <c r="AC36"/>
  <c r="AA36"/>
  <c r="Z36"/>
  <c r="Y36"/>
  <c r="AM103"/>
  <c r="AL103"/>
  <c r="AK103"/>
  <c r="AI103"/>
  <c r="AH103"/>
  <c r="AG103"/>
  <c r="AE103"/>
  <c r="AD103"/>
  <c r="AC103"/>
  <c r="AA103"/>
  <c r="Z103"/>
  <c r="Y103"/>
  <c r="AM90"/>
  <c r="AL90"/>
  <c r="AK90"/>
  <c r="AI90"/>
  <c r="AH90"/>
  <c r="AG90"/>
  <c r="AE90"/>
  <c r="AD90"/>
  <c r="AC90"/>
  <c r="AA90"/>
  <c r="Z90"/>
  <c r="Y90"/>
  <c r="E90"/>
  <c r="D90"/>
  <c r="AM88"/>
  <c r="AL88"/>
  <c r="AK88"/>
  <c r="AI88"/>
  <c r="AH88"/>
  <c r="AG88"/>
  <c r="AE88"/>
  <c r="AD88"/>
  <c r="AC88"/>
  <c r="AA88"/>
  <c r="Z88"/>
  <c r="Y88"/>
  <c r="AM85"/>
  <c r="AL85"/>
  <c r="AK85"/>
  <c r="AI85"/>
  <c r="AH85"/>
  <c r="AG85"/>
  <c r="AE85"/>
  <c r="AD85"/>
  <c r="AC85"/>
  <c r="AA85"/>
  <c r="Y85"/>
  <c r="AM62"/>
  <c r="AL62"/>
  <c r="AK62"/>
  <c r="AI62"/>
  <c r="AH62"/>
  <c r="AG62"/>
  <c r="AE62"/>
  <c r="AD62"/>
  <c r="AC62"/>
  <c r="AA62"/>
  <c r="Z62"/>
  <c r="Y62"/>
  <c r="AM54"/>
  <c r="AL54"/>
  <c r="AK54"/>
  <c r="AI54"/>
  <c r="AH54"/>
  <c r="AG54"/>
  <c r="AE54"/>
  <c r="AD54"/>
  <c r="AC54"/>
  <c r="AA54"/>
  <c r="Z54"/>
  <c r="Y54"/>
  <c r="AM51"/>
  <c r="AL51"/>
  <c r="AK51"/>
  <c r="AI51"/>
  <c r="AH51"/>
  <c r="AG51"/>
  <c r="AE51"/>
  <c r="AD51"/>
  <c r="AC51"/>
  <c r="AA51"/>
  <c r="Z51"/>
  <c r="Y51"/>
  <c r="AM46"/>
  <c r="AL46"/>
  <c r="AK46"/>
  <c r="AI46"/>
  <c r="AH46"/>
  <c r="AG46"/>
  <c r="AE46"/>
  <c r="AD46"/>
  <c r="AC46"/>
  <c r="AA46"/>
  <c r="Z46"/>
  <c r="Y46"/>
  <c r="AM28"/>
  <c r="AL28"/>
  <c r="AK28"/>
  <c r="AI28"/>
  <c r="AH28"/>
  <c r="AG28"/>
  <c r="AE28"/>
  <c r="AD28"/>
  <c r="AC28"/>
  <c r="AM21"/>
  <c r="AL21"/>
  <c r="AK21"/>
  <c r="AI21"/>
  <c r="AH21"/>
  <c r="AG21"/>
  <c r="AE21"/>
  <c r="AD21"/>
  <c r="AC21"/>
  <c r="AA21"/>
  <c r="Z14"/>
  <c r="AC14"/>
  <c r="AD14"/>
  <c r="AE14"/>
  <c r="AG14"/>
  <c r="AH14"/>
  <c r="AI14"/>
  <c r="AK14"/>
  <c r="AL14"/>
  <c r="AM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H60" l="1"/>
  <c r="G106"/>
  <c r="I106"/>
  <c r="J477"/>
  <c r="J216"/>
  <c r="H174"/>
  <c r="H379"/>
  <c r="D328"/>
  <c r="J20"/>
  <c r="H347"/>
  <c r="H108"/>
  <c r="J463"/>
  <c r="J146"/>
  <c r="J333"/>
  <c r="G13"/>
  <c r="G12" s="1"/>
  <c r="I13"/>
  <c r="H386"/>
  <c r="J251"/>
  <c r="H78"/>
  <c r="J75"/>
  <c r="J331"/>
  <c r="J343"/>
  <c r="J553"/>
  <c r="J549"/>
  <c r="J546"/>
  <c r="H565"/>
  <c r="J547"/>
  <c r="J551"/>
  <c r="J543"/>
  <c r="H545"/>
  <c r="J563"/>
  <c r="H514"/>
  <c r="H532"/>
  <c r="H539"/>
  <c r="H554"/>
  <c r="H534"/>
  <c r="AO551"/>
  <c r="AO543"/>
  <c r="H548"/>
  <c r="H533"/>
  <c r="H537"/>
  <c r="J559"/>
  <c r="AO552"/>
  <c r="J535"/>
  <c r="H557"/>
  <c r="AO547"/>
  <c r="H550"/>
  <c r="J558"/>
  <c r="AO548"/>
  <c r="J544"/>
  <c r="AO558"/>
  <c r="AO550"/>
  <c r="J555"/>
  <c r="AO555"/>
  <c r="AO538"/>
  <c r="AO556"/>
  <c r="AO545"/>
  <c r="AO553"/>
  <c r="J552"/>
  <c r="AO539"/>
  <c r="AO554"/>
  <c r="AO546"/>
  <c r="AO549"/>
  <c r="J556"/>
  <c r="H556"/>
  <c r="AO564"/>
  <c r="AO536"/>
  <c r="AO563"/>
  <c r="AO544"/>
  <c r="AO557"/>
  <c r="AO559"/>
  <c r="J564"/>
  <c r="H564"/>
  <c r="H529"/>
  <c r="AO535"/>
  <c r="AO537"/>
  <c r="H540"/>
  <c r="J536"/>
  <c r="J538"/>
  <c r="AO513"/>
  <c r="AO532"/>
  <c r="AO540"/>
  <c r="AO533"/>
  <c r="J516"/>
  <c r="AO531"/>
  <c r="AO534"/>
  <c r="H531"/>
  <c r="AO514"/>
  <c r="AO518"/>
  <c r="J525"/>
  <c r="AO529"/>
  <c r="AO515"/>
  <c r="H513"/>
  <c r="H521"/>
  <c r="H508"/>
  <c r="H524"/>
  <c r="H512"/>
  <c r="AO517"/>
  <c r="AO512"/>
  <c r="H520"/>
  <c r="H517"/>
  <c r="AO516"/>
  <c r="AO511"/>
  <c r="J511"/>
  <c r="AO510"/>
  <c r="AO520"/>
  <c r="H486"/>
  <c r="J496"/>
  <c r="H493"/>
  <c r="H505"/>
  <c r="H510"/>
  <c r="H502"/>
  <c r="H515"/>
  <c r="AK527"/>
  <c r="AK526" s="1"/>
  <c r="AO508"/>
  <c r="AO505"/>
  <c r="H522"/>
  <c r="AO521"/>
  <c r="AO523"/>
  <c r="AE527"/>
  <c r="AE526" s="1"/>
  <c r="Y527"/>
  <c r="Y526" s="1"/>
  <c r="AO522"/>
  <c r="H523"/>
  <c r="AO519"/>
  <c r="AO524"/>
  <c r="J506"/>
  <c r="AO504"/>
  <c r="H519"/>
  <c r="H507"/>
  <c r="H495"/>
  <c r="AO503"/>
  <c r="AO495"/>
  <c r="AO507"/>
  <c r="AO525"/>
  <c r="AO502"/>
  <c r="AO506"/>
  <c r="H490"/>
  <c r="H497"/>
  <c r="H494"/>
  <c r="J355"/>
  <c r="AO492"/>
  <c r="AO493"/>
  <c r="J503"/>
  <c r="H487"/>
  <c r="H492"/>
  <c r="H437"/>
  <c r="H428"/>
  <c r="AO490"/>
  <c r="H491"/>
  <c r="AO491"/>
  <c r="AO494"/>
  <c r="AO471"/>
  <c r="AO497"/>
  <c r="AO496"/>
  <c r="H448"/>
  <c r="AF485"/>
  <c r="AO481"/>
  <c r="J478"/>
  <c r="H476"/>
  <c r="H481"/>
  <c r="AO476"/>
  <c r="AO486"/>
  <c r="AN485"/>
  <c r="J473"/>
  <c r="AO479"/>
  <c r="AO461"/>
  <c r="H482"/>
  <c r="J470"/>
  <c r="H475"/>
  <c r="AO402"/>
  <c r="H461"/>
  <c r="AO482"/>
  <c r="H480"/>
  <c r="H479"/>
  <c r="H472"/>
  <c r="AO472"/>
  <c r="AO475"/>
  <c r="J409"/>
  <c r="J406"/>
  <c r="H462"/>
  <c r="AO478"/>
  <c r="H427"/>
  <c r="J421"/>
  <c r="H484"/>
  <c r="AO448"/>
  <c r="AO484"/>
  <c r="AO480"/>
  <c r="J471"/>
  <c r="H468"/>
  <c r="AO473"/>
  <c r="J483"/>
  <c r="AO477"/>
  <c r="J474"/>
  <c r="AO483"/>
  <c r="AO474"/>
  <c r="Y328"/>
  <c r="AK398"/>
  <c r="AK397" s="1"/>
  <c r="H435"/>
  <c r="J456"/>
  <c r="H432"/>
  <c r="AO468"/>
  <c r="AO460"/>
  <c r="H452"/>
  <c r="H412"/>
  <c r="J450"/>
  <c r="H443"/>
  <c r="H430"/>
  <c r="J405"/>
  <c r="H434"/>
  <c r="H411"/>
  <c r="J413"/>
  <c r="AO430"/>
  <c r="H460"/>
  <c r="H407"/>
  <c r="J418"/>
  <c r="H414"/>
  <c r="H465"/>
  <c r="H464"/>
  <c r="AO463"/>
  <c r="AO465"/>
  <c r="AO462"/>
  <c r="H424"/>
  <c r="H416"/>
  <c r="H376"/>
  <c r="J354"/>
  <c r="AO440"/>
  <c r="AO429"/>
  <c r="J402"/>
  <c r="AO401"/>
  <c r="AO443"/>
  <c r="AO438"/>
  <c r="H451"/>
  <c r="H436"/>
  <c r="J433"/>
  <c r="H415"/>
  <c r="J420"/>
  <c r="J417"/>
  <c r="J426"/>
  <c r="H401"/>
  <c r="J372"/>
  <c r="H447"/>
  <c r="J446"/>
  <c r="H439"/>
  <c r="J438"/>
  <c r="AO444"/>
  <c r="AO456"/>
  <c r="AO400"/>
  <c r="H361"/>
  <c r="H360"/>
  <c r="H384"/>
  <c r="H440"/>
  <c r="H408"/>
  <c r="H431"/>
  <c r="H423"/>
  <c r="H453"/>
  <c r="J400"/>
  <c r="AO453"/>
  <c r="H454"/>
  <c r="J429"/>
  <c r="AO432"/>
  <c r="J422"/>
  <c r="AO439"/>
  <c r="AO427"/>
  <c r="AO436"/>
  <c r="H444"/>
  <c r="AO452"/>
  <c r="H419"/>
  <c r="AO450"/>
  <c r="AO434"/>
  <c r="AO445"/>
  <c r="J441"/>
  <c r="H442"/>
  <c r="J425"/>
  <c r="AO426"/>
  <c r="H382"/>
  <c r="AO442"/>
  <c r="AO446"/>
  <c r="AO437"/>
  <c r="AO433"/>
  <c r="AO425"/>
  <c r="AO428"/>
  <c r="J445"/>
  <c r="AO451"/>
  <c r="AO447"/>
  <c r="J449"/>
  <c r="AO441"/>
  <c r="AO431"/>
  <c r="AO449"/>
  <c r="AO435"/>
  <c r="H369"/>
  <c r="H326"/>
  <c r="J375"/>
  <c r="H388"/>
  <c r="H391"/>
  <c r="AO384"/>
  <c r="AO455"/>
  <c r="J282"/>
  <c r="H377"/>
  <c r="AO354"/>
  <c r="H393"/>
  <c r="H455"/>
  <c r="H363"/>
  <c r="H356"/>
  <c r="AO454"/>
  <c r="H349"/>
  <c r="AO358"/>
  <c r="H373"/>
  <c r="J392"/>
  <c r="J394"/>
  <c r="H396"/>
  <c r="AO396"/>
  <c r="AO393"/>
  <c r="AO394"/>
  <c r="J387"/>
  <c r="J385"/>
  <c r="AO392"/>
  <c r="H287"/>
  <c r="AO386"/>
  <c r="AO372"/>
  <c r="H368"/>
  <c r="H316"/>
  <c r="H378"/>
  <c r="H362"/>
  <c r="H322"/>
  <c r="AO387"/>
  <c r="H351"/>
  <c r="AO356"/>
  <c r="AO365"/>
  <c r="H374"/>
  <c r="J371"/>
  <c r="H364"/>
  <c r="H357"/>
  <c r="H358"/>
  <c r="AO368"/>
  <c r="AO379"/>
  <c r="AO371"/>
  <c r="AO369"/>
  <c r="AO362"/>
  <c r="AO355"/>
  <c r="AO377"/>
  <c r="AO364"/>
  <c r="H279"/>
  <c r="AO367"/>
  <c r="AO353"/>
  <c r="AO360"/>
  <c r="H311"/>
  <c r="H288"/>
  <c r="H353"/>
  <c r="H352"/>
  <c r="AO347"/>
  <c r="H381"/>
  <c r="AO370"/>
  <c r="AO352"/>
  <c r="AO376"/>
  <c r="AO361"/>
  <c r="H340"/>
  <c r="H370"/>
  <c r="J380"/>
  <c r="AO363"/>
  <c r="AO351"/>
  <c r="AO381"/>
  <c r="H365"/>
  <c r="J367"/>
  <c r="AO375"/>
  <c r="AO380"/>
  <c r="AO373"/>
  <c r="AO374"/>
  <c r="H283"/>
  <c r="H284"/>
  <c r="H295"/>
  <c r="H286"/>
  <c r="H270"/>
  <c r="H298"/>
  <c r="H334"/>
  <c r="AO342"/>
  <c r="AO340"/>
  <c r="J296"/>
  <c r="J336"/>
  <c r="H342"/>
  <c r="H310"/>
  <c r="AO343"/>
  <c r="J274"/>
  <c r="AO337"/>
  <c r="J289"/>
  <c r="H337"/>
  <c r="AO334"/>
  <c r="J320"/>
  <c r="H332"/>
  <c r="J272"/>
  <c r="J305"/>
  <c r="AO306"/>
  <c r="J297"/>
  <c r="J325"/>
  <c r="H318"/>
  <c r="H306"/>
  <c r="AO332"/>
  <c r="AO331"/>
  <c r="AO333"/>
  <c r="J228"/>
  <c r="H291"/>
  <c r="H276"/>
  <c r="H314"/>
  <c r="J309"/>
  <c r="H302"/>
  <c r="H321"/>
  <c r="H275"/>
  <c r="H317"/>
  <c r="AO274"/>
  <c r="AO307"/>
  <c r="J278"/>
  <c r="H319"/>
  <c r="H304"/>
  <c r="AO279"/>
  <c r="AO282"/>
  <c r="AO324"/>
  <c r="AO316"/>
  <c r="H324"/>
  <c r="J323"/>
  <c r="AO318"/>
  <c r="AO314"/>
  <c r="AO321"/>
  <c r="AO325"/>
  <c r="AO319"/>
  <c r="AO323"/>
  <c r="AO305"/>
  <c r="AO275"/>
  <c r="AO308"/>
  <c r="AO304"/>
  <c r="H257"/>
  <c r="H307"/>
  <c r="AO301"/>
  <c r="H299"/>
  <c r="H271"/>
  <c r="AO283"/>
  <c r="AO278"/>
  <c r="AO311"/>
  <c r="AO326"/>
  <c r="H226"/>
  <c r="J261"/>
  <c r="H303"/>
  <c r="J293"/>
  <c r="AO297"/>
  <c r="AO289"/>
  <c r="AO310"/>
  <c r="AO290"/>
  <c r="J290"/>
  <c r="H290"/>
  <c r="H240"/>
  <c r="J247"/>
  <c r="H280"/>
  <c r="AO295"/>
  <c r="AO286"/>
  <c r="H239"/>
  <c r="H292"/>
  <c r="H237"/>
  <c r="J266"/>
  <c r="J301"/>
  <c r="AO291"/>
  <c r="AO281"/>
  <c r="AO287"/>
  <c r="AO270"/>
  <c r="AO298"/>
  <c r="J236"/>
  <c r="H300"/>
  <c r="AO293"/>
  <c r="AO285"/>
  <c r="H308"/>
  <c r="AO273"/>
  <c r="AO302"/>
  <c r="AO296"/>
  <c r="AO276"/>
  <c r="AO269"/>
  <c r="AO303"/>
  <c r="AO277"/>
  <c r="H273"/>
  <c r="J273"/>
  <c r="H265"/>
  <c r="AO300"/>
  <c r="H285"/>
  <c r="J285"/>
  <c r="AO272"/>
  <c r="H269"/>
  <c r="J269"/>
  <c r="H263"/>
  <c r="AO288"/>
  <c r="AO284"/>
  <c r="H281"/>
  <c r="J281"/>
  <c r="H238"/>
  <c r="AO280"/>
  <c r="H277"/>
  <c r="J277"/>
  <c r="J211"/>
  <c r="H233"/>
  <c r="H232"/>
  <c r="H262"/>
  <c r="H264"/>
  <c r="H252"/>
  <c r="AO263"/>
  <c r="AO266"/>
  <c r="AO264"/>
  <c r="AO262"/>
  <c r="AO265"/>
  <c r="J210"/>
  <c r="H254"/>
  <c r="AO252"/>
  <c r="J258"/>
  <c r="AO251"/>
  <c r="H231"/>
  <c r="AO231"/>
  <c r="H229"/>
  <c r="H255"/>
  <c r="J249"/>
  <c r="H253"/>
  <c r="AO249"/>
  <c r="H259"/>
  <c r="AO255"/>
  <c r="AO233"/>
  <c r="AO232"/>
  <c r="AO253"/>
  <c r="H230"/>
  <c r="J256"/>
  <c r="H245"/>
  <c r="AO256"/>
  <c r="AO254"/>
  <c r="AO245"/>
  <c r="AO250"/>
  <c r="AO247"/>
  <c r="AO259"/>
  <c r="AO257"/>
  <c r="J250"/>
  <c r="AO258"/>
  <c r="AO241"/>
  <c r="H241"/>
  <c r="AO242"/>
  <c r="H218"/>
  <c r="J227"/>
  <c r="AO236"/>
  <c r="AO237"/>
  <c r="H202"/>
  <c r="AO238"/>
  <c r="AO240"/>
  <c r="H242"/>
  <c r="H220"/>
  <c r="H217"/>
  <c r="AO229"/>
  <c r="AO226"/>
  <c r="AO230"/>
  <c r="AO228"/>
  <c r="AO215"/>
  <c r="AO227"/>
  <c r="H215"/>
  <c r="AO217"/>
  <c r="AO219"/>
  <c r="J219"/>
  <c r="AO218"/>
  <c r="H196"/>
  <c r="AO220"/>
  <c r="AO210"/>
  <c r="H209"/>
  <c r="J205"/>
  <c r="AO209"/>
  <c r="J208"/>
  <c r="H212"/>
  <c r="AO212"/>
  <c r="H204"/>
  <c r="H194"/>
  <c r="AO208"/>
  <c r="AO204"/>
  <c r="AO202"/>
  <c r="H203"/>
  <c r="AO203"/>
  <c r="AO192"/>
  <c r="AO205"/>
  <c r="J195"/>
  <c r="J192"/>
  <c r="H171"/>
  <c r="AO195"/>
  <c r="J197"/>
  <c r="AO194"/>
  <c r="AO197"/>
  <c r="AO170"/>
  <c r="J151"/>
  <c r="J182"/>
  <c r="AO187"/>
  <c r="H185"/>
  <c r="H152"/>
  <c r="J173"/>
  <c r="AO172"/>
  <c r="AO174"/>
  <c r="H166"/>
  <c r="H153"/>
  <c r="H169"/>
  <c r="AO151"/>
  <c r="H156"/>
  <c r="H176"/>
  <c r="H175"/>
  <c r="J172"/>
  <c r="AO175"/>
  <c r="AO173"/>
  <c r="AO186"/>
  <c r="H145"/>
  <c r="AO142"/>
  <c r="H159"/>
  <c r="H154"/>
  <c r="H155"/>
  <c r="H167"/>
  <c r="AO166"/>
  <c r="J170"/>
  <c r="H138"/>
  <c r="H180"/>
  <c r="AO180"/>
  <c r="AO183"/>
  <c r="H187"/>
  <c r="H184"/>
  <c r="J178"/>
  <c r="AO181"/>
  <c r="J189"/>
  <c r="J188"/>
  <c r="AO179"/>
  <c r="H186"/>
  <c r="J183"/>
  <c r="H181"/>
  <c r="AO185"/>
  <c r="AO182"/>
  <c r="H177"/>
  <c r="J179"/>
  <c r="AO176"/>
  <c r="AO178"/>
  <c r="AO189"/>
  <c r="AO188"/>
  <c r="H140"/>
  <c r="AO167"/>
  <c r="H168"/>
  <c r="AO154"/>
  <c r="AO152"/>
  <c r="AO169"/>
  <c r="AO168"/>
  <c r="AO155"/>
  <c r="AO156"/>
  <c r="AO138"/>
  <c r="J142"/>
  <c r="J126"/>
  <c r="H137"/>
  <c r="H144"/>
  <c r="H161"/>
  <c r="J160"/>
  <c r="AO160"/>
  <c r="AO161"/>
  <c r="AO140"/>
  <c r="J141"/>
  <c r="AO123"/>
  <c r="AO159"/>
  <c r="J139"/>
  <c r="AO139"/>
  <c r="H129"/>
  <c r="AO144"/>
  <c r="H135"/>
  <c r="AO141"/>
  <c r="AO145"/>
  <c r="AO137"/>
  <c r="AO146"/>
  <c r="AO136"/>
  <c r="J136"/>
  <c r="AO135"/>
  <c r="J112"/>
  <c r="H127"/>
  <c r="H120"/>
  <c r="AO124"/>
  <c r="H124"/>
  <c r="H125"/>
  <c r="AO110"/>
  <c r="AO147"/>
  <c r="J122"/>
  <c r="J123"/>
  <c r="AO97"/>
  <c r="J128"/>
  <c r="H147"/>
  <c r="H109"/>
  <c r="AO130"/>
  <c r="AO120"/>
  <c r="AO126"/>
  <c r="H110"/>
  <c r="AO129"/>
  <c r="AO121"/>
  <c r="AO125"/>
  <c r="AO128"/>
  <c r="H121"/>
  <c r="H130"/>
  <c r="H111"/>
  <c r="AO127"/>
  <c r="AO98"/>
  <c r="AO114"/>
  <c r="J116"/>
  <c r="H99"/>
  <c r="H114"/>
  <c r="AO105"/>
  <c r="AO111"/>
  <c r="J115"/>
  <c r="AO112"/>
  <c r="AO109"/>
  <c r="J65"/>
  <c r="AO115"/>
  <c r="AO113"/>
  <c r="AO104"/>
  <c r="H91"/>
  <c r="J98"/>
  <c r="J79"/>
  <c r="H77"/>
  <c r="AO116"/>
  <c r="AO99"/>
  <c r="J102"/>
  <c r="H97"/>
  <c r="J105"/>
  <c r="J104"/>
  <c r="J101"/>
  <c r="AO102"/>
  <c r="I526"/>
  <c r="AA83"/>
  <c r="AG83"/>
  <c r="AL83"/>
  <c r="H100"/>
  <c r="H84"/>
  <c r="H73"/>
  <c r="AO101"/>
  <c r="J92"/>
  <c r="D83"/>
  <c r="AC83"/>
  <c r="AH83"/>
  <c r="AM83"/>
  <c r="H76"/>
  <c r="AO75"/>
  <c r="AO86"/>
  <c r="J94"/>
  <c r="G526"/>
  <c r="E83"/>
  <c r="Y83"/>
  <c r="AD83"/>
  <c r="AI83"/>
  <c r="AO94"/>
  <c r="H86"/>
  <c r="J93"/>
  <c r="AO93"/>
  <c r="H95"/>
  <c r="AO95"/>
  <c r="AO92"/>
  <c r="AO84"/>
  <c r="AE83"/>
  <c r="AK83"/>
  <c r="AO87"/>
  <c r="AO77"/>
  <c r="AO76"/>
  <c r="D47"/>
  <c r="AC47"/>
  <c r="AH47"/>
  <c r="AM47"/>
  <c r="H80"/>
  <c r="AO79"/>
  <c r="AO78"/>
  <c r="H87"/>
  <c r="H81"/>
  <c r="H72"/>
  <c r="AO80"/>
  <c r="AO74"/>
  <c r="AD47"/>
  <c r="AI47"/>
  <c r="H82"/>
  <c r="AO81"/>
  <c r="H74"/>
  <c r="AO73"/>
  <c r="H64"/>
  <c r="AL47"/>
  <c r="H70"/>
  <c r="AE47"/>
  <c r="AK47"/>
  <c r="AO72"/>
  <c r="H63"/>
  <c r="J71"/>
  <c r="AO63"/>
  <c r="AO65"/>
  <c r="H67"/>
  <c r="H55"/>
  <c r="H66"/>
  <c r="AO66"/>
  <c r="J68"/>
  <c r="AO68"/>
  <c r="AO70"/>
  <c r="AO67"/>
  <c r="AO55"/>
  <c r="AO71"/>
  <c r="H56"/>
  <c r="H48"/>
  <c r="AO58"/>
  <c r="AO57"/>
  <c r="AO56"/>
  <c r="H61"/>
  <c r="H57"/>
  <c r="H58"/>
  <c r="H52"/>
  <c r="AO61"/>
  <c r="H49"/>
  <c r="H59"/>
  <c r="AO60"/>
  <c r="AO59"/>
  <c r="J50"/>
  <c r="AO52"/>
  <c r="H53"/>
  <c r="AO53"/>
  <c r="AO48"/>
  <c r="AO40"/>
  <c r="AO49"/>
  <c r="J38"/>
  <c r="H37"/>
  <c r="J40"/>
  <c r="J39"/>
  <c r="J43"/>
  <c r="AO42"/>
  <c r="J35"/>
  <c r="AO43"/>
  <c r="J41"/>
  <c r="AO41"/>
  <c r="H42"/>
  <c r="AO37"/>
  <c r="AO38"/>
  <c r="AK328"/>
  <c r="AO39"/>
  <c r="J31"/>
  <c r="J34"/>
  <c r="AO34"/>
  <c r="AO33"/>
  <c r="J30"/>
  <c r="AO35"/>
  <c r="AO31"/>
  <c r="H33"/>
  <c r="AO30"/>
  <c r="H22"/>
  <c r="J25"/>
  <c r="H26"/>
  <c r="AD199"/>
  <c r="AD190" s="1"/>
  <c r="Y89"/>
  <c r="AI133"/>
  <c r="AL312"/>
  <c r="AC328"/>
  <c r="AK389"/>
  <c r="AE398"/>
  <c r="AE397" s="1"/>
  <c r="H18"/>
  <c r="AO25"/>
  <c r="AO26"/>
  <c r="Z199"/>
  <c r="H24"/>
  <c r="AO24"/>
  <c r="AK312"/>
  <c r="H19"/>
  <c r="AG133"/>
  <c r="AK199"/>
  <c r="AK190" s="1"/>
  <c r="F224"/>
  <c r="H224" s="1"/>
  <c r="AO22"/>
  <c r="AA389"/>
  <c r="AH199"/>
  <c r="AH190" s="1"/>
  <c r="AD267"/>
  <c r="AD345"/>
  <c r="AG389"/>
  <c r="H23"/>
  <c r="AO19"/>
  <c r="AO20"/>
  <c r="Y199"/>
  <c r="Y190" s="1"/>
  <c r="AK223"/>
  <c r="AC312"/>
  <c r="H17"/>
  <c r="AL223"/>
  <c r="Y133"/>
  <c r="D89"/>
  <c r="AC89"/>
  <c r="Y267"/>
  <c r="AG328"/>
  <c r="AI345"/>
  <c r="F131"/>
  <c r="H131" s="1"/>
  <c r="AI328"/>
  <c r="F395"/>
  <c r="J395" s="1"/>
  <c r="F458"/>
  <c r="J458" s="1"/>
  <c r="AO16"/>
  <c r="AO18"/>
  <c r="F329"/>
  <c r="H329" s="1"/>
  <c r="AF399"/>
  <c r="F466"/>
  <c r="J466" s="1"/>
  <c r="H16"/>
  <c r="AJ28"/>
  <c r="AF46"/>
  <c r="AJ51"/>
  <c r="AN54"/>
  <c r="AA96"/>
  <c r="AG96"/>
  <c r="AL96"/>
  <c r="AJ44"/>
  <c r="AB117"/>
  <c r="F119"/>
  <c r="J119" s="1"/>
  <c r="AB132"/>
  <c r="F134"/>
  <c r="J134" s="1"/>
  <c r="AC133"/>
  <c r="AJ162"/>
  <c r="F163"/>
  <c r="J163" s="1"/>
  <c r="AA164"/>
  <c r="AN207"/>
  <c r="Y223"/>
  <c r="AB268"/>
  <c r="AI267"/>
  <c r="AN399"/>
  <c r="F528"/>
  <c r="H528" s="1"/>
  <c r="AJ399"/>
  <c r="AO23"/>
  <c r="AO17"/>
  <c r="AB36"/>
  <c r="AB119"/>
  <c r="AD118"/>
  <c r="AJ131"/>
  <c r="AK133"/>
  <c r="AN162"/>
  <c r="AJ165"/>
  <c r="AA223"/>
  <c r="Y243"/>
  <c r="AC243"/>
  <c r="AF268"/>
  <c r="D312"/>
  <c r="AH312"/>
  <c r="AJ234"/>
  <c r="AF339"/>
  <c r="AH328"/>
  <c r="AJ346"/>
  <c r="AB390"/>
  <c r="AM389"/>
  <c r="AD13"/>
  <c r="F90"/>
  <c r="H90" s="1"/>
  <c r="AK96"/>
  <c r="AC118"/>
  <c r="AI118"/>
  <c r="AL164"/>
  <c r="AC267"/>
  <c r="AF103"/>
  <c r="AD96"/>
  <c r="AN119"/>
  <c r="AK243"/>
  <c r="AJ268"/>
  <c r="AC389"/>
  <c r="AF335"/>
  <c r="AJ338"/>
  <c r="AB344"/>
  <c r="F399"/>
  <c r="J399" s="1"/>
  <c r="AA398"/>
  <c r="AA397" s="1"/>
  <c r="AN458"/>
  <c r="AB466"/>
  <c r="AF469"/>
  <c r="AJ488"/>
  <c r="F198"/>
  <c r="J198" s="1"/>
  <c r="AH223"/>
  <c r="AN390"/>
  <c r="AL500"/>
  <c r="AL499" s="1"/>
  <c r="AF28"/>
  <c r="AJ224"/>
  <c r="F44"/>
  <c r="J44" s="1"/>
  <c r="AD133"/>
  <c r="AN165"/>
  <c r="AF213"/>
  <c r="AJ221"/>
  <c r="AN198"/>
  <c r="AN268"/>
  <c r="AJ390"/>
  <c r="AD389"/>
  <c r="AF457"/>
  <c r="AD398"/>
  <c r="AD397" s="1"/>
  <c r="AN403"/>
  <c r="AI500"/>
  <c r="AI499" s="1"/>
  <c r="AH527"/>
  <c r="AH526" s="1"/>
  <c r="AJ46"/>
  <c r="AB54"/>
  <c r="F62"/>
  <c r="J62" s="1"/>
  <c r="AN62"/>
  <c r="AA89"/>
  <c r="AG89"/>
  <c r="AC96"/>
  <c r="F103"/>
  <c r="H103" s="1"/>
  <c r="AF119"/>
  <c r="AE133"/>
  <c r="AB148"/>
  <c r="F150"/>
  <c r="J150" s="1"/>
  <c r="AF150"/>
  <c r="AH149"/>
  <c r="AJ163"/>
  <c r="AB165"/>
  <c r="AB313"/>
  <c r="AA328"/>
  <c r="AF395"/>
  <c r="F330"/>
  <c r="H330" s="1"/>
  <c r="AN335"/>
  <c r="AM500"/>
  <c r="AM499" s="1"/>
  <c r="AJ528"/>
  <c r="AJ542"/>
  <c r="AH96"/>
  <c r="Y118"/>
  <c r="AF132"/>
  <c r="AH118"/>
  <c r="AA133"/>
  <c r="AN148"/>
  <c r="AB150"/>
  <c r="F162"/>
  <c r="J162" s="1"/>
  <c r="F165"/>
  <c r="J165" s="1"/>
  <c r="F200"/>
  <c r="H200" s="1"/>
  <c r="AM199"/>
  <c r="AM190" s="1"/>
  <c r="AJ206"/>
  <c r="AE243"/>
  <c r="F268"/>
  <c r="H268" s="1"/>
  <c r="AE267"/>
  <c r="F313"/>
  <c r="J313" s="1"/>
  <c r="F390"/>
  <c r="H390" s="1"/>
  <c r="AF390"/>
  <c r="AB330"/>
  <c r="F335"/>
  <c r="F403"/>
  <c r="J403" s="1"/>
  <c r="F542"/>
  <c r="J542" s="1"/>
  <c r="AH89"/>
  <c r="AF54"/>
  <c r="AB62"/>
  <c r="F88"/>
  <c r="J88" s="1"/>
  <c r="AF88"/>
  <c r="AE89"/>
  <c r="AK89"/>
  <c r="AD89"/>
  <c r="AJ119"/>
  <c r="AH133"/>
  <c r="AF162"/>
  <c r="AF165"/>
  <c r="AB213"/>
  <c r="AF221"/>
  <c r="AF313"/>
  <c r="AF234"/>
  <c r="AE328"/>
  <c r="AB339"/>
  <c r="AF346"/>
  <c r="AF338"/>
  <c r="AN344"/>
  <c r="AC398"/>
  <c r="AC397" s="1"/>
  <c r="F457"/>
  <c r="H457" s="1"/>
  <c r="AN528"/>
  <c r="AL527"/>
  <c r="AN214"/>
  <c r="AN85"/>
  <c r="E96"/>
  <c r="AJ85"/>
  <c r="AN44"/>
  <c r="AJ54"/>
  <c r="AF85"/>
  <c r="F36"/>
  <c r="H36" s="1"/>
  <c r="AN51"/>
  <c r="AJ88"/>
  <c r="AI96"/>
  <c r="AB44"/>
  <c r="AN117"/>
  <c r="AN131"/>
  <c r="AJ132"/>
  <c r="AL118"/>
  <c r="AJ134"/>
  <c r="AF148"/>
  <c r="AJ150"/>
  <c r="AN163"/>
  <c r="AH164"/>
  <c r="AM164"/>
  <c r="AK164"/>
  <c r="AJ213"/>
  <c r="AN221"/>
  <c r="AB198"/>
  <c r="AA199"/>
  <c r="AA190" s="1"/>
  <c r="AN206"/>
  <c r="AM223"/>
  <c r="AD243"/>
  <c r="AI243"/>
  <c r="AH267"/>
  <c r="AD312"/>
  <c r="F339"/>
  <c r="H339" s="1"/>
  <c r="AH345"/>
  <c r="AB335"/>
  <c r="F338"/>
  <c r="J338" s="1"/>
  <c r="AG398"/>
  <c r="AG397" s="1"/>
  <c r="AI164"/>
  <c r="AB46"/>
  <c r="AB88"/>
  <c r="Z89"/>
  <c r="Y96"/>
  <c r="AB103"/>
  <c r="AF117"/>
  <c r="AE118"/>
  <c r="F132"/>
  <c r="J132" s="1"/>
  <c r="AF163"/>
  <c r="AE164"/>
  <c r="AJ198"/>
  <c r="AI199"/>
  <c r="AI190" s="1"/>
  <c r="AF206"/>
  <c r="AF224"/>
  <c r="AB395"/>
  <c r="Z389"/>
  <c r="AJ335"/>
  <c r="F46"/>
  <c r="H46" s="1"/>
  <c r="AF51"/>
  <c r="AJ62"/>
  <c r="AN36"/>
  <c r="AD149"/>
  <c r="E118"/>
  <c r="AN28"/>
  <c r="AN46"/>
  <c r="AB51"/>
  <c r="F54"/>
  <c r="J54" s="1"/>
  <c r="F85"/>
  <c r="J85" s="1"/>
  <c r="AN88"/>
  <c r="E89"/>
  <c r="AM89"/>
  <c r="AL89"/>
  <c r="AM96"/>
  <c r="AJ36"/>
  <c r="AF44"/>
  <c r="AG118"/>
  <c r="AK118"/>
  <c r="AA118"/>
  <c r="AN132"/>
  <c r="AN134"/>
  <c r="AJ148"/>
  <c r="AL133"/>
  <c r="AN150"/>
  <c r="AB163"/>
  <c r="E164"/>
  <c r="Y164"/>
  <c r="AC164"/>
  <c r="AN213"/>
  <c r="F221"/>
  <c r="J221" s="1"/>
  <c r="AB221"/>
  <c r="AF214"/>
  <c r="AF198"/>
  <c r="AE199"/>
  <c r="AE190" s="1"/>
  <c r="AB206"/>
  <c r="AB224"/>
  <c r="AH243"/>
  <c r="AM243"/>
  <c r="AM267"/>
  <c r="AL267"/>
  <c r="AJ313"/>
  <c r="Y389"/>
  <c r="AJ467"/>
  <c r="AB489"/>
  <c r="AB458"/>
  <c r="AF466"/>
  <c r="AJ469"/>
  <c r="AN467"/>
  <c r="AN488"/>
  <c r="AB498"/>
  <c r="AF489"/>
  <c r="AA500"/>
  <c r="AA499" s="1"/>
  <c r="AN542"/>
  <c r="F234"/>
  <c r="J234" s="1"/>
  <c r="AB234"/>
  <c r="AN339"/>
  <c r="F346"/>
  <c r="J346" s="1"/>
  <c r="AB346"/>
  <c r="AN330"/>
  <c r="AB338"/>
  <c r="AJ344"/>
  <c r="AM398"/>
  <c r="AJ458"/>
  <c r="AL398"/>
  <c r="AN466"/>
  <c r="AB469"/>
  <c r="AF467"/>
  <c r="AF488"/>
  <c r="AJ498"/>
  <c r="AN498"/>
  <c r="AJ403"/>
  <c r="AH500"/>
  <c r="AH499" s="1"/>
  <c r="AF528"/>
  <c r="AD527"/>
  <c r="AD526" s="1"/>
  <c r="AF542"/>
  <c r="AD223"/>
  <c r="AA243"/>
  <c r="AL243"/>
  <c r="AG267"/>
  <c r="AK267"/>
  <c r="AA267"/>
  <c r="AM312"/>
  <c r="AN234"/>
  <c r="AM328"/>
  <c r="AJ339"/>
  <c r="AL328"/>
  <c r="AE345"/>
  <c r="AN346"/>
  <c r="AJ395"/>
  <c r="AH389"/>
  <c r="AN338"/>
  <c r="AF344"/>
  <c r="AJ457"/>
  <c r="AF458"/>
  <c r="AH398"/>
  <c r="AH397" s="1"/>
  <c r="AJ466"/>
  <c r="AN469"/>
  <c r="AB488"/>
  <c r="AF498"/>
  <c r="AJ489"/>
  <c r="AF501"/>
  <c r="AD500"/>
  <c r="AF500" s="1"/>
  <c r="AA527"/>
  <c r="AA526" s="1"/>
  <c r="AB542"/>
  <c r="AF21"/>
  <c r="AN21"/>
  <c r="AJ21"/>
  <c r="AH13"/>
  <c r="AJ541"/>
  <c r="AN541"/>
  <c r="AF541"/>
  <c r="AM527"/>
  <c r="AM526" s="1"/>
  <c r="AI527"/>
  <c r="AI526" s="1"/>
  <c r="AB528"/>
  <c r="F509"/>
  <c r="H509" s="1"/>
  <c r="AC499"/>
  <c r="G499"/>
  <c r="AJ509"/>
  <c r="AB509"/>
  <c r="AN509"/>
  <c r="AJ501"/>
  <c r="AN501"/>
  <c r="AE499"/>
  <c r="I499"/>
  <c r="AB403"/>
  <c r="AF403"/>
  <c r="F498"/>
  <c r="AN489"/>
  <c r="AJ485"/>
  <c r="F488"/>
  <c r="F469"/>
  <c r="I397"/>
  <c r="F459"/>
  <c r="G397"/>
  <c r="AB457"/>
  <c r="AN457"/>
  <c r="F344"/>
  <c r="AF330"/>
  <c r="AJ330"/>
  <c r="E389"/>
  <c r="AI389"/>
  <c r="AE389"/>
  <c r="AN395"/>
  <c r="AN383"/>
  <c r="AC345"/>
  <c r="AK345"/>
  <c r="AB329"/>
  <c r="AF329"/>
  <c r="AJ329"/>
  <c r="AN329"/>
  <c r="AE312"/>
  <c r="AI312"/>
  <c r="AN313"/>
  <c r="AN260"/>
  <c r="F260"/>
  <c r="H260" s="1"/>
  <c r="AF260"/>
  <c r="AJ260"/>
  <c r="F244"/>
  <c r="AF244"/>
  <c r="AJ244"/>
  <c r="AN244"/>
  <c r="I222"/>
  <c r="F235"/>
  <c r="J235" s="1"/>
  <c r="AI223"/>
  <c r="AE223"/>
  <c r="AN224"/>
  <c r="AB200"/>
  <c r="AF200"/>
  <c r="AJ200"/>
  <c r="AN200"/>
  <c r="F206"/>
  <c r="AF191"/>
  <c r="AJ214"/>
  <c r="AJ207"/>
  <c r="AF207"/>
  <c r="F213"/>
  <c r="AD164"/>
  <c r="AM149"/>
  <c r="AI149"/>
  <c r="AE149"/>
  <c r="AA149"/>
  <c r="AK149"/>
  <c r="AM133"/>
  <c r="AF134"/>
  <c r="F148"/>
  <c r="AM118"/>
  <c r="AB131"/>
  <c r="AF131"/>
  <c r="F117"/>
  <c r="AJ117"/>
  <c r="AF36"/>
  <c r="AE96"/>
  <c r="AJ103"/>
  <c r="AN103"/>
  <c r="AB90"/>
  <c r="AF90"/>
  <c r="AJ90"/>
  <c r="AN90"/>
  <c r="F51"/>
  <c r="AF62"/>
  <c r="AB541"/>
  <c r="AG526"/>
  <c r="AK499"/>
  <c r="AN235"/>
  <c r="D389"/>
  <c r="AI13"/>
  <c r="F467"/>
  <c r="D223"/>
  <c r="D164"/>
  <c r="F489"/>
  <c r="AF383"/>
  <c r="G327"/>
  <c r="AC526"/>
  <c r="AG499"/>
  <c r="Y499"/>
  <c r="F485"/>
  <c r="AN459"/>
  <c r="AJ459"/>
  <c r="AF459"/>
  <c r="G222"/>
  <c r="D118"/>
  <c r="D96"/>
  <c r="I327"/>
  <c r="AF235"/>
  <c r="F207"/>
  <c r="AE13"/>
  <c r="AJ235"/>
  <c r="AN107"/>
  <c r="AJ107"/>
  <c r="AL13"/>
  <c r="AG13"/>
  <c r="AJ14"/>
  <c r="AK13"/>
  <c r="AN14"/>
  <c r="AC13"/>
  <c r="AF14"/>
  <c r="I12"/>
  <c r="F56" i="8"/>
  <c r="F53"/>
  <c r="G53" s="1"/>
  <c r="F50"/>
  <c r="F47"/>
  <c r="F44"/>
  <c r="F41"/>
  <c r="F38"/>
  <c r="F35"/>
  <c r="F32"/>
  <c r="F29"/>
  <c r="F26"/>
  <c r="F23"/>
  <c r="F20"/>
  <c r="J55"/>
  <c r="J54"/>
  <c r="J53"/>
  <c r="AM106" i="38" l="1"/>
  <c r="AA106"/>
  <c r="AH106"/>
  <c r="AD106"/>
  <c r="AK106"/>
  <c r="AE106"/>
  <c r="AI106"/>
  <c r="I566"/>
  <c r="G566"/>
  <c r="E328"/>
  <c r="F328" s="1"/>
  <c r="AD328"/>
  <c r="AD327" s="1"/>
  <c r="J330"/>
  <c r="J268"/>
  <c r="H150"/>
  <c r="F83"/>
  <c r="H83" s="1"/>
  <c r="H458"/>
  <c r="J224"/>
  <c r="J103"/>
  <c r="AF267"/>
  <c r="H134"/>
  <c r="H221"/>
  <c r="J46"/>
  <c r="F89"/>
  <c r="J89" s="1"/>
  <c r="J390"/>
  <c r="AN500"/>
  <c r="H395"/>
  <c r="J329"/>
  <c r="AJ83"/>
  <c r="F96"/>
  <c r="H96" s="1"/>
  <c r="J457"/>
  <c r="H542"/>
  <c r="AO36"/>
  <c r="J131"/>
  <c r="F214"/>
  <c r="H214" s="1"/>
  <c r="J260"/>
  <c r="H54"/>
  <c r="AJ118"/>
  <c r="H85"/>
  <c r="H162"/>
  <c r="AF527"/>
  <c r="AF118"/>
  <c r="J90"/>
  <c r="AO117"/>
  <c r="AK327"/>
  <c r="H466"/>
  <c r="J528"/>
  <c r="AL12"/>
  <c r="H163"/>
  <c r="H338"/>
  <c r="AJ267"/>
  <c r="AM222"/>
  <c r="AF164"/>
  <c r="AN164"/>
  <c r="AO224"/>
  <c r="AJ527"/>
  <c r="H165"/>
  <c r="AF312"/>
  <c r="AO338"/>
  <c r="AL222"/>
  <c r="AO206"/>
  <c r="AN96"/>
  <c r="AC327"/>
  <c r="AH12"/>
  <c r="AJ133"/>
  <c r="AH327"/>
  <c r="AN118"/>
  <c r="AF509"/>
  <c r="AO509" s="1"/>
  <c r="AO119"/>
  <c r="AN83"/>
  <c r="AN223"/>
  <c r="AF345"/>
  <c r="AB199"/>
  <c r="F389"/>
  <c r="J389" s="1"/>
  <c r="AN243"/>
  <c r="AH222"/>
  <c r="AF389"/>
  <c r="AF398"/>
  <c r="AD499"/>
  <c r="AF499" s="1"/>
  <c r="H44"/>
  <c r="AO488"/>
  <c r="AN267"/>
  <c r="AD222"/>
  <c r="AB389"/>
  <c r="AO132"/>
  <c r="AB89"/>
  <c r="AN527"/>
  <c r="AO346"/>
  <c r="AF83"/>
  <c r="AO390"/>
  <c r="AO150"/>
  <c r="AF133"/>
  <c r="AN312"/>
  <c r="J36"/>
  <c r="AO313"/>
  <c r="AO54"/>
  <c r="AJ500"/>
  <c r="H119"/>
  <c r="H198"/>
  <c r="J339"/>
  <c r="H399"/>
  <c r="AL526"/>
  <c r="AN526" s="1"/>
  <c r="AJ328"/>
  <c r="AN133"/>
  <c r="H346"/>
  <c r="AI327"/>
  <c r="AO344"/>
  <c r="AO339"/>
  <c r="AO213"/>
  <c r="AO163"/>
  <c r="AF89"/>
  <c r="AO268"/>
  <c r="AI222"/>
  <c r="AL397"/>
  <c r="AN398"/>
  <c r="AO489"/>
  <c r="AO88"/>
  <c r="AO330"/>
  <c r="AF243"/>
  <c r="AO165"/>
  <c r="F118"/>
  <c r="J118" s="1"/>
  <c r="F383"/>
  <c r="J383" s="1"/>
  <c r="F164"/>
  <c r="J164" s="1"/>
  <c r="AK222"/>
  <c r="AE327"/>
  <c r="AN47"/>
  <c r="AD12"/>
  <c r="H62"/>
  <c r="AO103"/>
  <c r="AO131"/>
  <c r="H132"/>
  <c r="H234"/>
  <c r="AM397"/>
  <c r="AO403"/>
  <c r="AO528"/>
  <c r="AO466"/>
  <c r="AO221"/>
  <c r="AN89"/>
  <c r="AJ96"/>
  <c r="J335"/>
  <c r="H335"/>
  <c r="AO62"/>
  <c r="AF96"/>
  <c r="J200"/>
  <c r="AO457"/>
  <c r="H403"/>
  <c r="AO542"/>
  <c r="AN328"/>
  <c r="AO148"/>
  <c r="AO541"/>
  <c r="AF47"/>
  <c r="H88"/>
  <c r="H313"/>
  <c r="AO395"/>
  <c r="AJ526"/>
  <c r="F541"/>
  <c r="H541" s="1"/>
  <c r="AO234"/>
  <c r="AO46"/>
  <c r="AO198"/>
  <c r="AO329"/>
  <c r="AO469"/>
  <c r="AO51"/>
  <c r="AO498"/>
  <c r="AO458"/>
  <c r="AO335"/>
  <c r="AO44"/>
  <c r="AF526"/>
  <c r="J509"/>
  <c r="AN499"/>
  <c r="AJ499"/>
  <c r="J498"/>
  <c r="H498"/>
  <c r="J488"/>
  <c r="H488"/>
  <c r="J469"/>
  <c r="H469"/>
  <c r="AF397"/>
  <c r="J344"/>
  <c r="H344"/>
  <c r="AJ389"/>
  <c r="AE222"/>
  <c r="H244"/>
  <c r="J244"/>
  <c r="H235"/>
  <c r="J206"/>
  <c r="H206"/>
  <c r="AO200"/>
  <c r="J213"/>
  <c r="H213"/>
  <c r="J148"/>
  <c r="H148"/>
  <c r="AF107"/>
  <c r="J117"/>
  <c r="H117"/>
  <c r="AE12"/>
  <c r="AO90"/>
  <c r="H51"/>
  <c r="J51"/>
  <c r="J207"/>
  <c r="H207"/>
  <c r="J485"/>
  <c r="H485"/>
  <c r="J467"/>
  <c r="H467"/>
  <c r="J489"/>
  <c r="H489"/>
  <c r="AK12"/>
  <c r="F107"/>
  <c r="AF13"/>
  <c r="AC12"/>
  <c r="AJ13"/>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F328" i="38" l="1"/>
  <c r="AH566"/>
  <c r="AD566"/>
  <c r="AE566"/>
  <c r="AK566"/>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H164"/>
  <c r="AN222"/>
  <c r="H383"/>
  <c r="AF327"/>
  <c r="H389"/>
  <c r="AN397"/>
  <c r="H118"/>
  <c r="J541"/>
  <c r="AF12"/>
  <c r="J328"/>
  <c r="H328"/>
  <c r="J107"/>
  <c r="H107"/>
  <c r="F31" i="8"/>
  <c r="G31" s="1"/>
  <c r="F33"/>
  <c r="G33" s="1"/>
  <c r="F28"/>
  <c r="G28" s="1"/>
  <c r="F21"/>
  <c r="G21" s="1"/>
  <c r="D91" i="27" l="1"/>
  <c r="D87"/>
  <c r="C99"/>
  <c r="C95"/>
  <c r="C91"/>
  <c r="C87"/>
  <c r="C94"/>
  <c r="C86"/>
  <c r="C97"/>
  <c r="C89"/>
  <c r="C85"/>
  <c r="D96"/>
  <c r="D84"/>
  <c r="C96"/>
  <c r="C92"/>
  <c r="C88"/>
  <c r="C84"/>
  <c r="C98"/>
  <c r="C90"/>
  <c r="D85"/>
  <c r="C93"/>
  <c r="C49"/>
  <c r="C45"/>
  <c r="C41"/>
  <c r="C37"/>
  <c r="C48"/>
  <c r="C44"/>
  <c r="C47"/>
  <c r="C39"/>
  <c r="C50"/>
  <c r="C46"/>
  <c r="C42"/>
  <c r="C38"/>
  <c r="C40"/>
  <c r="C43"/>
  <c r="D49"/>
  <c r="D47"/>
  <c r="D44"/>
  <c r="D42"/>
  <c r="D45"/>
  <c r="D46"/>
  <c r="D48"/>
  <c r="D41"/>
  <c r="D43"/>
  <c r="D40"/>
  <c r="D38"/>
  <c r="N33" i="45"/>
  <c r="M33"/>
  <c r="L33"/>
  <c r="K33"/>
  <c r="J33"/>
  <c r="I33"/>
  <c r="H33"/>
  <c r="G33"/>
  <c r="M15" i="44"/>
  <c r="K15"/>
  <c r="J15"/>
  <c r="I15"/>
  <c r="G15"/>
  <c r="G26" i="23"/>
  <c r="I26"/>
  <c r="J26"/>
  <c r="K26"/>
  <c r="L26"/>
  <c r="M26"/>
  <c r="N26"/>
  <c r="N20" i="33"/>
  <c r="M20"/>
  <c r="L20"/>
  <c r="K20"/>
  <c r="J20"/>
  <c r="I20"/>
  <c r="H20"/>
  <c r="G20"/>
  <c r="N42" i="30"/>
  <c r="M42"/>
  <c r="L42"/>
  <c r="K42"/>
  <c r="J42"/>
  <c r="I42"/>
  <c r="H42"/>
  <c r="G42"/>
  <c r="N20" i="29"/>
  <c r="M20"/>
  <c r="L20"/>
  <c r="K20"/>
  <c r="J20"/>
  <c r="I20"/>
  <c r="H20"/>
  <c r="G20"/>
  <c r="N50" i="22"/>
  <c r="M50"/>
  <c r="L50"/>
  <c r="K50"/>
  <c r="J50"/>
  <c r="I50"/>
  <c r="H50"/>
  <c r="G50"/>
  <c r="N46" i="21"/>
  <c r="M46"/>
  <c r="L46"/>
  <c r="K46"/>
  <c r="J46"/>
  <c r="I46"/>
  <c r="H46"/>
  <c r="G46"/>
  <c r="N27" i="28"/>
  <c r="M27"/>
  <c r="L27"/>
  <c r="K27"/>
  <c r="J27"/>
  <c r="I27"/>
  <c r="H27"/>
  <c r="G27"/>
  <c r="D76" i="27" l="1"/>
  <c r="G17" i="8"/>
  <c r="D39" i="27" s="1"/>
  <c r="G59" i="8"/>
  <c r="G56"/>
  <c r="G65"/>
  <c r="D53" i="27" s="1"/>
  <c r="G62" i="8"/>
  <c r="Y15" i="38" l="1"/>
  <c r="D52" i="27"/>
  <c r="D51"/>
  <c r="AA64" i="38"/>
  <c r="AA47" s="1"/>
  <c r="D50" i="27"/>
  <c r="AA15" i="38"/>
  <c r="F60" i="8"/>
  <c r="F61"/>
  <c r="D14" i="38"/>
  <c r="Y14"/>
  <c r="K26" i="7"/>
  <c r="K25"/>
  <c r="K24"/>
  <c r="K23"/>
  <c r="K22"/>
  <c r="K21"/>
  <c r="K20"/>
  <c r="K19"/>
  <c r="K18"/>
  <c r="O51" i="43" l="1"/>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I51" i="42"/>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J51" s="1"/>
  <c r="I20"/>
  <c r="F20"/>
  <c r="J19"/>
  <c r="I19"/>
  <c r="F19"/>
  <c r="J18"/>
  <c r="I18"/>
  <c r="F18"/>
  <c r="I17"/>
  <c r="F17"/>
  <c r="E18" i="12"/>
  <c r="I51" i="40"/>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Z424" i="38" s="1"/>
  <c r="AB424" s="1"/>
  <c r="AO424" s="1"/>
  <c r="J36" i="40"/>
  <c r="I36"/>
  <c r="F36"/>
  <c r="Z423" i="38" s="1"/>
  <c r="AB423" s="1"/>
  <c r="AO423" s="1"/>
  <c r="J35" i="40"/>
  <c r="I35"/>
  <c r="F35"/>
  <c r="Z422" i="38" s="1"/>
  <c r="AB422" s="1"/>
  <c r="AO422" s="1"/>
  <c r="J34" i="40"/>
  <c r="I34"/>
  <c r="F34"/>
  <c r="Z421" i="38" s="1"/>
  <c r="AB421" s="1"/>
  <c r="AO421" s="1"/>
  <c r="J33" i="40"/>
  <c r="I33"/>
  <c r="F33"/>
  <c r="Z420" i="38" s="1"/>
  <c r="AB420" s="1"/>
  <c r="AO420" s="1"/>
  <c r="J32" i="40"/>
  <c r="I32"/>
  <c r="F32"/>
  <c r="Z419" i="38" s="1"/>
  <c r="AB419" s="1"/>
  <c r="AO419" s="1"/>
  <c r="J31" i="40"/>
  <c r="I31"/>
  <c r="F31"/>
  <c r="Z418" i="38" s="1"/>
  <c r="AB418" s="1"/>
  <c r="AO418" s="1"/>
  <c r="J30" i="40"/>
  <c r="I30"/>
  <c r="F30"/>
  <c r="Z417" i="38" s="1"/>
  <c r="AB417" s="1"/>
  <c r="AO417" s="1"/>
  <c r="J29" i="40"/>
  <c r="I29"/>
  <c r="F29"/>
  <c r="Z416" i="38" s="1"/>
  <c r="AB416" s="1"/>
  <c r="AO416" s="1"/>
  <c r="J28" i="40"/>
  <c r="I28"/>
  <c r="F28"/>
  <c r="Z415" i="38" s="1"/>
  <c r="AB415" s="1"/>
  <c r="AO415" s="1"/>
  <c r="J27" i="40"/>
  <c r="I27"/>
  <c r="F27"/>
  <c r="Z414" i="38" s="1"/>
  <c r="AB414" s="1"/>
  <c r="AO414" s="1"/>
  <c r="J26" i="40"/>
  <c r="I26"/>
  <c r="F26"/>
  <c r="Z413" i="38" s="1"/>
  <c r="AB413" s="1"/>
  <c r="AO413" s="1"/>
  <c r="J25" i="40"/>
  <c r="I25"/>
  <c r="F25"/>
  <c r="Z412" i="38" s="1"/>
  <c r="AB412" s="1"/>
  <c r="AO412" s="1"/>
  <c r="J24" i="40"/>
  <c r="I24"/>
  <c r="F24"/>
  <c r="Z411" i="38" s="1"/>
  <c r="AB411" s="1"/>
  <c r="AO411" s="1"/>
  <c r="J23" i="40"/>
  <c r="I23"/>
  <c r="F23"/>
  <c r="J22"/>
  <c r="I22"/>
  <c r="F22"/>
  <c r="AI409" i="38" s="1"/>
  <c r="J21" i="40"/>
  <c r="I21"/>
  <c r="F21"/>
  <c r="Z408" i="38" s="1"/>
  <c r="AB408" s="1"/>
  <c r="AO408" s="1"/>
  <c r="J20" i="40"/>
  <c r="I20"/>
  <c r="F20"/>
  <c r="Z407" i="38" s="1"/>
  <c r="AB407" s="1"/>
  <c r="AO407" s="1"/>
  <c r="J19" i="40"/>
  <c r="I19"/>
  <c r="F19"/>
  <c r="Z406" i="38" s="1"/>
  <c r="AB406" s="1"/>
  <c r="AO406" s="1"/>
  <c r="J18" i="40"/>
  <c r="I18"/>
  <c r="F18"/>
  <c r="Z405" i="38" s="1"/>
  <c r="I17" i="40"/>
  <c r="F17"/>
  <c r="J32" i="12"/>
  <c r="J31"/>
  <c r="J30"/>
  <c r="J29"/>
  <c r="J26"/>
  <c r="J25"/>
  <c r="J22"/>
  <c r="J21"/>
  <c r="J20"/>
  <c r="J19"/>
  <c r="D404" i="38" l="1"/>
  <c r="Y404"/>
  <c r="AB405"/>
  <c r="AO405" s="1"/>
  <c r="AJ409"/>
  <c r="AO409" s="1"/>
  <c r="Q40" i="43"/>
  <c r="Y32" i="38"/>
  <c r="AB32" s="1"/>
  <c r="AO32" s="1"/>
  <c r="F32"/>
  <c r="J51" i="43"/>
  <c r="Q24"/>
  <c r="Q22"/>
  <c r="Q38"/>
  <c r="Q30"/>
  <c r="Q46"/>
  <c r="Q32"/>
  <c r="Q48"/>
  <c r="Q20"/>
  <c r="Q28"/>
  <c r="Q36"/>
  <c r="Q44"/>
  <c r="Q26"/>
  <c r="Q34"/>
  <c r="Q42"/>
  <c r="Q50"/>
  <c r="P19"/>
  <c r="P21"/>
  <c r="P23"/>
  <c r="P25"/>
  <c r="P27"/>
  <c r="P29"/>
  <c r="P31"/>
  <c r="P33"/>
  <c r="P35"/>
  <c r="P37"/>
  <c r="P39"/>
  <c r="P41"/>
  <c r="P43"/>
  <c r="P45"/>
  <c r="P47"/>
  <c r="P49"/>
  <c r="P51"/>
  <c r="D10"/>
  <c r="D10" i="42"/>
  <c r="D5" s="1"/>
  <c r="C10" i="27" s="1"/>
  <c r="P18" i="43"/>
  <c r="Q17"/>
  <c r="D10" i="40"/>
  <c r="D5" s="1"/>
  <c r="C9" i="27" s="1"/>
  <c r="J18" i="10"/>
  <c r="AB404" i="38" l="1"/>
  <c r="AO404" s="1"/>
  <c r="Y398"/>
  <c r="F404"/>
  <c r="D5" i="43"/>
  <c r="C11" i="27" s="1"/>
  <c r="H32" i="38"/>
  <c r="J32"/>
  <c r="K18" i="8"/>
  <c r="F26" i="7"/>
  <c r="H404" i="38" l="1"/>
  <c r="J404"/>
  <c r="P27" i="28"/>
  <c r="G26" i="7"/>
  <c r="E201" i="38" l="1"/>
  <c r="E199" s="1"/>
  <c r="I4" i="27"/>
  <c r="J25" i="7"/>
  <c r="G25"/>
  <c r="I32" i="12" l="1"/>
  <c r="I31"/>
  <c r="I30"/>
  <c r="I29"/>
  <c r="I26"/>
  <c r="I25"/>
  <c r="I22"/>
  <c r="I21"/>
  <c r="I20"/>
  <c r="I19"/>
  <c r="I18"/>
  <c r="I17" i="10"/>
  <c r="I17" i="9"/>
  <c r="I37"/>
  <c r="I36"/>
  <c r="I35"/>
  <c r="I34"/>
  <c r="I33"/>
  <c r="I18"/>
  <c r="J63" i="8"/>
  <c r="C83" i="27"/>
  <c r="C76"/>
  <c r="C75"/>
  <c r="C74"/>
  <c r="C73"/>
  <c r="C72"/>
  <c r="C71"/>
  <c r="C70"/>
  <c r="C69"/>
  <c r="C68"/>
  <c r="C67"/>
  <c r="C66"/>
  <c r="J67" i="8"/>
  <c r="J66"/>
  <c r="J65"/>
  <c r="J64"/>
  <c r="J62"/>
  <c r="J61"/>
  <c r="J60"/>
  <c r="J59"/>
  <c r="J58"/>
  <c r="J57"/>
  <c r="J56"/>
  <c r="J19"/>
  <c r="J18"/>
  <c r="J17"/>
  <c r="F57"/>
  <c r="G57" s="1"/>
  <c r="AA28" i="38" s="1"/>
  <c r="C53" i="27"/>
  <c r="C52"/>
  <c r="C51"/>
  <c r="G17" i="7"/>
  <c r="G18"/>
  <c r="AG171" i="38" s="1"/>
  <c r="J18" i="7"/>
  <c r="E19"/>
  <c r="G19" s="1"/>
  <c r="J19"/>
  <c r="G20"/>
  <c r="J20"/>
  <c r="G21"/>
  <c r="J21"/>
  <c r="G22"/>
  <c r="J22"/>
  <c r="G23"/>
  <c r="J23"/>
  <c r="G24"/>
  <c r="J24"/>
  <c r="J26"/>
  <c r="E158" i="38" l="1"/>
  <c r="E149" s="1"/>
  <c r="AG158"/>
  <c r="E315"/>
  <c r="AG315"/>
  <c r="E248"/>
  <c r="AG248"/>
  <c r="E225"/>
  <c r="AG225"/>
  <c r="AJ171"/>
  <c r="AG164"/>
  <c r="AJ164" s="1"/>
  <c r="E193"/>
  <c r="E191" s="1"/>
  <c r="E190" s="1"/>
  <c r="Z248"/>
  <c r="AB248" s="1"/>
  <c r="Z171"/>
  <c r="AB171" s="1"/>
  <c r="AO171" s="1"/>
  <c r="Y158"/>
  <c r="AB158" s="1"/>
  <c r="D158"/>
  <c r="Z315"/>
  <c r="AC565"/>
  <c r="AF565" s="1"/>
  <c r="AC225"/>
  <c r="E561"/>
  <c r="Y69"/>
  <c r="Y561"/>
  <c r="D561"/>
  <c r="Z565"/>
  <c r="C100" i="27"/>
  <c r="F58" i="8"/>
  <c r="G58" s="1"/>
  <c r="C54" i="27"/>
  <c r="D10" i="7"/>
  <c r="D5" l="1"/>
  <c r="C4" i="27" s="1"/>
  <c r="P13" i="23"/>
  <c r="P26" s="1"/>
  <c r="I9" i="27" s="1"/>
  <c r="I13" s="1"/>
  <c r="H13" i="23"/>
  <c r="H26" s="1"/>
  <c r="AJ225" i="38"/>
  <c r="AG223"/>
  <c r="AJ315"/>
  <c r="AG312"/>
  <c r="AJ312" s="1"/>
  <c r="F225"/>
  <c r="E223"/>
  <c r="F223" s="1"/>
  <c r="F315"/>
  <c r="E312"/>
  <c r="F312" s="1"/>
  <c r="AJ248"/>
  <c r="AG243"/>
  <c r="AJ243" s="1"/>
  <c r="AJ158"/>
  <c r="AO158" s="1"/>
  <c r="AG149"/>
  <c r="AO248"/>
  <c r="F248"/>
  <c r="E243"/>
  <c r="AC560"/>
  <c r="F158"/>
  <c r="AF225"/>
  <c r="AC223"/>
  <c r="AB315"/>
  <c r="F69"/>
  <c r="E47"/>
  <c r="F47" s="1"/>
  <c r="H47" s="1"/>
  <c r="AB69"/>
  <c r="AO69" s="1"/>
  <c r="F561"/>
  <c r="AB561"/>
  <c r="AO561" s="1"/>
  <c r="Y560"/>
  <c r="AB565"/>
  <c r="AO565" s="1"/>
  <c r="N28" i="34"/>
  <c r="M28"/>
  <c r="L28"/>
  <c r="K28"/>
  <c r="J28"/>
  <c r="I28"/>
  <c r="H28"/>
  <c r="G28"/>
  <c r="P28"/>
  <c r="I21" i="27" s="1"/>
  <c r="N21" i="31"/>
  <c r="M21"/>
  <c r="L21"/>
  <c r="K21"/>
  <c r="J21"/>
  <c r="I21"/>
  <c r="H21"/>
  <c r="G21"/>
  <c r="F33" i="12"/>
  <c r="Y487" i="38" s="1"/>
  <c r="Z470"/>
  <c r="Z464"/>
  <c r="Z399"/>
  <c r="AB399" s="1"/>
  <c r="AO399" s="1"/>
  <c r="AL391"/>
  <c r="Z388"/>
  <c r="Z382"/>
  <c r="AB382" s="1"/>
  <c r="AO382" s="1"/>
  <c r="Z378"/>
  <c r="AB378" s="1"/>
  <c r="AO378" s="1"/>
  <c r="Z357"/>
  <c r="Z336"/>
  <c r="Z320"/>
  <c r="AB320" s="1"/>
  <c r="AO320" s="1"/>
  <c r="Z309"/>
  <c r="AB309" s="1"/>
  <c r="AO309" s="1"/>
  <c r="Z299"/>
  <c r="AB299" s="1"/>
  <c r="AO299" s="1"/>
  <c r="Z292"/>
  <c r="AB292" s="1"/>
  <c r="AO292" s="1"/>
  <c r="Z271"/>
  <c r="AB271" s="1"/>
  <c r="AO271" s="1"/>
  <c r="Z261"/>
  <c r="Z244"/>
  <c r="AB244" s="1"/>
  <c r="AO244" s="1"/>
  <c r="Z239"/>
  <c r="Z225"/>
  <c r="F32" i="12"/>
  <c r="AL157" i="38" s="1"/>
  <c r="F31" i="12"/>
  <c r="F30"/>
  <c r="F29"/>
  <c r="AL201" i="38" s="1"/>
  <c r="F28" i="12"/>
  <c r="F27"/>
  <c r="F26"/>
  <c r="F25"/>
  <c r="AG201" i="38" s="1"/>
  <c r="F24" i="12"/>
  <c r="Z100" i="38" s="1"/>
  <c r="F23" i="12"/>
  <c r="AI91" i="38" s="1"/>
  <c r="F22" i="12"/>
  <c r="Z85" i="38" s="1"/>
  <c r="F21" i="12"/>
  <c r="F20"/>
  <c r="Z50" i="38" s="1"/>
  <c r="F19" i="12"/>
  <c r="F18"/>
  <c r="D97" i="27"/>
  <c r="AA317" i="38"/>
  <c r="D95" i="27"/>
  <c r="D92"/>
  <c r="D90"/>
  <c r="F17" i="10"/>
  <c r="F38" i="9"/>
  <c r="D71" i="27"/>
  <c r="D70"/>
  <c r="F17" i="9"/>
  <c r="F66" i="8"/>
  <c r="G66" s="1"/>
  <c r="Y28" i="38" s="1"/>
  <c r="G64" i="8"/>
  <c r="G63"/>
  <c r="G61"/>
  <c r="AG64" i="38" s="1"/>
  <c r="T10" i="4"/>
  <c r="T31" s="1"/>
  <c r="AO315" i="38" l="1"/>
  <c r="AJ149"/>
  <c r="H312"/>
  <c r="J312"/>
  <c r="AJ201"/>
  <c r="AG199"/>
  <c r="AN201"/>
  <c r="AL199"/>
  <c r="J315"/>
  <c r="H315"/>
  <c r="D10" i="12"/>
  <c r="P7" i="44" s="1"/>
  <c r="D201" i="38"/>
  <c r="AC201"/>
  <c r="D193"/>
  <c r="AG193"/>
  <c r="J248"/>
  <c r="H248"/>
  <c r="H223"/>
  <c r="J223"/>
  <c r="Z211"/>
  <c r="AL193"/>
  <c r="J225"/>
  <c r="H225"/>
  <c r="AG222"/>
  <c r="AJ222" s="1"/>
  <c r="AJ223"/>
  <c r="AN157"/>
  <c r="AL149"/>
  <c r="Z82"/>
  <c r="AB82" s="1"/>
  <c r="AO82" s="1"/>
  <c r="D157"/>
  <c r="AC157"/>
  <c r="Y366"/>
  <c r="E366"/>
  <c r="F366" s="1"/>
  <c r="Z246"/>
  <c r="AB246" s="1"/>
  <c r="AO246" s="1"/>
  <c r="D246"/>
  <c r="D350"/>
  <c r="F350" s="1"/>
  <c r="J350" s="1"/>
  <c r="AM348"/>
  <c r="AN348" s="1"/>
  <c r="D348"/>
  <c r="F348" s="1"/>
  <c r="AB50"/>
  <c r="AO50" s="1"/>
  <c r="Z83"/>
  <c r="AB83" s="1"/>
  <c r="AO83" s="1"/>
  <c r="AB85"/>
  <c r="AO85" s="1"/>
  <c r="AB100"/>
  <c r="AO100" s="1"/>
  <c r="Z96"/>
  <c r="AB96" s="1"/>
  <c r="AO96" s="1"/>
  <c r="E562"/>
  <c r="E560" s="1"/>
  <c r="Z122"/>
  <c r="D143"/>
  <c r="D133" s="1"/>
  <c r="Z153"/>
  <c r="D359"/>
  <c r="Z196"/>
  <c r="D501"/>
  <c r="D500" s="1"/>
  <c r="Z216"/>
  <c r="Z235"/>
  <c r="AB235" s="1"/>
  <c r="AO235" s="1"/>
  <c r="AB239"/>
  <c r="AO239" s="1"/>
  <c r="Z260"/>
  <c r="AB260" s="1"/>
  <c r="AO260" s="1"/>
  <c r="AB261"/>
  <c r="AO261" s="1"/>
  <c r="AB336"/>
  <c r="AO336" s="1"/>
  <c r="Z328"/>
  <c r="AB328" s="1"/>
  <c r="AO328" s="1"/>
  <c r="AN391"/>
  <c r="AO391" s="1"/>
  <c r="AL389"/>
  <c r="AN389" s="1"/>
  <c r="AO389" s="1"/>
  <c r="AB464"/>
  <c r="AO464" s="1"/>
  <c r="Z459"/>
  <c r="AB459" s="1"/>
  <c r="AO459" s="1"/>
  <c r="AB487"/>
  <c r="AO487" s="1"/>
  <c r="Y485"/>
  <c r="AJ91"/>
  <c r="AO91" s="1"/>
  <c r="AI89"/>
  <c r="E530"/>
  <c r="E527" s="1"/>
  <c r="E526" s="1"/>
  <c r="Z108"/>
  <c r="D15"/>
  <c r="D13" s="1"/>
  <c r="Z134"/>
  <c r="AB134" s="1"/>
  <c r="AO134" s="1"/>
  <c r="D294"/>
  <c r="D267" s="1"/>
  <c r="Z177"/>
  <c r="AB211"/>
  <c r="AO211" s="1"/>
  <c r="Z207"/>
  <c r="AB207" s="1"/>
  <c r="AO207" s="1"/>
  <c r="AB225"/>
  <c r="AO225" s="1"/>
  <c r="Z223"/>
  <c r="AB223" s="1"/>
  <c r="Z383"/>
  <c r="AB383" s="1"/>
  <c r="AB388"/>
  <c r="AO388" s="1"/>
  <c r="AB470"/>
  <c r="AO470" s="1"/>
  <c r="Z467"/>
  <c r="AB467" s="1"/>
  <c r="AO467" s="1"/>
  <c r="Z312"/>
  <c r="E143"/>
  <c r="E133" s="1"/>
  <c r="E106" s="1"/>
  <c r="Z143"/>
  <c r="E501"/>
  <c r="E500" s="1"/>
  <c r="E499" s="1"/>
  <c r="Z501"/>
  <c r="Z294"/>
  <c r="E294"/>
  <c r="E267" s="1"/>
  <c r="E222" s="1"/>
  <c r="Z530"/>
  <c r="Z527" s="1"/>
  <c r="D530"/>
  <c r="Z562"/>
  <c r="AB562" s="1"/>
  <c r="AO562" s="1"/>
  <c r="D562"/>
  <c r="Z359"/>
  <c r="AB359" s="1"/>
  <c r="AO359" s="1"/>
  <c r="E359"/>
  <c r="E15"/>
  <c r="Z15"/>
  <c r="AB15" s="1"/>
  <c r="AO15" s="1"/>
  <c r="AI410"/>
  <c r="E410"/>
  <c r="E398" s="1"/>
  <c r="E397" s="1"/>
  <c r="D410"/>
  <c r="Z410"/>
  <c r="AB530"/>
  <c r="AO530" s="1"/>
  <c r="O28" i="34"/>
  <c r="H158" i="38"/>
  <c r="J158"/>
  <c r="AA357"/>
  <c r="AB357" s="1"/>
  <c r="D99" i="27"/>
  <c r="Y322" i="38"/>
  <c r="AB317"/>
  <c r="AO317" s="1"/>
  <c r="D88" i="27"/>
  <c r="AA349" i="38"/>
  <c r="AB349" s="1"/>
  <c r="AO349" s="1"/>
  <c r="D89" i="27"/>
  <c r="AA366" i="38"/>
  <c r="D93" i="27"/>
  <c r="AL357" i="38"/>
  <c r="AN357" s="1"/>
  <c r="D94" i="27"/>
  <c r="AG385" i="38"/>
  <c r="D98" i="27"/>
  <c r="AA322" i="38"/>
  <c r="AA312" s="1"/>
  <c r="AA222" s="1"/>
  <c r="D74" i="27"/>
  <c r="AG350" i="38"/>
  <c r="D67" i="27"/>
  <c r="Z348" i="38"/>
  <c r="D75" i="27"/>
  <c r="Y350" i="38"/>
  <c r="D73" i="27"/>
  <c r="AL350" i="38"/>
  <c r="D68" i="27"/>
  <c r="AA348" i="38"/>
  <c r="D72" i="27"/>
  <c r="AA350" i="38"/>
  <c r="D83" i="27"/>
  <c r="Z366" i="38"/>
  <c r="Y162"/>
  <c r="AB162" s="1"/>
  <c r="AO162" s="1"/>
  <c r="AJ64"/>
  <c r="AG47"/>
  <c r="AC222"/>
  <c r="AF223"/>
  <c r="J69"/>
  <c r="J47" s="1"/>
  <c r="H69"/>
  <c r="J561"/>
  <c r="H561"/>
  <c r="D66" i="27"/>
  <c r="AM45" i="38"/>
  <c r="F45"/>
  <c r="D69" i="27"/>
  <c r="AA14" i="38"/>
  <c r="E14"/>
  <c r="F14" s="1"/>
  <c r="D86" i="27"/>
  <c r="Y27" i="38"/>
  <c r="AB27" s="1"/>
  <c r="AO27" s="1"/>
  <c r="F27"/>
  <c r="Y21"/>
  <c r="D10" i="9"/>
  <c r="G60" i="8"/>
  <c r="Y64" i="38" s="1"/>
  <c r="F67" i="8"/>
  <c r="G67" s="1"/>
  <c r="Y29" i="38" s="1"/>
  <c r="D10" i="10"/>
  <c r="H21" i="24" l="1"/>
  <c r="P21"/>
  <c r="D5" i="10"/>
  <c r="C7" i="27" s="1"/>
  <c r="P9" i="24"/>
  <c r="H9"/>
  <c r="AJ193" i="38"/>
  <c r="AG191"/>
  <c r="AJ191" s="1"/>
  <c r="D191"/>
  <c r="F191" s="1"/>
  <c r="F193"/>
  <c r="AJ199"/>
  <c r="AN193"/>
  <c r="AL191"/>
  <c r="AN191" s="1"/>
  <c r="AF201"/>
  <c r="AO201" s="1"/>
  <c r="AC199"/>
  <c r="F201"/>
  <c r="D199"/>
  <c r="AL190"/>
  <c r="AN190" s="1"/>
  <c r="AN199"/>
  <c r="Z243"/>
  <c r="AB243" s="1"/>
  <c r="AO243" s="1"/>
  <c r="D5" i="12"/>
  <c r="C8" i="27" s="1"/>
  <c r="N7" i="44"/>
  <c r="N15" s="1"/>
  <c r="L7"/>
  <c r="L15" s="1"/>
  <c r="H7"/>
  <c r="Z47" i="38"/>
  <c r="F157"/>
  <c r="D149"/>
  <c r="F149" s="1"/>
  <c r="J149" s="1"/>
  <c r="AN149"/>
  <c r="AL106"/>
  <c r="AN106" s="1"/>
  <c r="AF157"/>
  <c r="AO157" s="1"/>
  <c r="AC149"/>
  <c r="E345"/>
  <c r="E327" s="1"/>
  <c r="AM345"/>
  <c r="AM327" s="1"/>
  <c r="J366"/>
  <c r="H366"/>
  <c r="F246"/>
  <c r="D243"/>
  <c r="F243" s="1"/>
  <c r="D345"/>
  <c r="D327" s="1"/>
  <c r="H350"/>
  <c r="J348"/>
  <c r="H348"/>
  <c r="AO223"/>
  <c r="F15"/>
  <c r="H15" s="1"/>
  <c r="AB485"/>
  <c r="AO485" s="1"/>
  <c r="Y397"/>
  <c r="AB216"/>
  <c r="AO216" s="1"/>
  <c r="Z214"/>
  <c r="AB214" s="1"/>
  <c r="AO214" s="1"/>
  <c r="AB196"/>
  <c r="AO196" s="1"/>
  <c r="Z191"/>
  <c r="AB153"/>
  <c r="AO153" s="1"/>
  <c r="Z149"/>
  <c r="AB122"/>
  <c r="AO122" s="1"/>
  <c r="Z118"/>
  <c r="AB118" s="1"/>
  <c r="AO118" s="1"/>
  <c r="AB177"/>
  <c r="AO177" s="1"/>
  <c r="Z164"/>
  <c r="AB164" s="1"/>
  <c r="AO164" s="1"/>
  <c r="AB108"/>
  <c r="AO108" s="1"/>
  <c r="Z107"/>
  <c r="AB107" s="1"/>
  <c r="AO107" s="1"/>
  <c r="AI12"/>
  <c r="AJ89"/>
  <c r="AO89" s="1"/>
  <c r="F143"/>
  <c r="H143" s="1"/>
  <c r="F501"/>
  <c r="J501" s="1"/>
  <c r="Z560"/>
  <c r="AB410"/>
  <c r="Z398"/>
  <c r="AJ410"/>
  <c r="AI398"/>
  <c r="F359"/>
  <c r="F267"/>
  <c r="D499"/>
  <c r="F499" s="1"/>
  <c r="F500"/>
  <c r="Z500"/>
  <c r="AB501"/>
  <c r="AO501" s="1"/>
  <c r="F410"/>
  <c r="D398"/>
  <c r="F562"/>
  <c r="D560"/>
  <c r="F294"/>
  <c r="F530"/>
  <c r="D527"/>
  <c r="F133"/>
  <c r="AB143"/>
  <c r="AO143" s="1"/>
  <c r="Z133"/>
  <c r="AB294"/>
  <c r="AO294" s="1"/>
  <c r="Z267"/>
  <c r="Z526"/>
  <c r="AB526" s="1"/>
  <c r="AO526" s="1"/>
  <c r="AB527"/>
  <c r="AO527" s="1"/>
  <c r="D12"/>
  <c r="AO357"/>
  <c r="Z345"/>
  <c r="Z327" s="1"/>
  <c r="AB322"/>
  <c r="AO322" s="1"/>
  <c r="Y312"/>
  <c r="AG383"/>
  <c r="AJ383" s="1"/>
  <c r="AO383" s="1"/>
  <c r="AJ385"/>
  <c r="AO385" s="1"/>
  <c r="D100" i="27"/>
  <c r="AA345" i="38"/>
  <c r="AA327" s="1"/>
  <c r="AB350"/>
  <c r="AN350"/>
  <c r="AL345"/>
  <c r="AB348"/>
  <c r="AO348" s="1"/>
  <c r="AJ350"/>
  <c r="AG345"/>
  <c r="Y345"/>
  <c r="Y327" s="1"/>
  <c r="AB366"/>
  <c r="AO366" s="1"/>
  <c r="Y149"/>
  <c r="AG12"/>
  <c r="AJ47"/>
  <c r="AB64"/>
  <c r="AO64" s="1"/>
  <c r="Y47"/>
  <c r="AF222"/>
  <c r="D77" i="27"/>
  <c r="H14" i="38"/>
  <c r="J14"/>
  <c r="AB14"/>
  <c r="AO14" s="1"/>
  <c r="J45"/>
  <c r="H45"/>
  <c r="AN45"/>
  <c r="AO45" s="1"/>
  <c r="AM13"/>
  <c r="Y13"/>
  <c r="J27"/>
  <c r="H27"/>
  <c r="J201" l="1"/>
  <c r="H201"/>
  <c r="J191"/>
  <c r="H191"/>
  <c r="AC190"/>
  <c r="AF190" s="1"/>
  <c r="AF199"/>
  <c r="AO199" s="1"/>
  <c r="AG190"/>
  <c r="AO193"/>
  <c r="D190"/>
  <c r="F190" s="1"/>
  <c r="F199"/>
  <c r="J193"/>
  <c r="H193"/>
  <c r="P15" i="44"/>
  <c r="I18" i="27" s="1"/>
  <c r="H15" i="44"/>
  <c r="H149" i="38"/>
  <c r="AB47"/>
  <c r="AO47" s="1"/>
  <c r="D106"/>
  <c r="F106" s="1"/>
  <c r="J106" s="1"/>
  <c r="J157"/>
  <c r="H157"/>
  <c r="AC106"/>
  <c r="AF149"/>
  <c r="F327"/>
  <c r="H327" s="1"/>
  <c r="J15"/>
  <c r="F345"/>
  <c r="J345" s="1"/>
  <c r="D222"/>
  <c r="F222" s="1"/>
  <c r="H222" s="1"/>
  <c r="J246"/>
  <c r="H246"/>
  <c r="J243"/>
  <c r="H243"/>
  <c r="AB191"/>
  <c r="AO191" s="1"/>
  <c r="Z190"/>
  <c r="AB190" s="1"/>
  <c r="AB149"/>
  <c r="Y106"/>
  <c r="J143"/>
  <c r="H501"/>
  <c r="J294"/>
  <c r="H294"/>
  <c r="H410"/>
  <c r="J410"/>
  <c r="H499"/>
  <c r="J499"/>
  <c r="AI397"/>
  <c r="AJ398"/>
  <c r="H133"/>
  <c r="J133"/>
  <c r="J267"/>
  <c r="H267"/>
  <c r="D526"/>
  <c r="F526" s="1"/>
  <c r="F527"/>
  <c r="J562"/>
  <c r="H562"/>
  <c r="Z499"/>
  <c r="AB499" s="1"/>
  <c r="AO499" s="1"/>
  <c r="AB500"/>
  <c r="AO500" s="1"/>
  <c r="Z397"/>
  <c r="AB397" s="1"/>
  <c r="AB398"/>
  <c r="AB267"/>
  <c r="AO267" s="1"/>
  <c r="Z222"/>
  <c r="AB133"/>
  <c r="AO133" s="1"/>
  <c r="H530"/>
  <c r="J530"/>
  <c r="F398"/>
  <c r="D397"/>
  <c r="F397" s="1"/>
  <c r="H500"/>
  <c r="J500"/>
  <c r="H359"/>
  <c r="J359"/>
  <c r="AO410"/>
  <c r="AB327"/>
  <c r="Y222"/>
  <c r="AB312"/>
  <c r="AO312" s="1"/>
  <c r="AL327"/>
  <c r="AL566" s="1"/>
  <c r="AN345"/>
  <c r="AJ345"/>
  <c r="AG327"/>
  <c r="AJ327" s="1"/>
  <c r="AB345"/>
  <c r="AO350"/>
  <c r="Y12"/>
  <c r="AJ12"/>
  <c r="AM12"/>
  <c r="AM566" s="1"/>
  <c r="AN13"/>
  <c r="AJ190" l="1"/>
  <c r="AO190" s="1"/>
  <c r="AG106"/>
  <c r="AJ106" s="1"/>
  <c r="H199"/>
  <c r="J199"/>
  <c r="J190"/>
  <c r="H190"/>
  <c r="AO149"/>
  <c r="H106"/>
  <c r="AF106"/>
  <c r="AC566"/>
  <c r="J327"/>
  <c r="H345"/>
  <c r="J222"/>
  <c r="Z106"/>
  <c r="AB106" s="1"/>
  <c r="AB222"/>
  <c r="AO222" s="1"/>
  <c r="AO398"/>
  <c r="H397"/>
  <c r="J397"/>
  <c r="H527"/>
  <c r="J527"/>
  <c r="D566"/>
  <c r="F9" i="27" s="1"/>
  <c r="AI566" i="38"/>
  <c r="AJ397"/>
  <c r="AO397" s="1"/>
  <c r="H398"/>
  <c r="J398"/>
  <c r="H526"/>
  <c r="J526"/>
  <c r="Y566"/>
  <c r="AG566"/>
  <c r="AO345"/>
  <c r="AN327"/>
  <c r="AO327" s="1"/>
  <c r="AN12"/>
  <c r="D5" i="9"/>
  <c r="C6" i="27" s="1"/>
  <c r="C77"/>
  <c r="AO106" i="38" l="1"/>
  <c r="L14" l="1"/>
  <c r="M16"/>
  <c r="O17"/>
  <c r="Q18"/>
  <c r="S19"/>
  <c r="U20"/>
  <c r="W21"/>
  <c r="K23"/>
  <c r="M24"/>
  <c r="Q563"/>
  <c r="Q554"/>
  <c r="Q546"/>
  <c r="Q537"/>
  <c r="Q529"/>
  <c r="Q519"/>
  <c r="Q511"/>
  <c r="Q502"/>
  <c r="Q492"/>
  <c r="Q482"/>
  <c r="Q474"/>
  <c r="Q465"/>
  <c r="K16"/>
  <c r="M17"/>
  <c r="O18"/>
  <c r="Q19"/>
  <c r="S20"/>
  <c r="U21"/>
  <c r="W22"/>
  <c r="K24"/>
  <c r="Q564"/>
  <c r="Q555"/>
  <c r="Q547"/>
  <c r="Q538"/>
  <c r="Q530"/>
  <c r="Q520"/>
  <c r="Q512"/>
  <c r="Q503"/>
  <c r="Q493"/>
  <c r="Q483"/>
  <c r="Q475"/>
  <c r="Q466"/>
  <c r="W14"/>
  <c r="X16"/>
  <c r="L18"/>
  <c r="N19"/>
  <c r="P20"/>
  <c r="R21"/>
  <c r="T22"/>
  <c r="V23"/>
  <c r="X24"/>
  <c r="P557"/>
  <c r="P549"/>
  <c r="P540"/>
  <c r="P532"/>
  <c r="P522"/>
  <c r="P514"/>
  <c r="P505"/>
  <c r="P495"/>
  <c r="P486"/>
  <c r="P477"/>
  <c r="P469"/>
  <c r="V16"/>
  <c r="P21"/>
  <c r="P558"/>
  <c r="P523"/>
  <c r="P487"/>
  <c r="Q461"/>
  <c r="Q452"/>
  <c r="Q444"/>
  <c r="Q436"/>
  <c r="Q428"/>
  <c r="Q420"/>
  <c r="Q412"/>
  <c r="Q404"/>
  <c r="Q394"/>
  <c r="Q385"/>
  <c r="Q376"/>
  <c r="Q368"/>
  <c r="Q360"/>
  <c r="Q352"/>
  <c r="Q343"/>
  <c r="Q335"/>
  <c r="L17"/>
  <c r="T21"/>
  <c r="P556"/>
  <c r="P521"/>
  <c r="P484"/>
  <c r="P461"/>
  <c r="P452"/>
  <c r="P444"/>
  <c r="P436"/>
  <c r="P428"/>
  <c r="P420"/>
  <c r="P412"/>
  <c r="P404"/>
  <c r="P394"/>
  <c r="P385"/>
  <c r="P376"/>
  <c r="P368"/>
  <c r="P360"/>
  <c r="P352"/>
  <c r="P343"/>
  <c r="T19"/>
  <c r="N24"/>
  <c r="P537"/>
  <c r="P502"/>
  <c r="P465"/>
  <c r="Q455"/>
  <c r="Q447"/>
  <c r="Q439"/>
  <c r="Q431"/>
  <c r="Q423"/>
  <c r="Q415"/>
  <c r="Q407"/>
  <c r="Q399"/>
  <c r="Q388"/>
  <c r="Q379"/>
  <c r="Q371"/>
  <c r="Q363"/>
  <c r="Q355"/>
  <c r="Q347"/>
  <c r="Q338"/>
  <c r="Q330"/>
  <c r="V18"/>
  <c r="P23"/>
  <c r="P544"/>
  <c r="P508"/>
  <c r="P472"/>
  <c r="P457"/>
  <c r="P449"/>
  <c r="P441"/>
  <c r="P433"/>
  <c r="P425"/>
  <c r="P417"/>
  <c r="P409"/>
  <c r="P401"/>
  <c r="P391"/>
  <c r="P381"/>
  <c r="P373"/>
  <c r="P365"/>
  <c r="P357"/>
  <c r="P349"/>
  <c r="P340"/>
  <c r="P332"/>
  <c r="P331"/>
  <c r="Q319"/>
  <c r="Q309"/>
  <c r="Q301"/>
  <c r="Q293"/>
  <c r="Q285"/>
  <c r="Q277"/>
  <c r="Q269"/>
  <c r="Q259"/>
  <c r="Q251"/>
  <c r="Q241"/>
  <c r="Q232"/>
  <c r="Q221"/>
  <c r="Q212"/>
  <c r="Q203"/>
  <c r="Q194"/>
  <c r="Q184"/>
  <c r="Q176"/>
  <c r="Q167"/>
  <c r="Q156"/>
  <c r="Q147"/>
  <c r="Q329"/>
  <c r="P319"/>
  <c r="P309"/>
  <c r="P301"/>
  <c r="P293"/>
  <c r="P14"/>
  <c r="Q16"/>
  <c r="S17"/>
  <c r="U18"/>
  <c r="W19"/>
  <c r="K21"/>
  <c r="M22"/>
  <c r="O23"/>
  <c r="Q24"/>
  <c r="Q561"/>
  <c r="Q552"/>
  <c r="Q544"/>
  <c r="Q535"/>
  <c r="Q525"/>
  <c r="Q517"/>
  <c r="Q508"/>
  <c r="Q498"/>
  <c r="Q490"/>
  <c r="Q480"/>
  <c r="Q472"/>
  <c r="N14"/>
  <c r="O16"/>
  <c r="Q17"/>
  <c r="S18"/>
  <c r="U19"/>
  <c r="W20"/>
  <c r="K22"/>
  <c r="M23"/>
  <c r="O24"/>
  <c r="Q562"/>
  <c r="Q553"/>
  <c r="Q545"/>
  <c r="Q536"/>
  <c r="Q528"/>
  <c r="Q518"/>
  <c r="Q510"/>
  <c r="Q501"/>
  <c r="Q491"/>
  <c r="Q481"/>
  <c r="Q473"/>
  <c r="K14"/>
  <c r="L16"/>
  <c r="N17"/>
  <c r="P18"/>
  <c r="R19"/>
  <c r="T20"/>
  <c r="V21"/>
  <c r="X22"/>
  <c r="L24"/>
  <c r="P564"/>
  <c r="P555"/>
  <c r="P547"/>
  <c r="P538"/>
  <c r="P530"/>
  <c r="P520"/>
  <c r="P512"/>
  <c r="P503"/>
  <c r="P493"/>
  <c r="P483"/>
  <c r="P475"/>
  <c r="P466"/>
  <c r="X17"/>
  <c r="R22"/>
  <c r="P550"/>
  <c r="P515"/>
  <c r="P478"/>
  <c r="Q458"/>
  <c r="Q450"/>
  <c r="Q442"/>
  <c r="Q434"/>
  <c r="Q426"/>
  <c r="Q418"/>
  <c r="Q410"/>
  <c r="Q402"/>
  <c r="Q392"/>
  <c r="Q382"/>
  <c r="Q374"/>
  <c r="Q366"/>
  <c r="Q358"/>
  <c r="Q350"/>
  <c r="Q341"/>
  <c r="Q333"/>
  <c r="N18"/>
  <c r="V22"/>
  <c r="P548"/>
  <c r="P513"/>
  <c r="P476"/>
  <c r="P458"/>
  <c r="P450"/>
  <c r="P442"/>
  <c r="P434"/>
  <c r="P426"/>
  <c r="P418"/>
  <c r="P410"/>
  <c r="P402"/>
  <c r="P392"/>
  <c r="P382"/>
  <c r="P374"/>
  <c r="P366"/>
  <c r="P358"/>
  <c r="P350"/>
  <c r="N16"/>
  <c r="V20"/>
  <c r="P563"/>
  <c r="P529"/>
  <c r="P492"/>
  <c r="Q462"/>
  <c r="Q453"/>
  <c r="Q445"/>
  <c r="Q437"/>
  <c r="Q429"/>
  <c r="Q421"/>
  <c r="Q413"/>
  <c r="Q405"/>
  <c r="Q395"/>
  <c r="Q386"/>
  <c r="Q377"/>
  <c r="Q369"/>
  <c r="Q361"/>
  <c r="Q353"/>
  <c r="Q344"/>
  <c r="Q336"/>
  <c r="M14"/>
  <c r="X19"/>
  <c r="R24"/>
  <c r="P535"/>
  <c r="P498"/>
  <c r="Q464"/>
  <c r="P455"/>
  <c r="P447"/>
  <c r="P439"/>
  <c r="P431"/>
  <c r="P423"/>
  <c r="P415"/>
  <c r="P407"/>
  <c r="P399"/>
  <c r="P388"/>
  <c r="P379"/>
  <c r="P371"/>
  <c r="P363"/>
  <c r="P355"/>
  <c r="P347"/>
  <c r="P338"/>
  <c r="P330"/>
  <c r="Q325"/>
  <c r="Q317"/>
  <c r="Q307"/>
  <c r="Q299"/>
  <c r="Q291"/>
  <c r="Q283"/>
  <c r="Q275"/>
  <c r="Q266"/>
  <c r="Q257"/>
  <c r="Q249"/>
  <c r="Q239"/>
  <c r="Q230"/>
  <c r="Q219"/>
  <c r="Q210"/>
  <c r="Q201"/>
  <c r="Q192"/>
  <c r="Q182"/>
  <c r="Q174"/>
  <c r="Q165"/>
  <c r="Q154"/>
  <c r="Q145"/>
  <c r="P325"/>
  <c r="P317"/>
  <c r="P307"/>
  <c r="T14"/>
  <c r="U16"/>
  <c r="W17"/>
  <c r="K19"/>
  <c r="M20"/>
  <c r="O21"/>
  <c r="Q22"/>
  <c r="S23"/>
  <c r="U24"/>
  <c r="Q558"/>
  <c r="Q550"/>
  <c r="Q542"/>
  <c r="Q533"/>
  <c r="Q523"/>
  <c r="Q515"/>
  <c r="Q506"/>
  <c r="Q496"/>
  <c r="Q487"/>
  <c r="Q478"/>
  <c r="Q470"/>
  <c r="R14"/>
  <c r="S16"/>
  <c r="U17"/>
  <c r="W18"/>
  <c r="K20"/>
  <c r="M21"/>
  <c r="O22"/>
  <c r="Q23"/>
  <c r="S24"/>
  <c r="Q559"/>
  <c r="Q551"/>
  <c r="Q543"/>
  <c r="Q534"/>
  <c r="Q524"/>
  <c r="Q516"/>
  <c r="Q507"/>
  <c r="Q497"/>
  <c r="Q488"/>
  <c r="Q479"/>
  <c r="Q471"/>
  <c r="O14"/>
  <c r="P16"/>
  <c r="R17"/>
  <c r="T18"/>
  <c r="V19"/>
  <c r="X20"/>
  <c r="L22"/>
  <c r="N23"/>
  <c r="P24"/>
  <c r="P562"/>
  <c r="P553"/>
  <c r="P545"/>
  <c r="P536"/>
  <c r="P528"/>
  <c r="P518"/>
  <c r="P510"/>
  <c r="P501"/>
  <c r="P491"/>
  <c r="P481"/>
  <c r="P473"/>
  <c r="P464"/>
  <c r="L19"/>
  <c r="T23"/>
  <c r="P542"/>
  <c r="P506"/>
  <c r="P470"/>
  <c r="Q456"/>
  <c r="Q448"/>
  <c r="Q440"/>
  <c r="Q432"/>
  <c r="Q424"/>
  <c r="Q416"/>
  <c r="Q408"/>
  <c r="Q400"/>
  <c r="Q390"/>
  <c r="Q380"/>
  <c r="Q372"/>
  <c r="Q364"/>
  <c r="Q356"/>
  <c r="Q348"/>
  <c r="Q339"/>
  <c r="Q331"/>
  <c r="P19"/>
  <c r="X23"/>
  <c r="P539"/>
  <c r="P504"/>
  <c r="P468"/>
  <c r="P456"/>
  <c r="P448"/>
  <c r="P440"/>
  <c r="P432"/>
  <c r="P424"/>
  <c r="P416"/>
  <c r="P408"/>
  <c r="P400"/>
  <c r="P390"/>
  <c r="P380"/>
  <c r="P372"/>
  <c r="P364"/>
  <c r="P356"/>
  <c r="P348"/>
  <c r="P17"/>
  <c r="X21"/>
  <c r="P554"/>
  <c r="P519"/>
  <c r="P482"/>
  <c r="Q460"/>
  <c r="Q451"/>
  <c r="Q443"/>
  <c r="Q435"/>
  <c r="Q427"/>
  <c r="Q419"/>
  <c r="Q411"/>
  <c r="Q403"/>
  <c r="Q393"/>
  <c r="Q384"/>
  <c r="Q375"/>
  <c r="Q367"/>
  <c r="Q359"/>
  <c r="Q351"/>
  <c r="Q342"/>
  <c r="Q334"/>
  <c r="R16"/>
  <c r="L21"/>
  <c r="P561"/>
  <c r="P525"/>
  <c r="P490"/>
  <c r="P462"/>
  <c r="P453"/>
  <c r="P445"/>
  <c r="P437"/>
  <c r="P429"/>
  <c r="P421"/>
  <c r="P413"/>
  <c r="P405"/>
  <c r="P395"/>
  <c r="P386"/>
  <c r="P377"/>
  <c r="P369"/>
  <c r="P361"/>
  <c r="P353"/>
  <c r="P344"/>
  <c r="P336"/>
  <c r="P326"/>
  <c r="Q323"/>
  <c r="Q314"/>
  <c r="Q305"/>
  <c r="Q297"/>
  <c r="Q289"/>
  <c r="Q281"/>
  <c r="Q273"/>
  <c r="Q264"/>
  <c r="Q255"/>
  <c r="Q246"/>
  <c r="Q237"/>
  <c r="Q228"/>
  <c r="Q217"/>
  <c r="Q208"/>
  <c r="Q198"/>
  <c r="Q188"/>
  <c r="Q180"/>
  <c r="Q172"/>
  <c r="Q160"/>
  <c r="Q152"/>
  <c r="Q143"/>
  <c r="P323"/>
  <c r="P314"/>
  <c r="P305"/>
  <c r="P297"/>
  <c r="P289"/>
  <c r="X14"/>
  <c r="K17"/>
  <c r="M18"/>
  <c r="O19"/>
  <c r="Q20"/>
  <c r="S21"/>
  <c r="U22"/>
  <c r="W23"/>
  <c r="Q565"/>
  <c r="Q556"/>
  <c r="Q548"/>
  <c r="Q539"/>
  <c r="Q531"/>
  <c r="Q521"/>
  <c r="Q513"/>
  <c r="Q504"/>
  <c r="Q494"/>
  <c r="Q484"/>
  <c r="Q476"/>
  <c r="Q468"/>
  <c r="V14"/>
  <c r="W16"/>
  <c r="K18"/>
  <c r="M19"/>
  <c r="O20"/>
  <c r="Q21"/>
  <c r="S22"/>
  <c r="U23"/>
  <c r="W24"/>
  <c r="Q557"/>
  <c r="Q549"/>
  <c r="Q540"/>
  <c r="Q532"/>
  <c r="Q522"/>
  <c r="Q514"/>
  <c r="Q505"/>
  <c r="Q495"/>
  <c r="Q486"/>
  <c r="Q477"/>
  <c r="Q469"/>
  <c r="S14"/>
  <c r="T16"/>
  <c r="V17"/>
  <c r="X18"/>
  <c r="L20"/>
  <c r="N21"/>
  <c r="P22"/>
  <c r="R23"/>
  <c r="T24"/>
  <c r="P559"/>
  <c r="P551"/>
  <c r="P543"/>
  <c r="P534"/>
  <c r="P524"/>
  <c r="P516"/>
  <c r="P507"/>
  <c r="P497"/>
  <c r="P488"/>
  <c r="P479"/>
  <c r="P471"/>
  <c r="Q14"/>
  <c r="N20"/>
  <c r="V24"/>
  <c r="P533"/>
  <c r="P496"/>
  <c r="Q463"/>
  <c r="Q454"/>
  <c r="Q446"/>
  <c r="Q438"/>
  <c r="Q430"/>
  <c r="Q422"/>
  <c r="Q414"/>
  <c r="Q406"/>
  <c r="Q396"/>
  <c r="Q387"/>
  <c r="Q378"/>
  <c r="Q370"/>
  <c r="Q362"/>
  <c r="Q354"/>
  <c r="Q346"/>
  <c r="Q337"/>
  <c r="U14"/>
  <c r="R20"/>
  <c r="P565"/>
  <c r="P531"/>
  <c r="P494"/>
  <c r="P463"/>
  <c r="P454"/>
  <c r="P446"/>
  <c r="P438"/>
  <c r="P430"/>
  <c r="P422"/>
  <c r="P414"/>
  <c r="P406"/>
  <c r="P396"/>
  <c r="P387"/>
  <c r="P378"/>
  <c r="P370"/>
  <c r="P362"/>
  <c r="P354"/>
  <c r="P346"/>
  <c r="R18"/>
  <c r="L23"/>
  <c r="P546"/>
  <c r="P511"/>
  <c r="P474"/>
  <c r="Q457"/>
  <c r="Q449"/>
  <c r="Q441"/>
  <c r="Q433"/>
  <c r="Q425"/>
  <c r="Q417"/>
  <c r="Q409"/>
  <c r="Q401"/>
  <c r="Q391"/>
  <c r="Q381"/>
  <c r="Q373"/>
  <c r="Q365"/>
  <c r="Q357"/>
  <c r="Q349"/>
  <c r="Q340"/>
  <c r="Q332"/>
  <c r="T17"/>
  <c r="N22"/>
  <c r="P552"/>
  <c r="P517"/>
  <c r="P480"/>
  <c r="P460"/>
  <c r="P451"/>
  <c r="P443"/>
  <c r="P435"/>
  <c r="P427"/>
  <c r="P419"/>
  <c r="P411"/>
  <c r="P403"/>
  <c r="P393"/>
  <c r="P384"/>
  <c r="P375"/>
  <c r="P367"/>
  <c r="P359"/>
  <c r="P351"/>
  <c r="P342"/>
  <c r="P334"/>
  <c r="P339"/>
  <c r="Q321"/>
  <c r="Q311"/>
  <c r="Q303"/>
  <c r="Q295"/>
  <c r="Q287"/>
  <c r="Q279"/>
  <c r="Q271"/>
  <c r="Q262"/>
  <c r="Q253"/>
  <c r="Q244"/>
  <c r="Q234"/>
  <c r="Q226"/>
  <c r="Q215"/>
  <c r="Q205"/>
  <c r="Q196"/>
  <c r="Q186"/>
  <c r="Q178"/>
  <c r="Q169"/>
  <c r="Q158"/>
  <c r="Q150"/>
  <c r="P337"/>
  <c r="P321"/>
  <c r="P311"/>
  <c r="P303"/>
  <c r="P295"/>
  <c r="P287"/>
  <c r="P299"/>
  <c r="P281"/>
  <c r="P273"/>
  <c r="P264"/>
  <c r="P255"/>
  <c r="P246"/>
  <c r="P237"/>
  <c r="P228"/>
  <c r="P217"/>
  <c r="P208"/>
  <c r="P198"/>
  <c r="P188"/>
  <c r="P180"/>
  <c r="P172"/>
  <c r="P160"/>
  <c r="P152"/>
  <c r="P143"/>
  <c r="Q322"/>
  <c r="Q313"/>
  <c r="Q304"/>
  <c r="Q296"/>
  <c r="Q288"/>
  <c r="Q280"/>
  <c r="Q272"/>
  <c r="Q263"/>
  <c r="Q254"/>
  <c r="Q245"/>
  <c r="Q236"/>
  <c r="P324"/>
  <c r="P316"/>
  <c r="P306"/>
  <c r="P298"/>
  <c r="P290"/>
  <c r="P282"/>
  <c r="P274"/>
  <c r="P265"/>
  <c r="P256"/>
  <c r="P247"/>
  <c r="P238"/>
  <c r="P229"/>
  <c r="P218"/>
  <c r="P209"/>
  <c r="Q231"/>
  <c r="P197"/>
  <c r="P179"/>
  <c r="P161"/>
  <c r="P144"/>
  <c r="P135"/>
  <c r="P126"/>
  <c r="P117"/>
  <c r="P109"/>
  <c r="P99"/>
  <c r="P90"/>
  <c r="P80"/>
  <c r="P72"/>
  <c r="P62"/>
  <c r="P54"/>
  <c r="P45"/>
  <c r="P37"/>
  <c r="P27"/>
  <c r="V553"/>
  <c r="V536"/>
  <c r="V518"/>
  <c r="Q218"/>
  <c r="Q189"/>
  <c r="Q173"/>
  <c r="Q155"/>
  <c r="Q140"/>
  <c r="Q131"/>
  <c r="Q123"/>
  <c r="Q114"/>
  <c r="Q104"/>
  <c r="Q95"/>
  <c r="Q86"/>
  <c r="Q77"/>
  <c r="Q69"/>
  <c r="Q61"/>
  <c r="Q53"/>
  <c r="Q44"/>
  <c r="Q36"/>
  <c r="Q26"/>
  <c r="V552"/>
  <c r="V535"/>
  <c r="V517"/>
  <c r="Q206"/>
  <c r="P185"/>
  <c r="P168"/>
  <c r="P151"/>
  <c r="P138"/>
  <c r="P129"/>
  <c r="P121"/>
  <c r="P112"/>
  <c r="P102"/>
  <c r="P93"/>
  <c r="P84"/>
  <c r="P75"/>
  <c r="P67"/>
  <c r="P59"/>
  <c r="P51"/>
  <c r="P42"/>
  <c r="P34"/>
  <c r="V564"/>
  <c r="V547"/>
  <c r="V530"/>
  <c r="V512"/>
  <c r="Q193"/>
  <c r="Q132"/>
  <c r="Q97"/>
  <c r="Q62"/>
  <c r="V558"/>
  <c r="V502"/>
  <c r="V482"/>
  <c r="V465"/>
  <c r="V448"/>
  <c r="V432"/>
  <c r="V416"/>
  <c r="V400"/>
  <c r="V380"/>
  <c r="V364"/>
  <c r="V348"/>
  <c r="V331"/>
  <c r="V311"/>
  <c r="V295"/>
  <c r="V279"/>
  <c r="V262"/>
  <c r="V244"/>
  <c r="V226"/>
  <c r="V205"/>
  <c r="V186"/>
  <c r="V169"/>
  <c r="V152"/>
  <c r="V135"/>
  <c r="V117"/>
  <c r="V99"/>
  <c r="V80"/>
  <c r="V60"/>
  <c r="V43"/>
  <c r="V27"/>
  <c r="Q153"/>
  <c r="Q113"/>
  <c r="Q76"/>
  <c r="Q43"/>
  <c r="V537"/>
  <c r="V495"/>
  <c r="V477"/>
  <c r="V460"/>
  <c r="V443"/>
  <c r="V427"/>
  <c r="V411"/>
  <c r="V393"/>
  <c r="V375"/>
  <c r="V359"/>
  <c r="V342"/>
  <c r="V324"/>
  <c r="V306"/>
  <c r="V290"/>
  <c r="V274"/>
  <c r="V256"/>
  <c r="V238"/>
  <c r="V218"/>
  <c r="V200"/>
  <c r="V181"/>
  <c r="V163"/>
  <c r="V146"/>
  <c r="V129"/>
  <c r="V112"/>
  <c r="V93"/>
  <c r="V75"/>
  <c r="V59"/>
  <c r="P291"/>
  <c r="P279"/>
  <c r="P271"/>
  <c r="P262"/>
  <c r="P253"/>
  <c r="P244"/>
  <c r="P234"/>
  <c r="P226"/>
  <c r="P215"/>
  <c r="P205"/>
  <c r="P196"/>
  <c r="P186"/>
  <c r="P178"/>
  <c r="P169"/>
  <c r="P158"/>
  <c r="P150"/>
  <c r="P335"/>
  <c r="Q320"/>
  <c r="Q310"/>
  <c r="Q302"/>
  <c r="Q294"/>
  <c r="Q286"/>
  <c r="Q278"/>
  <c r="Q270"/>
  <c r="Q261"/>
  <c r="Q252"/>
  <c r="Q242"/>
  <c r="P341"/>
  <c r="P322"/>
  <c r="P313"/>
  <c r="P304"/>
  <c r="P296"/>
  <c r="P288"/>
  <c r="P280"/>
  <c r="P272"/>
  <c r="P263"/>
  <c r="P254"/>
  <c r="P245"/>
  <c r="P236"/>
  <c r="P227"/>
  <c r="P216"/>
  <c r="P206"/>
  <c r="Q220"/>
  <c r="P193"/>
  <c r="P175"/>
  <c r="P157"/>
  <c r="P141"/>
  <c r="P132"/>
  <c r="P124"/>
  <c r="P115"/>
  <c r="P105"/>
  <c r="P97"/>
  <c r="P87"/>
  <c r="P78"/>
  <c r="P70"/>
  <c r="P60"/>
  <c r="P52"/>
  <c r="P43"/>
  <c r="P35"/>
  <c r="P25"/>
  <c r="V549"/>
  <c r="V532"/>
  <c r="V514"/>
  <c r="Q209"/>
  <c r="Q185"/>
  <c r="Q168"/>
  <c r="Q151"/>
  <c r="Q138"/>
  <c r="Q129"/>
  <c r="Q121"/>
  <c r="Q112"/>
  <c r="Q102"/>
  <c r="Q93"/>
  <c r="Q84"/>
  <c r="Q75"/>
  <c r="Q67"/>
  <c r="Q59"/>
  <c r="Q51"/>
  <c r="Q42"/>
  <c r="Q34"/>
  <c r="V565"/>
  <c r="V548"/>
  <c r="V531"/>
  <c r="V513"/>
  <c r="P200"/>
  <c r="P181"/>
  <c r="P163"/>
  <c r="P146"/>
  <c r="P136"/>
  <c r="P127"/>
  <c r="P119"/>
  <c r="P110"/>
  <c r="P100"/>
  <c r="P91"/>
  <c r="P81"/>
  <c r="P73"/>
  <c r="P65"/>
  <c r="P57"/>
  <c r="P49"/>
  <c r="P40"/>
  <c r="P32"/>
  <c r="V559"/>
  <c r="V543"/>
  <c r="V524"/>
  <c r="V507"/>
  <c r="Q175"/>
  <c r="Q124"/>
  <c r="Q87"/>
  <c r="Q54"/>
  <c r="V542"/>
  <c r="V496"/>
  <c r="V478"/>
  <c r="V461"/>
  <c r="V444"/>
  <c r="V428"/>
  <c r="V412"/>
  <c r="V394"/>
  <c r="V376"/>
  <c r="V360"/>
  <c r="V343"/>
  <c r="V325"/>
  <c r="V307"/>
  <c r="V291"/>
  <c r="V275"/>
  <c r="V257"/>
  <c r="V239"/>
  <c r="V219"/>
  <c r="V201"/>
  <c r="V182"/>
  <c r="V165"/>
  <c r="V147"/>
  <c r="V130"/>
  <c r="V113"/>
  <c r="V94"/>
  <c r="V76"/>
  <c r="V56"/>
  <c r="V39"/>
  <c r="Q213"/>
  <c r="Q139"/>
  <c r="Q103"/>
  <c r="Q68"/>
  <c r="Q35"/>
  <c r="V519"/>
  <c r="V491"/>
  <c r="V473"/>
  <c r="V455"/>
  <c r="V439"/>
  <c r="V423"/>
  <c r="V407"/>
  <c r="V388"/>
  <c r="V371"/>
  <c r="V355"/>
  <c r="V338"/>
  <c r="V320"/>
  <c r="V302"/>
  <c r="V286"/>
  <c r="V270"/>
  <c r="V252"/>
  <c r="V233"/>
  <c r="V213"/>
  <c r="V195"/>
  <c r="V177"/>
  <c r="P285"/>
  <c r="P277"/>
  <c r="P269"/>
  <c r="P259"/>
  <c r="P251"/>
  <c r="P241"/>
  <c r="P232"/>
  <c r="P221"/>
  <c r="P212"/>
  <c r="P203"/>
  <c r="P194"/>
  <c r="P184"/>
  <c r="P176"/>
  <c r="P167"/>
  <c r="P156"/>
  <c r="P147"/>
  <c r="P329"/>
  <c r="Q318"/>
  <c r="Q308"/>
  <c r="Q300"/>
  <c r="Q292"/>
  <c r="Q284"/>
  <c r="Q276"/>
  <c r="Q268"/>
  <c r="Q258"/>
  <c r="Q250"/>
  <c r="Q240"/>
  <c r="P333"/>
  <c r="P320"/>
  <c r="P310"/>
  <c r="P302"/>
  <c r="P294"/>
  <c r="P286"/>
  <c r="P278"/>
  <c r="P270"/>
  <c r="P261"/>
  <c r="P252"/>
  <c r="P242"/>
  <c r="P233"/>
  <c r="P224"/>
  <c r="P213"/>
  <c r="P204"/>
  <c r="Q211"/>
  <c r="P187"/>
  <c r="P170"/>
  <c r="P153"/>
  <c r="P139"/>
  <c r="P130"/>
  <c r="P122"/>
  <c r="P113"/>
  <c r="P103"/>
  <c r="P94"/>
  <c r="P85"/>
  <c r="P76"/>
  <c r="P68"/>
  <c r="P58"/>
  <c r="P50"/>
  <c r="P41"/>
  <c r="P33"/>
  <c r="V562"/>
  <c r="V545"/>
  <c r="V528"/>
  <c r="V510"/>
  <c r="Q200"/>
  <c r="Q181"/>
  <c r="Q163"/>
  <c r="Q146"/>
  <c r="Q136"/>
  <c r="Q127"/>
  <c r="Q119"/>
  <c r="Q110"/>
  <c r="Q100"/>
  <c r="Q91"/>
  <c r="Q81"/>
  <c r="Q73"/>
  <c r="Q65"/>
  <c r="Q57"/>
  <c r="Q49"/>
  <c r="Q40"/>
  <c r="Q32"/>
  <c r="V561"/>
  <c r="V544"/>
  <c r="V525"/>
  <c r="Q227"/>
  <c r="P195"/>
  <c r="P177"/>
  <c r="P159"/>
  <c r="P142"/>
  <c r="P134"/>
  <c r="P125"/>
  <c r="P116"/>
  <c r="P108"/>
  <c r="P98"/>
  <c r="P88"/>
  <c r="P79"/>
  <c r="P71"/>
  <c r="P63"/>
  <c r="P55"/>
  <c r="P46"/>
  <c r="P38"/>
  <c r="P30"/>
  <c r="V555"/>
  <c r="V538"/>
  <c r="V520"/>
  <c r="V503"/>
  <c r="Q157"/>
  <c r="Q115"/>
  <c r="Q78"/>
  <c r="Q45"/>
  <c r="V523"/>
  <c r="V492"/>
  <c r="V474"/>
  <c r="V456"/>
  <c r="V440"/>
  <c r="V424"/>
  <c r="V408"/>
  <c r="V390"/>
  <c r="V372"/>
  <c r="V356"/>
  <c r="V339"/>
  <c r="V321"/>
  <c r="V303"/>
  <c r="V287"/>
  <c r="V271"/>
  <c r="V253"/>
  <c r="V234"/>
  <c r="V215"/>
  <c r="V196"/>
  <c r="V178"/>
  <c r="V160"/>
  <c r="V143"/>
  <c r="V126"/>
  <c r="V109"/>
  <c r="V90"/>
  <c r="V72"/>
  <c r="V52"/>
  <c r="V35"/>
  <c r="Q187"/>
  <c r="Q130"/>
  <c r="Q94"/>
  <c r="Q60"/>
  <c r="Q27"/>
  <c r="V506"/>
  <c r="V486"/>
  <c r="V469"/>
  <c r="V451"/>
  <c r="V435"/>
  <c r="V419"/>
  <c r="V403"/>
  <c r="P283"/>
  <c r="P275"/>
  <c r="P266"/>
  <c r="P257"/>
  <c r="P249"/>
  <c r="P239"/>
  <c r="P230"/>
  <c r="P219"/>
  <c r="P210"/>
  <c r="P201"/>
  <c r="P192"/>
  <c r="P182"/>
  <c r="P174"/>
  <c r="P165"/>
  <c r="P154"/>
  <c r="P145"/>
  <c r="Q324"/>
  <c r="Q316"/>
  <c r="Q306"/>
  <c r="Q298"/>
  <c r="Q290"/>
  <c r="Q282"/>
  <c r="Q274"/>
  <c r="Q265"/>
  <c r="Q256"/>
  <c r="Q247"/>
  <c r="Q238"/>
  <c r="Q326"/>
  <c r="P318"/>
  <c r="P308"/>
  <c r="P300"/>
  <c r="P292"/>
  <c r="P284"/>
  <c r="P276"/>
  <c r="P268"/>
  <c r="P258"/>
  <c r="P250"/>
  <c r="P240"/>
  <c r="P231"/>
  <c r="P220"/>
  <c r="P211"/>
  <c r="P202"/>
  <c r="Q202"/>
  <c r="P183"/>
  <c r="P166"/>
  <c r="P148"/>
  <c r="P137"/>
  <c r="P128"/>
  <c r="P120"/>
  <c r="P111"/>
  <c r="P101"/>
  <c r="P92"/>
  <c r="P82"/>
  <c r="P74"/>
  <c r="P66"/>
  <c r="P56"/>
  <c r="P48"/>
  <c r="P39"/>
  <c r="P31"/>
  <c r="V557"/>
  <c r="V540"/>
  <c r="V522"/>
  <c r="Q229"/>
  <c r="Q195"/>
  <c r="Q177"/>
  <c r="Q159"/>
  <c r="Q142"/>
  <c r="Q134"/>
  <c r="Q125"/>
  <c r="Q116"/>
  <c r="Q108"/>
  <c r="Q98"/>
  <c r="Q88"/>
  <c r="Q79"/>
  <c r="Q71"/>
  <c r="Q63"/>
  <c r="Q55"/>
  <c r="Q46"/>
  <c r="Q38"/>
  <c r="Q30"/>
  <c r="V556"/>
  <c r="V539"/>
  <c r="V521"/>
  <c r="Q216"/>
  <c r="P189"/>
  <c r="P173"/>
  <c r="P155"/>
  <c r="P140"/>
  <c r="P131"/>
  <c r="P123"/>
  <c r="P114"/>
  <c r="P104"/>
  <c r="P95"/>
  <c r="P86"/>
  <c r="P77"/>
  <c r="P69"/>
  <c r="P61"/>
  <c r="P53"/>
  <c r="P44"/>
  <c r="P36"/>
  <c r="P26"/>
  <c r="V551"/>
  <c r="V534"/>
  <c r="V516"/>
  <c r="Q224"/>
  <c r="Q141"/>
  <c r="Q105"/>
  <c r="Q70"/>
  <c r="Q37"/>
  <c r="V508"/>
  <c r="V487"/>
  <c r="V470"/>
  <c r="V452"/>
  <c r="V436"/>
  <c r="V420"/>
  <c r="V404"/>
  <c r="V385"/>
  <c r="V368"/>
  <c r="V352"/>
  <c r="V335"/>
  <c r="V317"/>
  <c r="V299"/>
  <c r="V283"/>
  <c r="V266"/>
  <c r="V249"/>
  <c r="V230"/>
  <c r="V210"/>
  <c r="V192"/>
  <c r="V174"/>
  <c r="V156"/>
  <c r="V139"/>
  <c r="V122"/>
  <c r="V103"/>
  <c r="V85"/>
  <c r="V68"/>
  <c r="V48"/>
  <c r="V31"/>
  <c r="Q170"/>
  <c r="Q122"/>
  <c r="Q85"/>
  <c r="Q52"/>
  <c r="V554"/>
  <c r="V501"/>
  <c r="V481"/>
  <c r="V464"/>
  <c r="V447"/>
  <c r="V431"/>
  <c r="V415"/>
  <c r="V399"/>
  <c r="V379"/>
  <c r="V363"/>
  <c r="V347"/>
  <c r="V330"/>
  <c r="V310"/>
  <c r="V294"/>
  <c r="V278"/>
  <c r="V261"/>
  <c r="V242"/>
  <c r="V224"/>
  <c r="V204"/>
  <c r="V185"/>
  <c r="V168"/>
  <c r="V151"/>
  <c r="V134"/>
  <c r="V116"/>
  <c r="V98"/>
  <c r="V79"/>
  <c r="V63"/>
  <c r="V46"/>
  <c r="V30"/>
  <c r="V384"/>
  <c r="V316"/>
  <c r="V247"/>
  <c r="V173"/>
  <c r="V138"/>
  <c r="V102"/>
  <c r="V67"/>
  <c r="V38"/>
  <c r="Q183"/>
  <c r="Q128"/>
  <c r="Q92"/>
  <c r="Q58"/>
  <c r="Q25"/>
  <c r="V505"/>
  <c r="V484"/>
  <c r="V468"/>
  <c r="V450"/>
  <c r="V434"/>
  <c r="V418"/>
  <c r="V402"/>
  <c r="V382"/>
  <c r="V366"/>
  <c r="V350"/>
  <c r="V333"/>
  <c r="V314"/>
  <c r="V297"/>
  <c r="V281"/>
  <c r="V264"/>
  <c r="V246"/>
  <c r="V228"/>
  <c r="V208"/>
  <c r="V188"/>
  <c r="V172"/>
  <c r="V150"/>
  <c r="V132"/>
  <c r="V115"/>
  <c r="V97"/>
  <c r="V78"/>
  <c r="V62"/>
  <c r="V45"/>
  <c r="V25"/>
  <c r="Q161"/>
  <c r="Q117"/>
  <c r="Q80"/>
  <c r="Q39"/>
  <c r="V529"/>
  <c r="V493"/>
  <c r="V475"/>
  <c r="V457"/>
  <c r="V441"/>
  <c r="V425"/>
  <c r="V409"/>
  <c r="V391"/>
  <c r="V373"/>
  <c r="V357"/>
  <c r="V340"/>
  <c r="V322"/>
  <c r="V304"/>
  <c r="V288"/>
  <c r="V272"/>
  <c r="V254"/>
  <c r="V236"/>
  <c r="V216"/>
  <c r="V197"/>
  <c r="V179"/>
  <c r="V161"/>
  <c r="V144"/>
  <c r="V127"/>
  <c r="V110"/>
  <c r="V91"/>
  <c r="V73"/>
  <c r="V57"/>
  <c r="V40"/>
  <c r="P162"/>
  <c r="V29"/>
  <c r="M15"/>
  <c r="O15"/>
  <c r="U15"/>
  <c r="Q15"/>
  <c r="V367"/>
  <c r="V298"/>
  <c r="V229"/>
  <c r="V159"/>
  <c r="V125"/>
  <c r="V88"/>
  <c r="V55"/>
  <c r="V34"/>
  <c r="Q166"/>
  <c r="Q120"/>
  <c r="Q82"/>
  <c r="Q50"/>
  <c r="V550"/>
  <c r="V498"/>
  <c r="V480"/>
  <c r="V463"/>
  <c r="V446"/>
  <c r="V430"/>
  <c r="V414"/>
  <c r="V396"/>
  <c r="V378"/>
  <c r="V362"/>
  <c r="V346"/>
  <c r="V329"/>
  <c r="V309"/>
  <c r="V293"/>
  <c r="V277"/>
  <c r="V259"/>
  <c r="V241"/>
  <c r="V221"/>
  <c r="V203"/>
  <c r="V184"/>
  <c r="V167"/>
  <c r="V145"/>
  <c r="V128"/>
  <c r="V111"/>
  <c r="V92"/>
  <c r="V74"/>
  <c r="V58"/>
  <c r="V41"/>
  <c r="Q233"/>
  <c r="Q144"/>
  <c r="Q109"/>
  <c r="Q72"/>
  <c r="Q31"/>
  <c r="V511"/>
  <c r="V488"/>
  <c r="V471"/>
  <c r="V453"/>
  <c r="V437"/>
  <c r="V421"/>
  <c r="V405"/>
  <c r="V386"/>
  <c r="V369"/>
  <c r="V353"/>
  <c r="V336"/>
  <c r="V318"/>
  <c r="V300"/>
  <c r="V284"/>
  <c r="V268"/>
  <c r="V250"/>
  <c r="V231"/>
  <c r="V211"/>
  <c r="V193"/>
  <c r="V175"/>
  <c r="V157"/>
  <c r="V140"/>
  <c r="V123"/>
  <c r="V104"/>
  <c r="V86"/>
  <c r="V69"/>
  <c r="V53"/>
  <c r="V36"/>
  <c r="W15"/>
  <c r="V15"/>
  <c r="R15"/>
  <c r="P15"/>
  <c r="T15"/>
  <c r="K15"/>
  <c r="P225"/>
  <c r="Q315"/>
  <c r="V351"/>
  <c r="V282"/>
  <c r="V209"/>
  <c r="V155"/>
  <c r="V121"/>
  <c r="V84"/>
  <c r="V51"/>
  <c r="V26"/>
  <c r="Q148"/>
  <c r="Q111"/>
  <c r="Q74"/>
  <c r="Q41"/>
  <c r="V533"/>
  <c r="V494"/>
  <c r="V476"/>
  <c r="V458"/>
  <c r="V442"/>
  <c r="V426"/>
  <c r="V410"/>
  <c r="V392"/>
  <c r="V374"/>
  <c r="V358"/>
  <c r="V341"/>
  <c r="V323"/>
  <c r="V305"/>
  <c r="V289"/>
  <c r="V273"/>
  <c r="V255"/>
  <c r="V237"/>
  <c r="V217"/>
  <c r="V198"/>
  <c r="V180"/>
  <c r="V158"/>
  <c r="V141"/>
  <c r="V124"/>
  <c r="V105"/>
  <c r="V87"/>
  <c r="V70"/>
  <c r="V54"/>
  <c r="V37"/>
  <c r="Q197"/>
  <c r="Q135"/>
  <c r="Q99"/>
  <c r="Q56"/>
  <c r="V563"/>
  <c r="V504"/>
  <c r="V483"/>
  <c r="V466"/>
  <c r="V449"/>
  <c r="V433"/>
  <c r="V417"/>
  <c r="V401"/>
  <c r="V381"/>
  <c r="V365"/>
  <c r="V349"/>
  <c r="V332"/>
  <c r="V313"/>
  <c r="V296"/>
  <c r="V280"/>
  <c r="V263"/>
  <c r="V245"/>
  <c r="V227"/>
  <c r="V206"/>
  <c r="V187"/>
  <c r="V170"/>
  <c r="V153"/>
  <c r="V136"/>
  <c r="V119"/>
  <c r="V100"/>
  <c r="V81"/>
  <c r="V65"/>
  <c r="V49"/>
  <c r="V32"/>
  <c r="N15"/>
  <c r="Q29"/>
  <c r="L15"/>
  <c r="Q162"/>
  <c r="P64"/>
  <c r="P248"/>
  <c r="P171"/>
  <c r="Q171"/>
  <c r="V334"/>
  <c r="V265"/>
  <c r="V189"/>
  <c r="V142"/>
  <c r="V108"/>
  <c r="V71"/>
  <c r="V42"/>
  <c r="Q204"/>
  <c r="Q137"/>
  <c r="Q101"/>
  <c r="Q66"/>
  <c r="Q33"/>
  <c r="V515"/>
  <c r="V490"/>
  <c r="V472"/>
  <c r="V454"/>
  <c r="V438"/>
  <c r="V422"/>
  <c r="V406"/>
  <c r="V387"/>
  <c r="V370"/>
  <c r="V354"/>
  <c r="V337"/>
  <c r="V319"/>
  <c r="V301"/>
  <c r="V285"/>
  <c r="V269"/>
  <c r="V251"/>
  <c r="V232"/>
  <c r="V212"/>
  <c r="V194"/>
  <c r="V176"/>
  <c r="V154"/>
  <c r="V137"/>
  <c r="V120"/>
  <c r="V101"/>
  <c r="V82"/>
  <c r="V66"/>
  <c r="V50"/>
  <c r="V33"/>
  <c r="Q179"/>
  <c r="Q126"/>
  <c r="Q90"/>
  <c r="Q48"/>
  <c r="V546"/>
  <c r="V497"/>
  <c r="V479"/>
  <c r="V462"/>
  <c r="V445"/>
  <c r="V429"/>
  <c r="V413"/>
  <c r="V395"/>
  <c r="V377"/>
  <c r="V361"/>
  <c r="V344"/>
  <c r="V326"/>
  <c r="V308"/>
  <c r="V292"/>
  <c r="V276"/>
  <c r="V258"/>
  <c r="V240"/>
  <c r="V220"/>
  <c r="V202"/>
  <c r="V183"/>
  <c r="V166"/>
  <c r="V148"/>
  <c r="V131"/>
  <c r="V114"/>
  <c r="V95"/>
  <c r="V77"/>
  <c r="V61"/>
  <c r="V44"/>
  <c r="P29"/>
  <c r="X15"/>
  <c r="V162"/>
  <c r="Q64"/>
  <c r="S15"/>
  <c r="V64"/>
  <c r="Q225"/>
  <c r="P315"/>
  <c r="Q248"/>
  <c r="Q28"/>
  <c r="P28"/>
  <c r="V28"/>
  <c r="V315"/>
  <c r="V225"/>
  <c r="V171"/>
  <c r="V248"/>
  <c r="M341"/>
  <c r="T341"/>
  <c r="L341"/>
  <c r="K341"/>
  <c r="X341"/>
  <c r="O341"/>
  <c r="W341"/>
  <c r="N341"/>
  <c r="U341"/>
  <c r="S341"/>
  <c r="R341"/>
  <c r="U564"/>
  <c r="R563"/>
  <c r="M562"/>
  <c r="W559"/>
  <c r="S558"/>
  <c r="U556"/>
  <c r="R555"/>
  <c r="M554"/>
  <c r="O552"/>
  <c r="L551"/>
  <c r="T549"/>
  <c r="K548"/>
  <c r="X546"/>
  <c r="N545"/>
  <c r="W543"/>
  <c r="S537"/>
  <c r="U535"/>
  <c r="T538"/>
  <c r="L540"/>
  <c r="O533"/>
  <c r="L532"/>
  <c r="O563"/>
  <c r="L562"/>
  <c r="U559"/>
  <c r="R558"/>
  <c r="M557"/>
  <c r="O555"/>
  <c r="L554"/>
  <c r="T552"/>
  <c r="K551"/>
  <c r="X549"/>
  <c r="N548"/>
  <c r="W546"/>
  <c r="S545"/>
  <c r="U543"/>
  <c r="R537"/>
  <c r="M536"/>
  <c r="O538"/>
  <c r="M540"/>
  <c r="N533"/>
  <c r="W531"/>
  <c r="S530"/>
  <c r="M564"/>
  <c r="O562"/>
  <c r="T559"/>
  <c r="K558"/>
  <c r="X556"/>
  <c r="N555"/>
  <c r="W553"/>
  <c r="S552"/>
  <c r="U550"/>
  <c r="R549"/>
  <c r="M548"/>
  <c r="O546"/>
  <c r="L545"/>
  <c r="T543"/>
  <c r="K537"/>
  <c r="X535"/>
  <c r="R538"/>
  <c r="U539"/>
  <c r="S533"/>
  <c r="U531"/>
  <c r="R564"/>
  <c r="M563"/>
  <c r="N561"/>
  <c r="T558"/>
  <c r="K557"/>
  <c r="X555"/>
  <c r="N554"/>
  <c r="W552"/>
  <c r="S551"/>
  <c r="U549"/>
  <c r="R548"/>
  <c r="M547"/>
  <c r="O545"/>
  <c r="L544"/>
  <c r="T537"/>
  <c r="K536"/>
  <c r="M538"/>
  <c r="R539"/>
  <c r="U540"/>
  <c r="X532"/>
  <c r="N531"/>
  <c r="R530"/>
  <c r="O534"/>
  <c r="L518"/>
  <c r="T516"/>
  <c r="K515"/>
  <c r="X513"/>
  <c r="N512"/>
  <c r="T520"/>
  <c r="K522"/>
  <c r="X519"/>
  <c r="N510"/>
  <c r="W523"/>
  <c r="S525"/>
  <c r="W505"/>
  <c r="N507"/>
  <c r="X508"/>
  <c r="O503"/>
  <c r="L502"/>
  <c r="S529"/>
  <c r="W534"/>
  <c r="W517"/>
  <c r="S516"/>
  <c r="U514"/>
  <c r="R513"/>
  <c r="M512"/>
  <c r="S520"/>
  <c r="U521"/>
  <c r="R519"/>
  <c r="M510"/>
  <c r="O523"/>
  <c r="L525"/>
  <c r="L506"/>
  <c r="O507"/>
  <c r="X504"/>
  <c r="N503"/>
  <c r="T491"/>
  <c r="K494"/>
  <c r="S531"/>
  <c r="R529"/>
  <c r="X534"/>
  <c r="O517"/>
  <c r="L516"/>
  <c r="T514"/>
  <c r="K513"/>
  <c r="X511"/>
  <c r="R520"/>
  <c r="M522"/>
  <c r="O519"/>
  <c r="L510"/>
  <c r="T523"/>
  <c r="K525"/>
  <c r="S506"/>
  <c r="W507"/>
  <c r="W504"/>
  <c r="S503"/>
  <c r="X491"/>
  <c r="N494"/>
  <c r="W492"/>
  <c r="S490"/>
  <c r="O529"/>
  <c r="X518"/>
  <c r="N517"/>
  <c r="W515"/>
  <c r="S514"/>
  <c r="U512"/>
  <c r="R511"/>
  <c r="K520"/>
  <c r="X521"/>
  <c r="N519"/>
  <c r="W524"/>
  <c r="S523"/>
  <c r="K505"/>
  <c r="T506"/>
  <c r="L508"/>
  <c r="O504"/>
  <c r="L503"/>
  <c r="W491"/>
  <c r="S494"/>
  <c r="U492"/>
  <c r="R490"/>
  <c r="S492"/>
  <c r="U495"/>
  <c r="R497"/>
  <c r="K486"/>
  <c r="U477"/>
  <c r="R476"/>
  <c r="M475"/>
  <c r="O473"/>
  <c r="L472"/>
  <c r="T470"/>
  <c r="K481"/>
  <c r="X479"/>
  <c r="N478"/>
  <c r="W482"/>
  <c r="S484"/>
  <c r="L468"/>
  <c r="W461"/>
  <c r="R494"/>
  <c r="M490"/>
  <c r="T495"/>
  <c r="K497"/>
  <c r="O487"/>
  <c r="U476"/>
  <c r="R475"/>
  <c r="M474"/>
  <c r="O472"/>
  <c r="L471"/>
  <c r="T481"/>
  <c r="K480"/>
  <c r="X478"/>
  <c r="N483"/>
  <c r="W484"/>
  <c r="O468"/>
  <c r="U461"/>
  <c r="R460"/>
  <c r="M464"/>
  <c r="O465"/>
  <c r="L456"/>
  <c r="L494"/>
  <c r="T490"/>
  <c r="L496"/>
  <c r="T497"/>
  <c r="M486"/>
  <c r="S477"/>
  <c r="U475"/>
  <c r="R474"/>
  <c r="M473"/>
  <c r="O471"/>
  <c r="L470"/>
  <c r="T480"/>
  <c r="K479"/>
  <c r="X483"/>
  <c r="N482"/>
  <c r="T468"/>
  <c r="M462"/>
  <c r="O460"/>
  <c r="L464"/>
  <c r="T465"/>
  <c r="K456"/>
  <c r="X402"/>
  <c r="O490"/>
  <c r="W495"/>
  <c r="S497"/>
  <c r="L486"/>
  <c r="W477"/>
  <c r="S476"/>
  <c r="U474"/>
  <c r="R473"/>
  <c r="M472"/>
  <c r="O470"/>
  <c r="L481"/>
  <c r="T479"/>
  <c r="K478"/>
  <c r="X482"/>
  <c r="N484"/>
  <c r="W462"/>
  <c r="S461"/>
  <c r="U464"/>
  <c r="R463"/>
  <c r="M465"/>
  <c r="O453"/>
  <c r="L402"/>
  <c r="M456"/>
  <c r="X401"/>
  <c r="N400"/>
  <c r="W427"/>
  <c r="S426"/>
  <c r="U424"/>
  <c r="R423"/>
  <c r="M422"/>
  <c r="O420"/>
  <c r="L419"/>
  <c r="T417"/>
  <c r="K416"/>
  <c r="X414"/>
  <c r="N413"/>
  <c r="W411"/>
  <c r="S410"/>
  <c r="U408"/>
  <c r="R407"/>
  <c r="M406"/>
  <c r="O404"/>
  <c r="L444"/>
  <c r="O463"/>
  <c r="W401"/>
  <c r="S400"/>
  <c r="U427"/>
  <c r="R426"/>
  <c r="M425"/>
  <c r="O423"/>
  <c r="L422"/>
  <c r="T420"/>
  <c r="K419"/>
  <c r="X417"/>
  <c r="N416"/>
  <c r="W414"/>
  <c r="S413"/>
  <c r="U411"/>
  <c r="R410"/>
  <c r="M409"/>
  <c r="O407"/>
  <c r="L406"/>
  <c r="T404"/>
  <c r="X456"/>
  <c r="K401"/>
  <c r="X428"/>
  <c r="N427"/>
  <c r="W425"/>
  <c r="S424"/>
  <c r="U422"/>
  <c r="R421"/>
  <c r="M420"/>
  <c r="O418"/>
  <c r="L417"/>
  <c r="T415"/>
  <c r="K414"/>
  <c r="X412"/>
  <c r="N411"/>
  <c r="W409"/>
  <c r="S408"/>
  <c r="T453"/>
  <c r="W428"/>
  <c r="L420"/>
  <c r="M415"/>
  <c r="K409"/>
  <c r="W405"/>
  <c r="X444"/>
  <c r="U442"/>
  <c r="R441"/>
  <c r="M440"/>
  <c r="O438"/>
  <c r="L437"/>
  <c r="T435"/>
  <c r="K434"/>
  <c r="X432"/>
  <c r="N431"/>
  <c r="W429"/>
  <c r="S452"/>
  <c r="U450"/>
  <c r="R449"/>
  <c r="M448"/>
  <c r="O446"/>
  <c r="L445"/>
  <c r="T454"/>
  <c r="K396"/>
  <c r="X393"/>
  <c r="N392"/>
  <c r="T385"/>
  <c r="K386"/>
  <c r="M387"/>
  <c r="R388"/>
  <c r="K362"/>
  <c r="X360"/>
  <c r="N359"/>
  <c r="W357"/>
  <c r="S356"/>
  <c r="U354"/>
  <c r="X427"/>
  <c r="O564"/>
  <c r="L563"/>
  <c r="X561"/>
  <c r="R559"/>
  <c r="M558"/>
  <c r="O556"/>
  <c r="L555"/>
  <c r="T553"/>
  <c r="K552"/>
  <c r="X550"/>
  <c r="N549"/>
  <c r="W547"/>
  <c r="S546"/>
  <c r="U544"/>
  <c r="R543"/>
  <c r="M537"/>
  <c r="O535"/>
  <c r="M539"/>
  <c r="R540"/>
  <c r="K533"/>
  <c r="T564"/>
  <c r="K563"/>
  <c r="W561"/>
  <c r="O559"/>
  <c r="L558"/>
  <c r="T556"/>
  <c r="K555"/>
  <c r="X553"/>
  <c r="N552"/>
  <c r="W550"/>
  <c r="S549"/>
  <c r="U547"/>
  <c r="R546"/>
  <c r="M545"/>
  <c r="O543"/>
  <c r="L537"/>
  <c r="T535"/>
  <c r="U538"/>
  <c r="S540"/>
  <c r="U532"/>
  <c r="R531"/>
  <c r="M530"/>
  <c r="T563"/>
  <c r="K562"/>
  <c r="N559"/>
  <c r="W557"/>
  <c r="S556"/>
  <c r="U554"/>
  <c r="R553"/>
  <c r="M552"/>
  <c r="O550"/>
  <c r="L549"/>
  <c r="T547"/>
  <c r="K546"/>
  <c r="X544"/>
  <c r="N543"/>
  <c r="W536"/>
  <c r="S535"/>
  <c r="W538"/>
  <c r="N540"/>
  <c r="M533"/>
  <c r="O531"/>
  <c r="L564"/>
  <c r="T562"/>
  <c r="X559"/>
  <c r="N558"/>
  <c r="W556"/>
  <c r="S555"/>
  <c r="U553"/>
  <c r="R552"/>
  <c r="M551"/>
  <c r="O549"/>
  <c r="L548"/>
  <c r="T546"/>
  <c r="K545"/>
  <c r="X543"/>
  <c r="N537"/>
  <c r="W535"/>
  <c r="S538"/>
  <c r="W539"/>
  <c r="W533"/>
  <c r="S532"/>
  <c r="U530"/>
  <c r="T529"/>
  <c r="U534"/>
  <c r="X517"/>
  <c r="N516"/>
  <c r="W514"/>
  <c r="S513"/>
  <c r="U511"/>
  <c r="N520"/>
  <c r="W521"/>
  <c r="S519"/>
  <c r="U524"/>
  <c r="R523"/>
  <c r="M525"/>
  <c r="K506"/>
  <c r="T507"/>
  <c r="T504"/>
  <c r="K503"/>
  <c r="X531"/>
  <c r="M529"/>
  <c r="U518"/>
  <c r="R517"/>
  <c r="M516"/>
  <c r="O514"/>
  <c r="L513"/>
  <c r="T511"/>
  <c r="M520"/>
  <c r="O521"/>
  <c r="L519"/>
  <c r="T524"/>
  <c r="K523"/>
  <c r="M505"/>
  <c r="R506"/>
  <c r="U507"/>
  <c r="S504"/>
  <c r="U502"/>
  <c r="N491"/>
  <c r="W493"/>
  <c r="W530"/>
  <c r="L529"/>
  <c r="T518"/>
  <c r="K517"/>
  <c r="X515"/>
  <c r="N514"/>
  <c r="W512"/>
  <c r="S511"/>
  <c r="L520"/>
  <c r="T521"/>
  <c r="K519"/>
  <c r="X524"/>
  <c r="N523"/>
  <c r="N505"/>
  <c r="X506"/>
  <c r="K508"/>
  <c r="R504"/>
  <c r="M503"/>
  <c r="S491"/>
  <c r="U493"/>
  <c r="R492"/>
  <c r="M531"/>
  <c r="K529"/>
  <c r="S518"/>
  <c r="U516"/>
  <c r="R515"/>
  <c r="M514"/>
  <c r="O512"/>
  <c r="L511"/>
  <c r="W522"/>
  <c r="S521"/>
  <c r="U510"/>
  <c r="R524"/>
  <c r="M523"/>
  <c r="O505"/>
  <c r="M507"/>
  <c r="R508"/>
  <c r="K504"/>
  <c r="X502"/>
  <c r="R491"/>
  <c r="M494"/>
  <c r="O492"/>
  <c r="L490"/>
  <c r="N490"/>
  <c r="O495"/>
  <c r="L497"/>
  <c r="W487"/>
  <c r="O477"/>
  <c r="L476"/>
  <c r="T474"/>
  <c r="K473"/>
  <c r="X471"/>
  <c r="N470"/>
  <c r="W480"/>
  <c r="S479"/>
  <c r="U483"/>
  <c r="R482"/>
  <c r="M484"/>
  <c r="U462"/>
  <c r="R461"/>
  <c r="X493"/>
  <c r="X496"/>
  <c r="N495"/>
  <c r="T486"/>
  <c r="K487"/>
  <c r="O476"/>
  <c r="L475"/>
  <c r="T473"/>
  <c r="K472"/>
  <c r="X470"/>
  <c r="N481"/>
  <c r="W479"/>
  <c r="S478"/>
  <c r="U482"/>
  <c r="R484"/>
  <c r="K468"/>
  <c r="O461"/>
  <c r="L460"/>
  <c r="T463"/>
  <c r="K465"/>
  <c r="X453"/>
  <c r="S493"/>
  <c r="K490"/>
  <c r="X495"/>
  <c r="N497"/>
  <c r="T487"/>
  <c r="M477"/>
  <c r="O475"/>
  <c r="L474"/>
  <c r="T472"/>
  <c r="K471"/>
  <c r="X481"/>
  <c r="N480"/>
  <c r="W478"/>
  <c r="S483"/>
  <c r="U484"/>
  <c r="N468"/>
  <c r="T461"/>
  <c r="K460"/>
  <c r="X463"/>
  <c r="N465"/>
  <c r="W453"/>
  <c r="U491"/>
  <c r="U496"/>
  <c r="R495"/>
  <c r="M497"/>
  <c r="X487"/>
  <c r="R477"/>
  <c r="M476"/>
  <c r="O474"/>
  <c r="L473"/>
  <c r="T471"/>
  <c r="K470"/>
  <c r="X480"/>
  <c r="N479"/>
  <c r="W483"/>
  <c r="S482"/>
  <c r="X468"/>
  <c r="R462"/>
  <c r="M461"/>
  <c r="O464"/>
  <c r="L463"/>
  <c r="T456"/>
  <c r="K453"/>
  <c r="S460"/>
  <c r="N453"/>
  <c r="S401"/>
  <c r="U428"/>
  <c r="R427"/>
  <c r="M426"/>
  <c r="O424"/>
  <c r="L423"/>
  <c r="T421"/>
  <c r="K420"/>
  <c r="X418"/>
  <c r="N417"/>
  <c r="W415"/>
  <c r="S414"/>
  <c r="U412"/>
  <c r="R411"/>
  <c r="M410"/>
  <c r="O408"/>
  <c r="L407"/>
  <c r="T405"/>
  <c r="K404"/>
  <c r="X443"/>
  <c r="W465"/>
  <c r="R401"/>
  <c r="M400"/>
  <c r="O427"/>
  <c r="L426"/>
  <c r="T424"/>
  <c r="K423"/>
  <c r="X421"/>
  <c r="N420"/>
  <c r="W418"/>
  <c r="S417"/>
  <c r="U415"/>
  <c r="R414"/>
  <c r="M413"/>
  <c r="O411"/>
  <c r="L410"/>
  <c r="T408"/>
  <c r="K407"/>
  <c r="X405"/>
  <c r="N404"/>
  <c r="O402"/>
  <c r="W400"/>
  <c r="S428"/>
  <c r="U426"/>
  <c r="R425"/>
  <c r="M424"/>
  <c r="O422"/>
  <c r="L421"/>
  <c r="T419"/>
  <c r="K418"/>
  <c r="X416"/>
  <c r="N415"/>
  <c r="W413"/>
  <c r="S412"/>
  <c r="U410"/>
  <c r="R409"/>
  <c r="M408"/>
  <c r="N402"/>
  <c r="K425"/>
  <c r="S419"/>
  <c r="N414"/>
  <c r="R408"/>
  <c r="L405"/>
  <c r="O444"/>
  <c r="O442"/>
  <c r="L441"/>
  <c r="T439"/>
  <c r="K438"/>
  <c r="X436"/>
  <c r="N435"/>
  <c r="W433"/>
  <c r="S432"/>
  <c r="U430"/>
  <c r="R429"/>
  <c r="M452"/>
  <c r="O450"/>
  <c r="L449"/>
  <c r="T447"/>
  <c r="K446"/>
  <c r="X455"/>
  <c r="N454"/>
  <c r="W394"/>
  <c r="S393"/>
  <c r="U391"/>
  <c r="N385"/>
  <c r="W384"/>
  <c r="S387"/>
  <c r="W388"/>
  <c r="K564"/>
  <c r="X562"/>
  <c r="S561"/>
  <c r="L559"/>
  <c r="T557"/>
  <c r="K556"/>
  <c r="X554"/>
  <c r="N553"/>
  <c r="W551"/>
  <c r="S550"/>
  <c r="U548"/>
  <c r="R547"/>
  <c r="M546"/>
  <c r="O544"/>
  <c r="L543"/>
  <c r="T536"/>
  <c r="K535"/>
  <c r="S539"/>
  <c r="W540"/>
  <c r="W532"/>
  <c r="N564"/>
  <c r="W562"/>
  <c r="R561"/>
  <c r="K559"/>
  <c r="X557"/>
  <c r="N556"/>
  <c r="W554"/>
  <c r="S553"/>
  <c r="U551"/>
  <c r="R550"/>
  <c r="M549"/>
  <c r="O547"/>
  <c r="L546"/>
  <c r="T544"/>
  <c r="K543"/>
  <c r="X536"/>
  <c r="N535"/>
  <c r="N539"/>
  <c r="X540"/>
  <c r="O532"/>
  <c r="L531"/>
  <c r="X564"/>
  <c r="N563"/>
  <c r="U561"/>
  <c r="U558"/>
  <c r="R557"/>
  <c r="M556"/>
  <c r="O554"/>
  <c r="L553"/>
  <c r="T551"/>
  <c r="K550"/>
  <c r="X548"/>
  <c r="N547"/>
  <c r="W545"/>
  <c r="S544"/>
  <c r="U537"/>
  <c r="R536"/>
  <c r="M535"/>
  <c r="K539"/>
  <c r="T540"/>
  <c r="T532"/>
  <c r="K531"/>
  <c r="X563"/>
  <c r="N562"/>
  <c r="S559"/>
  <c r="U557"/>
  <c r="R556"/>
  <c r="M555"/>
  <c r="O553"/>
  <c r="L552"/>
  <c r="T550"/>
  <c r="K549"/>
  <c r="X547"/>
  <c r="N546"/>
  <c r="W544"/>
  <c r="S543"/>
  <c r="U536"/>
  <c r="R535"/>
  <c r="X538"/>
  <c r="K540"/>
  <c r="R533"/>
  <c r="M532"/>
  <c r="O530"/>
  <c r="N529"/>
  <c r="W518"/>
  <c r="S517"/>
  <c r="U515"/>
  <c r="R514"/>
  <c r="M513"/>
  <c r="O511"/>
  <c r="U522"/>
  <c r="R521"/>
  <c r="M519"/>
  <c r="O524"/>
  <c r="L523"/>
  <c r="L505"/>
  <c r="O506"/>
  <c r="M508"/>
  <c r="N504"/>
  <c r="W502"/>
  <c r="N530"/>
  <c r="L534"/>
  <c r="O518"/>
  <c r="L517"/>
  <c r="T515"/>
  <c r="K514"/>
  <c r="X512"/>
  <c r="N511"/>
  <c r="T522"/>
  <c r="K521"/>
  <c r="X510"/>
  <c r="N524"/>
  <c r="W525"/>
  <c r="S505"/>
  <c r="W506"/>
  <c r="N508"/>
  <c r="M504"/>
  <c r="O502"/>
  <c r="U494"/>
  <c r="R493"/>
  <c r="L530"/>
  <c r="M534"/>
  <c r="N518"/>
  <c r="W516"/>
  <c r="S515"/>
  <c r="U513"/>
  <c r="R512"/>
  <c r="M511"/>
  <c r="X522"/>
  <c r="N521"/>
  <c r="W510"/>
  <c r="S524"/>
  <c r="U525"/>
  <c r="T505"/>
  <c r="L507"/>
  <c r="O508"/>
  <c r="L504"/>
  <c r="T502"/>
  <c r="M491"/>
  <c r="O493"/>
  <c r="L492"/>
  <c r="T530"/>
  <c r="N534"/>
  <c r="M518"/>
  <c r="O516"/>
  <c r="L515"/>
  <c r="T513"/>
  <c r="K512"/>
  <c r="U520"/>
  <c r="R522"/>
  <c r="M521"/>
  <c r="O510"/>
  <c r="L524"/>
  <c r="T525"/>
  <c r="U505"/>
  <c r="S507"/>
  <c r="W508"/>
  <c r="W503"/>
  <c r="S502"/>
  <c r="L491"/>
  <c r="T493"/>
  <c r="K492"/>
  <c r="O491"/>
  <c r="T496"/>
  <c r="K495"/>
  <c r="U486"/>
  <c r="R487"/>
  <c r="K477"/>
  <c r="X475"/>
  <c r="N474"/>
  <c r="W472"/>
  <c r="S471"/>
  <c r="U481"/>
  <c r="R480"/>
  <c r="M479"/>
  <c r="O483"/>
  <c r="L482"/>
  <c r="W468"/>
  <c r="O462"/>
  <c r="L461"/>
  <c r="N492"/>
  <c r="S496"/>
  <c r="U497"/>
  <c r="N486"/>
  <c r="T477"/>
  <c r="K476"/>
  <c r="X474"/>
  <c r="N473"/>
  <c r="W471"/>
  <c r="S470"/>
  <c r="U480"/>
  <c r="R479"/>
  <c r="M478"/>
  <c r="O482"/>
  <c r="L484"/>
  <c r="T462"/>
  <c r="K461"/>
  <c r="X464"/>
  <c r="N463"/>
  <c r="W456"/>
  <c r="S453"/>
  <c r="X492"/>
  <c r="W496"/>
  <c r="S495"/>
  <c r="X486"/>
  <c r="N487"/>
  <c r="T476"/>
  <c r="K475"/>
  <c r="X473"/>
  <c r="N472"/>
  <c r="W470"/>
  <c r="S481"/>
  <c r="U479"/>
  <c r="R478"/>
  <c r="M483"/>
  <c r="O484"/>
  <c r="X462"/>
  <c r="N461"/>
  <c r="W464"/>
  <c r="S463"/>
  <c r="U456"/>
  <c r="R453"/>
  <c r="M493"/>
  <c r="O496"/>
  <c r="L495"/>
  <c r="W486"/>
  <c r="S487"/>
  <c r="L477"/>
  <c r="T475"/>
  <c r="K474"/>
  <c r="X472"/>
  <c r="N471"/>
  <c r="W481"/>
  <c r="S480"/>
  <c r="U478"/>
  <c r="R483"/>
  <c r="M482"/>
  <c r="S468"/>
  <c r="L462"/>
  <c r="T460"/>
  <c r="K464"/>
  <c r="X465"/>
  <c r="N456"/>
  <c r="W402"/>
  <c r="T464"/>
  <c r="T402"/>
  <c r="M401"/>
  <c r="O428"/>
  <c r="L427"/>
  <c r="T425"/>
  <c r="K424"/>
  <c r="X422"/>
  <c r="N421"/>
  <c r="W419"/>
  <c r="S418"/>
  <c r="U416"/>
  <c r="R415"/>
  <c r="M414"/>
  <c r="O412"/>
  <c r="L411"/>
  <c r="T409"/>
  <c r="K408"/>
  <c r="X406"/>
  <c r="N405"/>
  <c r="W444"/>
  <c r="M460"/>
  <c r="S402"/>
  <c r="L401"/>
  <c r="T428"/>
  <c r="K427"/>
  <c r="X425"/>
  <c r="N424"/>
  <c r="W422"/>
  <c r="S421"/>
  <c r="U419"/>
  <c r="R418"/>
  <c r="M417"/>
  <c r="O415"/>
  <c r="L414"/>
  <c r="T412"/>
  <c r="K411"/>
  <c r="X409"/>
  <c r="N408"/>
  <c r="W406"/>
  <c r="S405"/>
  <c r="K463"/>
  <c r="U401"/>
  <c r="R400"/>
  <c r="M428"/>
  <c r="O426"/>
  <c r="L425"/>
  <c r="T423"/>
  <c r="K422"/>
  <c r="X420"/>
  <c r="N419"/>
  <c r="W417"/>
  <c r="S416"/>
  <c r="U414"/>
  <c r="R413"/>
  <c r="M412"/>
  <c r="O410"/>
  <c r="L409"/>
  <c r="T407"/>
  <c r="N401"/>
  <c r="R424"/>
  <c r="T418"/>
  <c r="O413"/>
  <c r="X407"/>
  <c r="X404"/>
  <c r="T443"/>
  <c r="K442"/>
  <c r="X440"/>
  <c r="N439"/>
  <c r="W437"/>
  <c r="S436"/>
  <c r="U434"/>
  <c r="R433"/>
  <c r="M432"/>
  <c r="O430"/>
  <c r="L429"/>
  <c r="T451"/>
  <c r="K450"/>
  <c r="X448"/>
  <c r="N447"/>
  <c r="W445"/>
  <c r="S455"/>
  <c r="U396"/>
  <c r="R394"/>
  <c r="M393"/>
  <c r="O391"/>
  <c r="W563"/>
  <c r="S562"/>
  <c r="M561"/>
  <c r="X558"/>
  <c r="N557"/>
  <c r="W555"/>
  <c r="S554"/>
  <c r="U552"/>
  <c r="R551"/>
  <c r="M550"/>
  <c r="O548"/>
  <c r="L547"/>
  <c r="T545"/>
  <c r="K544"/>
  <c r="X537"/>
  <c r="N536"/>
  <c r="N538"/>
  <c r="X539"/>
  <c r="U533"/>
  <c r="R532"/>
  <c r="U563"/>
  <c r="R562"/>
  <c r="L561"/>
  <c r="W558"/>
  <c r="S557"/>
  <c r="U555"/>
  <c r="R554"/>
  <c r="M553"/>
  <c r="O551"/>
  <c r="L550"/>
  <c r="T548"/>
  <c r="K547"/>
  <c r="X545"/>
  <c r="N544"/>
  <c r="W537"/>
  <c r="S536"/>
  <c r="K538"/>
  <c r="T539"/>
  <c r="T533"/>
  <c r="K532"/>
  <c r="X530"/>
  <c r="S564"/>
  <c r="U562"/>
  <c r="O561"/>
  <c r="O558"/>
  <c r="L557"/>
  <c r="T555"/>
  <c r="K554"/>
  <c r="X552"/>
  <c r="N551"/>
  <c r="W549"/>
  <c r="S548"/>
  <c r="U546"/>
  <c r="R545"/>
  <c r="M544"/>
  <c r="O537"/>
  <c r="L536"/>
  <c r="L538"/>
  <c r="O539"/>
  <c r="X533"/>
  <c r="N532"/>
  <c r="W564"/>
  <c r="S563"/>
  <c r="T561"/>
  <c r="M559"/>
  <c r="O557"/>
  <c r="L556"/>
  <c r="T554"/>
  <c r="K553"/>
  <c r="X551"/>
  <c r="N550"/>
  <c r="W548"/>
  <c r="S547"/>
  <c r="U545"/>
  <c r="R544"/>
  <c r="M543"/>
  <c r="O536"/>
  <c r="L535"/>
  <c r="L539"/>
  <c r="O540"/>
  <c r="L533"/>
  <c r="T531"/>
  <c r="K530"/>
  <c r="K534"/>
  <c r="R518"/>
  <c r="M517"/>
  <c r="O515"/>
  <c r="L514"/>
  <c r="T512"/>
  <c r="K511"/>
  <c r="O522"/>
  <c r="L521"/>
  <c r="T510"/>
  <c r="K524"/>
  <c r="X525"/>
  <c r="R505"/>
  <c r="U506"/>
  <c r="S508"/>
  <c r="U503"/>
  <c r="R502"/>
  <c r="X529"/>
  <c r="R534"/>
  <c r="K518"/>
  <c r="X516"/>
  <c r="N515"/>
  <c r="W513"/>
  <c r="S512"/>
  <c r="X520"/>
  <c r="N522"/>
  <c r="W519"/>
  <c r="S510"/>
  <c r="U523"/>
  <c r="R525"/>
  <c r="X505"/>
  <c r="K507"/>
  <c r="T508"/>
  <c r="T503"/>
  <c r="K502"/>
  <c r="O494"/>
  <c r="L493"/>
  <c r="W529"/>
  <c r="S534"/>
  <c r="U517"/>
  <c r="R516"/>
  <c r="M515"/>
  <c r="O513"/>
  <c r="L512"/>
  <c r="W520"/>
  <c r="S522"/>
  <c r="U519"/>
  <c r="R510"/>
  <c r="M524"/>
  <c r="O525"/>
  <c r="M506"/>
  <c r="R507"/>
  <c r="U508"/>
  <c r="X503"/>
  <c r="N502"/>
  <c r="T494"/>
  <c r="K493"/>
  <c r="X490"/>
  <c r="U529"/>
  <c r="T534"/>
  <c r="T517"/>
  <c r="K516"/>
  <c r="X514"/>
  <c r="N513"/>
  <c r="W511"/>
  <c r="O520"/>
  <c r="L522"/>
  <c r="T519"/>
  <c r="K510"/>
  <c r="X523"/>
  <c r="N525"/>
  <c r="N506"/>
  <c r="X507"/>
  <c r="U504"/>
  <c r="R503"/>
  <c r="M502"/>
  <c r="X494"/>
  <c r="N493"/>
  <c r="W490"/>
  <c r="W494"/>
  <c r="N496"/>
  <c r="W497"/>
  <c r="O486"/>
  <c r="L487"/>
  <c r="W476"/>
  <c r="S475"/>
  <c r="U473"/>
  <c r="R472"/>
  <c r="M471"/>
  <c r="O481"/>
  <c r="L480"/>
  <c r="T478"/>
  <c r="K483"/>
  <c r="X484"/>
  <c r="R468"/>
  <c r="K462"/>
  <c r="K491"/>
  <c r="U490"/>
  <c r="M496"/>
  <c r="O497"/>
  <c r="U487"/>
  <c r="N477"/>
  <c r="W475"/>
  <c r="S474"/>
  <c r="U472"/>
  <c r="R471"/>
  <c r="M470"/>
  <c r="O480"/>
  <c r="L479"/>
  <c r="T483"/>
  <c r="K482"/>
  <c r="U468"/>
  <c r="N462"/>
  <c r="W460"/>
  <c r="S464"/>
  <c r="U465"/>
  <c r="R456"/>
  <c r="M453"/>
  <c r="M492"/>
  <c r="R496"/>
  <c r="M495"/>
  <c r="S486"/>
  <c r="X477"/>
  <c r="N476"/>
  <c r="W474"/>
  <c r="S473"/>
  <c r="U471"/>
  <c r="R470"/>
  <c r="M481"/>
  <c r="O479"/>
  <c r="L478"/>
  <c r="T482"/>
  <c r="K484"/>
  <c r="S462"/>
  <c r="U460"/>
  <c r="R464"/>
  <c r="M463"/>
  <c r="O456"/>
  <c r="L453"/>
  <c r="T492"/>
  <c r="K496"/>
  <c r="X497"/>
  <c r="R486"/>
  <c r="M487"/>
  <c r="X476"/>
  <c r="N475"/>
  <c r="W473"/>
  <c r="S472"/>
  <c r="U470"/>
  <c r="R481"/>
  <c r="M480"/>
  <c r="O478"/>
  <c r="L483"/>
  <c r="T484"/>
  <c r="M468"/>
  <c r="X461"/>
  <c r="N460"/>
  <c r="W463"/>
  <c r="S465"/>
  <c r="U453"/>
  <c r="R402"/>
  <c r="U463"/>
  <c r="M402"/>
  <c r="T400"/>
  <c r="K428"/>
  <c r="X426"/>
  <c r="N425"/>
  <c r="W423"/>
  <c r="S422"/>
  <c r="U420"/>
  <c r="R419"/>
  <c r="M418"/>
  <c r="O416"/>
  <c r="L415"/>
  <c r="T413"/>
  <c r="K412"/>
  <c r="X410"/>
  <c r="N409"/>
  <c r="W407"/>
  <c r="S406"/>
  <c r="U404"/>
  <c r="R444"/>
  <c r="N464"/>
  <c r="K402"/>
  <c r="X400"/>
  <c r="N428"/>
  <c r="W426"/>
  <c r="S425"/>
  <c r="U423"/>
  <c r="R422"/>
  <c r="M421"/>
  <c r="O419"/>
  <c r="L418"/>
  <c r="T416"/>
  <c r="K415"/>
  <c r="X413"/>
  <c r="N412"/>
  <c r="W410"/>
  <c r="S409"/>
  <c r="U407"/>
  <c r="R406"/>
  <c r="M405"/>
  <c r="R465"/>
  <c r="O401"/>
  <c r="L400"/>
  <c r="T427"/>
  <c r="K426"/>
  <c r="X424"/>
  <c r="N423"/>
  <c r="W421"/>
  <c r="S420"/>
  <c r="U418"/>
  <c r="R417"/>
  <c r="M416"/>
  <c r="O414"/>
  <c r="L413"/>
  <c r="T411"/>
  <c r="K410"/>
  <c r="X408"/>
  <c r="N407"/>
  <c r="O400"/>
  <c r="X423"/>
  <c r="U417"/>
  <c r="W412"/>
  <c r="N406"/>
  <c r="M404"/>
  <c r="N443"/>
  <c r="W441"/>
  <c r="S440"/>
  <c r="U438"/>
  <c r="R437"/>
  <c r="M436"/>
  <c r="O434"/>
  <c r="L433"/>
  <c r="T431"/>
  <c r="K430"/>
  <c r="X452"/>
  <c r="N451"/>
  <c r="W449"/>
  <c r="S448"/>
  <c r="U446"/>
  <c r="R445"/>
  <c r="M455"/>
  <c r="O396"/>
  <c r="L394"/>
  <c r="T392"/>
  <c r="K391"/>
  <c r="O386"/>
  <c r="L384"/>
  <c r="L388"/>
  <c r="O362"/>
  <c r="L361"/>
  <c r="U386"/>
  <c r="W361"/>
  <c r="T359"/>
  <c r="R357"/>
  <c r="T355"/>
  <c r="R428"/>
  <c r="U421"/>
  <c r="W416"/>
  <c r="L408"/>
  <c r="U405"/>
  <c r="U444"/>
  <c r="T442"/>
  <c r="K441"/>
  <c r="X439"/>
  <c r="N438"/>
  <c r="W436"/>
  <c r="S435"/>
  <c r="U433"/>
  <c r="R432"/>
  <c r="M431"/>
  <c r="O429"/>
  <c r="L452"/>
  <c r="T450"/>
  <c r="K449"/>
  <c r="X447"/>
  <c r="N446"/>
  <c r="W455"/>
  <c r="S454"/>
  <c r="U394"/>
  <c r="R393"/>
  <c r="M392"/>
  <c r="S385"/>
  <c r="U384"/>
  <c r="T387"/>
  <c r="T362"/>
  <c r="K361"/>
  <c r="X359"/>
  <c r="N358"/>
  <c r="W356"/>
  <c r="S355"/>
  <c r="U353"/>
  <c r="R352"/>
  <c r="M351"/>
  <c r="T426"/>
  <c r="O421"/>
  <c r="X415"/>
  <c r="U409"/>
  <c r="S404"/>
  <c r="R443"/>
  <c r="M442"/>
  <c r="O440"/>
  <c r="L439"/>
  <c r="T437"/>
  <c r="K436"/>
  <c r="X434"/>
  <c r="N433"/>
  <c r="W431"/>
  <c r="S430"/>
  <c r="U452"/>
  <c r="R451"/>
  <c r="M450"/>
  <c r="O448"/>
  <c r="L447"/>
  <c r="T445"/>
  <c r="K455"/>
  <c r="X396"/>
  <c r="N394"/>
  <c r="W392"/>
  <c r="S391"/>
  <c r="L385"/>
  <c r="T384"/>
  <c r="U387"/>
  <c r="S362"/>
  <c r="U360"/>
  <c r="R359"/>
  <c r="M358"/>
  <c r="O356"/>
  <c r="L355"/>
  <c r="T353"/>
  <c r="K352"/>
  <c r="X350"/>
  <c r="N349"/>
  <c r="W347"/>
  <c r="U402"/>
  <c r="N426"/>
  <c r="R420"/>
  <c r="T414"/>
  <c r="O409"/>
  <c r="R404"/>
  <c r="O443"/>
  <c r="L442"/>
  <c r="T440"/>
  <c r="K439"/>
  <c r="X437"/>
  <c r="N436"/>
  <c r="W434"/>
  <c r="S433"/>
  <c r="U431"/>
  <c r="R430"/>
  <c r="M429"/>
  <c r="O451"/>
  <c r="L450"/>
  <c r="T448"/>
  <c r="K447"/>
  <c r="X445"/>
  <c r="N455"/>
  <c r="W396"/>
  <c r="S394"/>
  <c r="U392"/>
  <c r="R391"/>
  <c r="K385"/>
  <c r="X384"/>
  <c r="R387"/>
  <c r="U388"/>
  <c r="X361"/>
  <c r="N360"/>
  <c r="W358"/>
  <c r="S357"/>
  <c r="U355"/>
  <c r="R354"/>
  <c r="M353"/>
  <c r="O351"/>
  <c r="L350"/>
  <c r="T348"/>
  <c r="K347"/>
  <c r="X377"/>
  <c r="R349"/>
  <c r="K378"/>
  <c r="W376"/>
  <c r="S375"/>
  <c r="U373"/>
  <c r="R372"/>
  <c r="M371"/>
  <c r="O369"/>
  <c r="L368"/>
  <c r="T366"/>
  <c r="K365"/>
  <c r="X363"/>
  <c r="N382"/>
  <c r="W380"/>
  <c r="S379"/>
  <c r="L342"/>
  <c r="W340"/>
  <c r="U336"/>
  <c r="R334"/>
  <c r="M331"/>
  <c r="O332"/>
  <c r="L319"/>
  <c r="T317"/>
  <c r="K316"/>
  <c r="X314"/>
  <c r="N323"/>
  <c r="W321"/>
  <c r="S320"/>
  <c r="U324"/>
  <c r="R326"/>
  <c r="M300"/>
  <c r="O298"/>
  <c r="L297"/>
  <c r="T295"/>
  <c r="K294"/>
  <c r="O349"/>
  <c r="O378"/>
  <c r="O376"/>
  <c r="L375"/>
  <c r="T373"/>
  <c r="K372"/>
  <c r="X370"/>
  <c r="N369"/>
  <c r="W367"/>
  <c r="S366"/>
  <c r="U364"/>
  <c r="R363"/>
  <c r="M382"/>
  <c r="O380"/>
  <c r="L379"/>
  <c r="W343"/>
  <c r="O340"/>
  <c r="X337"/>
  <c r="N336"/>
  <c r="W331"/>
  <c r="S333"/>
  <c r="U319"/>
  <c r="R318"/>
  <c r="M317"/>
  <c r="O315"/>
  <c r="L314"/>
  <c r="T322"/>
  <c r="K321"/>
  <c r="X325"/>
  <c r="N324"/>
  <c r="W300"/>
  <c r="S299"/>
  <c r="U297"/>
  <c r="R296"/>
  <c r="M295"/>
  <c r="O293"/>
  <c r="L292"/>
  <c r="T290"/>
  <c r="K289"/>
  <c r="X287"/>
  <c r="N286"/>
  <c r="W284"/>
  <c r="R353"/>
  <c r="L349"/>
  <c r="M347"/>
  <c r="M377"/>
  <c r="O375"/>
  <c r="L374"/>
  <c r="T372"/>
  <c r="K371"/>
  <c r="X369"/>
  <c r="N368"/>
  <c r="W366"/>
  <c r="S365"/>
  <c r="U363"/>
  <c r="R382"/>
  <c r="M381"/>
  <c r="O379"/>
  <c r="U343"/>
  <c r="N340"/>
  <c r="W337"/>
  <c r="S336"/>
  <c r="U331"/>
  <c r="R333"/>
  <c r="M332"/>
  <c r="O318"/>
  <c r="L317"/>
  <c r="T315"/>
  <c r="K314"/>
  <c r="X322"/>
  <c r="N321"/>
  <c r="W325"/>
  <c r="S324"/>
  <c r="U300"/>
  <c r="R299"/>
  <c r="M298"/>
  <c r="O296"/>
  <c r="L295"/>
  <c r="T293"/>
  <c r="K292"/>
  <c r="X290"/>
  <c r="N289"/>
  <c r="W287"/>
  <c r="S352"/>
  <c r="U349"/>
  <c r="T347"/>
  <c r="R377"/>
  <c r="M376"/>
  <c r="O374"/>
  <c r="L373"/>
  <c r="T371"/>
  <c r="K370"/>
  <c r="X368"/>
  <c r="N367"/>
  <c r="W365"/>
  <c r="S364"/>
  <c r="U382"/>
  <c r="R381"/>
  <c r="M380"/>
  <c r="S342"/>
  <c r="X340"/>
  <c r="K337"/>
  <c r="X334"/>
  <c r="N331"/>
  <c r="W332"/>
  <c r="S319"/>
  <c r="U317"/>
  <c r="R316"/>
  <c r="M315"/>
  <c r="O323"/>
  <c r="L322"/>
  <c r="T320"/>
  <c r="K325"/>
  <c r="X326"/>
  <c r="N300"/>
  <c r="W298"/>
  <c r="S297"/>
  <c r="U295"/>
  <c r="R294"/>
  <c r="M293"/>
  <c r="O291"/>
  <c r="L290"/>
  <c r="T288"/>
  <c r="K287"/>
  <c r="X285"/>
  <c r="N284"/>
  <c r="W289"/>
  <c r="T283"/>
  <c r="K282"/>
  <c r="X280"/>
  <c r="N279"/>
  <c r="W277"/>
  <c r="S276"/>
  <c r="U274"/>
  <c r="R273"/>
  <c r="M272"/>
  <c r="O270"/>
  <c r="L269"/>
  <c r="T310"/>
  <c r="K309"/>
  <c r="X307"/>
  <c r="N306"/>
  <c r="W304"/>
  <c r="S303"/>
  <c r="U301"/>
  <c r="N263"/>
  <c r="W261"/>
  <c r="S266"/>
  <c r="U264"/>
  <c r="N232"/>
  <c r="W233"/>
  <c r="S253"/>
  <c r="U251"/>
  <c r="R250"/>
  <c r="M249"/>
  <c r="O247"/>
  <c r="L246"/>
  <c r="T259"/>
  <c r="K258"/>
  <c r="X256"/>
  <c r="N255"/>
  <c r="T239"/>
  <c r="K238"/>
  <c r="X236"/>
  <c r="N241"/>
  <c r="X288"/>
  <c r="M284"/>
  <c r="T282"/>
  <c r="X387"/>
  <c r="S360"/>
  <c r="O358"/>
  <c r="X356"/>
  <c r="S456"/>
  <c r="S423"/>
  <c r="N418"/>
  <c r="R412"/>
  <c r="U406"/>
  <c r="W404"/>
  <c r="S443"/>
  <c r="U441"/>
  <c r="R440"/>
  <c r="M439"/>
  <c r="O437"/>
  <c r="L436"/>
  <c r="T434"/>
  <c r="K433"/>
  <c r="X431"/>
  <c r="N430"/>
  <c r="W452"/>
  <c r="S451"/>
  <c r="U449"/>
  <c r="R448"/>
  <c r="M447"/>
  <c r="O445"/>
  <c r="L455"/>
  <c r="T396"/>
  <c r="K394"/>
  <c r="X392"/>
  <c r="N391"/>
  <c r="T386"/>
  <c r="K384"/>
  <c r="S388"/>
  <c r="U361"/>
  <c r="R360"/>
  <c r="M359"/>
  <c r="O357"/>
  <c r="L356"/>
  <c r="T354"/>
  <c r="K353"/>
  <c r="X351"/>
  <c r="L428"/>
  <c r="M423"/>
  <c r="K417"/>
  <c r="S411"/>
  <c r="T406"/>
  <c r="M444"/>
  <c r="X442"/>
  <c r="N441"/>
  <c r="W439"/>
  <c r="S438"/>
  <c r="U436"/>
  <c r="R435"/>
  <c r="M434"/>
  <c r="O432"/>
  <c r="L431"/>
  <c r="T429"/>
  <c r="K452"/>
  <c r="X450"/>
  <c r="N449"/>
  <c r="W447"/>
  <c r="S446"/>
  <c r="U455"/>
  <c r="R454"/>
  <c r="M396"/>
  <c r="O393"/>
  <c r="L392"/>
  <c r="W385"/>
  <c r="S386"/>
  <c r="K387"/>
  <c r="T388"/>
  <c r="T361"/>
  <c r="K360"/>
  <c r="X358"/>
  <c r="N357"/>
  <c r="W355"/>
  <c r="S354"/>
  <c r="U352"/>
  <c r="R351"/>
  <c r="M350"/>
  <c r="O348"/>
  <c r="L347"/>
  <c r="U400"/>
  <c r="W424"/>
  <c r="L416"/>
  <c r="M411"/>
  <c r="O406"/>
  <c r="K444"/>
  <c r="W442"/>
  <c r="S441"/>
  <c r="U439"/>
  <c r="R438"/>
  <c r="M437"/>
  <c r="O435"/>
  <c r="L434"/>
  <c r="T432"/>
  <c r="K431"/>
  <c r="X429"/>
  <c r="N452"/>
  <c r="W450"/>
  <c r="S449"/>
  <c r="U447"/>
  <c r="R446"/>
  <c r="M445"/>
  <c r="O454"/>
  <c r="L396"/>
  <c r="T393"/>
  <c r="K392"/>
  <c r="U385"/>
  <c r="R386"/>
  <c r="M384"/>
  <c r="K388"/>
  <c r="R362"/>
  <c r="M361"/>
  <c r="O359"/>
  <c r="L358"/>
  <c r="T356"/>
  <c r="K355"/>
  <c r="X353"/>
  <c r="N352"/>
  <c r="W350"/>
  <c r="S349"/>
  <c r="U347"/>
  <c r="R378"/>
  <c r="N351"/>
  <c r="S347"/>
  <c r="O377"/>
  <c r="L376"/>
  <c r="T374"/>
  <c r="K373"/>
  <c r="X371"/>
  <c r="N370"/>
  <c r="W368"/>
  <c r="S367"/>
  <c r="U365"/>
  <c r="R364"/>
  <c r="M363"/>
  <c r="O381"/>
  <c r="L380"/>
  <c r="W342"/>
  <c r="S343"/>
  <c r="L340"/>
  <c r="T337"/>
  <c r="K336"/>
  <c r="X331"/>
  <c r="N333"/>
  <c r="W319"/>
  <c r="S318"/>
  <c r="U316"/>
  <c r="R315"/>
  <c r="M314"/>
  <c r="O322"/>
  <c r="L321"/>
  <c r="T325"/>
  <c r="K324"/>
  <c r="X300"/>
  <c r="N299"/>
  <c r="W297"/>
  <c r="S296"/>
  <c r="U294"/>
  <c r="W353"/>
  <c r="N347"/>
  <c r="N377"/>
  <c r="W375"/>
  <c r="S374"/>
  <c r="U372"/>
  <c r="R371"/>
  <c r="M370"/>
  <c r="O368"/>
  <c r="L367"/>
  <c r="T365"/>
  <c r="K364"/>
  <c r="X382"/>
  <c r="N381"/>
  <c r="W379"/>
  <c r="O342"/>
  <c r="L343"/>
  <c r="M337"/>
  <c r="O334"/>
  <c r="L331"/>
  <c r="T332"/>
  <c r="K319"/>
  <c r="X317"/>
  <c r="N316"/>
  <c r="W314"/>
  <c r="S323"/>
  <c r="U321"/>
  <c r="R320"/>
  <c r="M325"/>
  <c r="O326"/>
  <c r="L300"/>
  <c r="T298"/>
  <c r="K297"/>
  <c r="X295"/>
  <c r="N294"/>
  <c r="W292"/>
  <c r="S291"/>
  <c r="U289"/>
  <c r="R288"/>
  <c r="M287"/>
  <c r="O285"/>
  <c r="L284"/>
  <c r="N350"/>
  <c r="M348"/>
  <c r="N378"/>
  <c r="N376"/>
  <c r="W374"/>
  <c r="S373"/>
  <c r="U371"/>
  <c r="R370"/>
  <c r="M369"/>
  <c r="O367"/>
  <c r="L366"/>
  <c r="T364"/>
  <c r="K363"/>
  <c r="X381"/>
  <c r="N380"/>
  <c r="T342"/>
  <c r="K343"/>
  <c r="L337"/>
  <c r="T334"/>
  <c r="K331"/>
  <c r="X332"/>
  <c r="N319"/>
  <c r="W317"/>
  <c r="S316"/>
  <c r="U314"/>
  <c r="R323"/>
  <c r="M322"/>
  <c r="O320"/>
  <c r="L325"/>
  <c r="T326"/>
  <c r="K300"/>
  <c r="X298"/>
  <c r="N297"/>
  <c r="W295"/>
  <c r="S294"/>
  <c r="U292"/>
  <c r="R291"/>
  <c r="M290"/>
  <c r="O288"/>
  <c r="L287"/>
  <c r="U350"/>
  <c r="W348"/>
  <c r="M378"/>
  <c r="X376"/>
  <c r="N375"/>
  <c r="W373"/>
  <c r="S372"/>
  <c r="U370"/>
  <c r="R369"/>
  <c r="M368"/>
  <c r="O366"/>
  <c r="L365"/>
  <c r="T363"/>
  <c r="K382"/>
  <c r="X380"/>
  <c r="N379"/>
  <c r="T343"/>
  <c r="M340"/>
  <c r="U337"/>
  <c r="R336"/>
  <c r="M334"/>
  <c r="O333"/>
  <c r="L332"/>
  <c r="T318"/>
  <c r="K317"/>
  <c r="X315"/>
  <c r="N314"/>
  <c r="W322"/>
  <c r="S321"/>
  <c r="U325"/>
  <c r="R324"/>
  <c r="M326"/>
  <c r="O299"/>
  <c r="L298"/>
  <c r="T296"/>
  <c r="K295"/>
  <c r="X293"/>
  <c r="N292"/>
  <c r="W290"/>
  <c r="S289"/>
  <c r="U287"/>
  <c r="R286"/>
  <c r="M285"/>
  <c r="N291"/>
  <c r="R285"/>
  <c r="U282"/>
  <c r="R281"/>
  <c r="M280"/>
  <c r="O278"/>
  <c r="L277"/>
  <c r="T275"/>
  <c r="K274"/>
  <c r="X272"/>
  <c r="N271"/>
  <c r="W269"/>
  <c r="S311"/>
  <c r="U309"/>
  <c r="R308"/>
  <c r="M307"/>
  <c r="O305"/>
  <c r="L304"/>
  <c r="T302"/>
  <c r="K301"/>
  <c r="O262"/>
  <c r="L261"/>
  <c r="T265"/>
  <c r="K264"/>
  <c r="O231"/>
  <c r="L233"/>
  <c r="T252"/>
  <c r="K251"/>
  <c r="X249"/>
  <c r="N248"/>
  <c r="W246"/>
  <c r="S245"/>
  <c r="U258"/>
  <c r="R257"/>
  <c r="M256"/>
  <c r="O254"/>
  <c r="U238"/>
  <c r="R237"/>
  <c r="M236"/>
  <c r="K290"/>
  <c r="N285"/>
  <c r="S283"/>
  <c r="U281"/>
  <c r="R280"/>
  <c r="M279"/>
  <c r="O277"/>
  <c r="L276"/>
  <c r="T274"/>
  <c r="K273"/>
  <c r="X271"/>
  <c r="N270"/>
  <c r="W311"/>
  <c r="S310"/>
  <c r="U362"/>
  <c r="M360"/>
  <c r="K358"/>
  <c r="M356"/>
  <c r="K400"/>
  <c r="T422"/>
  <c r="O417"/>
  <c r="X411"/>
  <c r="K406"/>
  <c r="L404"/>
  <c r="M443"/>
  <c r="O441"/>
  <c r="L440"/>
  <c r="T438"/>
  <c r="K437"/>
  <c r="X435"/>
  <c r="N434"/>
  <c r="W432"/>
  <c r="S431"/>
  <c r="U429"/>
  <c r="R452"/>
  <c r="M451"/>
  <c r="O449"/>
  <c r="L448"/>
  <c r="T446"/>
  <c r="K445"/>
  <c r="X454"/>
  <c r="N396"/>
  <c r="W393"/>
  <c r="S392"/>
  <c r="X385"/>
  <c r="N386"/>
  <c r="N387"/>
  <c r="X388"/>
  <c r="O361"/>
  <c r="L360"/>
  <c r="T358"/>
  <c r="K357"/>
  <c r="X355"/>
  <c r="N354"/>
  <c r="W352"/>
  <c r="S351"/>
  <c r="S427"/>
  <c r="N422"/>
  <c r="R416"/>
  <c r="T410"/>
  <c r="R405"/>
  <c r="W443"/>
  <c r="S442"/>
  <c r="U440"/>
  <c r="R439"/>
  <c r="M438"/>
  <c r="O436"/>
  <c r="L435"/>
  <c r="T433"/>
  <c r="K432"/>
  <c r="X430"/>
  <c r="N429"/>
  <c r="W451"/>
  <c r="S450"/>
  <c r="U448"/>
  <c r="R447"/>
  <c r="M446"/>
  <c r="O455"/>
  <c r="L454"/>
  <c r="T394"/>
  <c r="K393"/>
  <c r="X391"/>
  <c r="R385"/>
  <c r="M386"/>
  <c r="O387"/>
  <c r="X362"/>
  <c r="N361"/>
  <c r="W359"/>
  <c r="S358"/>
  <c r="U356"/>
  <c r="R355"/>
  <c r="M354"/>
  <c r="O352"/>
  <c r="L351"/>
  <c r="T349"/>
  <c r="K348"/>
  <c r="X460"/>
  <c r="M427"/>
  <c r="K421"/>
  <c r="S415"/>
  <c r="N410"/>
  <c r="O405"/>
  <c r="U443"/>
  <c r="R442"/>
  <c r="M441"/>
  <c r="O439"/>
  <c r="L438"/>
  <c r="T436"/>
  <c r="K435"/>
  <c r="X433"/>
  <c r="N432"/>
  <c r="W430"/>
  <c r="S429"/>
  <c r="U451"/>
  <c r="R450"/>
  <c r="M449"/>
  <c r="O447"/>
  <c r="L446"/>
  <c r="T455"/>
  <c r="K454"/>
  <c r="X394"/>
  <c r="N393"/>
  <c r="W391"/>
  <c r="O385"/>
  <c r="L386"/>
  <c r="L387"/>
  <c r="O388"/>
  <c r="L362"/>
  <c r="T360"/>
  <c r="K359"/>
  <c r="X357"/>
  <c r="N356"/>
  <c r="W354"/>
  <c r="S353"/>
  <c r="U351"/>
  <c r="R350"/>
  <c r="M349"/>
  <c r="O347"/>
  <c r="L378"/>
  <c r="T350"/>
  <c r="S378"/>
  <c r="K377"/>
  <c r="X375"/>
  <c r="N374"/>
  <c r="W372"/>
  <c r="S371"/>
  <c r="U369"/>
  <c r="R368"/>
  <c r="M367"/>
  <c r="O365"/>
  <c r="L364"/>
  <c r="T382"/>
  <c r="K381"/>
  <c r="X379"/>
  <c r="R342"/>
  <c r="M343"/>
  <c r="N337"/>
  <c r="W334"/>
  <c r="S331"/>
  <c r="U332"/>
  <c r="R319"/>
  <c r="M318"/>
  <c r="O316"/>
  <c r="L315"/>
  <c r="T323"/>
  <c r="K322"/>
  <c r="X320"/>
  <c r="N325"/>
  <c r="W326"/>
  <c r="S300"/>
  <c r="U298"/>
  <c r="R297"/>
  <c r="M296"/>
  <c r="O294"/>
  <c r="O350"/>
  <c r="X378"/>
  <c r="U376"/>
  <c r="R375"/>
  <c r="M374"/>
  <c r="O372"/>
  <c r="L371"/>
  <c r="T369"/>
  <c r="K368"/>
  <c r="X366"/>
  <c r="N365"/>
  <c r="W363"/>
  <c r="S382"/>
  <c r="U380"/>
  <c r="R379"/>
  <c r="K342"/>
  <c r="U340"/>
  <c r="T336"/>
  <c r="K334"/>
  <c r="X333"/>
  <c r="N332"/>
  <c r="W318"/>
  <c r="S317"/>
  <c r="U315"/>
  <c r="R314"/>
  <c r="M323"/>
  <c r="O321"/>
  <c r="L320"/>
  <c r="T324"/>
  <c r="K326"/>
  <c r="X299"/>
  <c r="N298"/>
  <c r="W296"/>
  <c r="S295"/>
  <c r="U293"/>
  <c r="R292"/>
  <c r="M291"/>
  <c r="O289"/>
  <c r="L288"/>
  <c r="T286"/>
  <c r="K285"/>
  <c r="K354"/>
  <c r="W349"/>
  <c r="X347"/>
  <c r="S377"/>
  <c r="U375"/>
  <c r="R374"/>
  <c r="M373"/>
  <c r="O371"/>
  <c r="L370"/>
  <c r="T368"/>
  <c r="K367"/>
  <c r="X365"/>
  <c r="N364"/>
  <c r="W382"/>
  <c r="S381"/>
  <c r="U379"/>
  <c r="N342"/>
  <c r="T340"/>
  <c r="X336"/>
  <c r="N334"/>
  <c r="W333"/>
  <c r="S332"/>
  <c r="U318"/>
  <c r="R317"/>
  <c r="M316"/>
  <c r="O314"/>
  <c r="L323"/>
  <c r="T321"/>
  <c r="K320"/>
  <c r="X324"/>
  <c r="N326"/>
  <c r="W299"/>
  <c r="S298"/>
  <c r="U296"/>
  <c r="R295"/>
  <c r="M294"/>
  <c r="O292"/>
  <c r="L291"/>
  <c r="T289"/>
  <c r="K288"/>
  <c r="L353"/>
  <c r="K350"/>
  <c r="L348"/>
  <c r="W377"/>
  <c r="S376"/>
  <c r="U374"/>
  <c r="R373"/>
  <c r="M372"/>
  <c r="O370"/>
  <c r="L369"/>
  <c r="T367"/>
  <c r="K366"/>
  <c r="X364"/>
  <c r="N363"/>
  <c r="W381"/>
  <c r="S380"/>
  <c r="X342"/>
  <c r="N343"/>
  <c r="O337"/>
  <c r="L336"/>
  <c r="T331"/>
  <c r="K333"/>
  <c r="X319"/>
  <c r="N318"/>
  <c r="W316"/>
  <c r="S315"/>
  <c r="U323"/>
  <c r="R322"/>
  <c r="M321"/>
  <c r="O325"/>
  <c r="L324"/>
  <c r="T300"/>
  <c r="K299"/>
  <c r="X297"/>
  <c r="N296"/>
  <c r="W294"/>
  <c r="S293"/>
  <c r="U291"/>
  <c r="R290"/>
  <c r="M289"/>
  <c r="O287"/>
  <c r="L286"/>
  <c r="T284"/>
  <c r="O290"/>
  <c r="O284"/>
  <c r="O282"/>
  <c r="L281"/>
  <c r="T279"/>
  <c r="K278"/>
  <c r="X276"/>
  <c r="N275"/>
  <c r="W273"/>
  <c r="S272"/>
  <c r="U270"/>
  <c r="R269"/>
  <c r="M311"/>
  <c r="O309"/>
  <c r="L308"/>
  <c r="T306"/>
  <c r="K305"/>
  <c r="X303"/>
  <c r="N302"/>
  <c r="T263"/>
  <c r="K262"/>
  <c r="X266"/>
  <c r="N265"/>
  <c r="T232"/>
  <c r="K231"/>
  <c r="X253"/>
  <c r="N252"/>
  <c r="W250"/>
  <c r="S249"/>
  <c r="U247"/>
  <c r="R246"/>
  <c r="M245"/>
  <c r="O258"/>
  <c r="L257"/>
  <c r="T255"/>
  <c r="K254"/>
  <c r="O238"/>
  <c r="L237"/>
  <c r="T241"/>
  <c r="R289"/>
  <c r="R384"/>
  <c r="N355"/>
  <c r="S407"/>
  <c r="W440"/>
  <c r="M435"/>
  <c r="K429"/>
  <c r="S447"/>
  <c r="O394"/>
  <c r="O384"/>
  <c r="S359"/>
  <c r="O353"/>
  <c r="W420"/>
  <c r="L443"/>
  <c r="N437"/>
  <c r="R431"/>
  <c r="T449"/>
  <c r="W454"/>
  <c r="M391"/>
  <c r="M362"/>
  <c r="K356"/>
  <c r="S350"/>
  <c r="O425"/>
  <c r="S444"/>
  <c r="W438"/>
  <c r="M433"/>
  <c r="K451"/>
  <c r="S445"/>
  <c r="O392"/>
  <c r="W387"/>
  <c r="R358"/>
  <c r="T352"/>
  <c r="W378"/>
  <c r="R376"/>
  <c r="T370"/>
  <c r="W364"/>
  <c r="M379"/>
  <c r="O336"/>
  <c r="X318"/>
  <c r="U322"/>
  <c r="L326"/>
  <c r="N295"/>
  <c r="K376"/>
  <c r="S370"/>
  <c r="O364"/>
  <c r="U342"/>
  <c r="U334"/>
  <c r="L318"/>
  <c r="N322"/>
  <c r="R300"/>
  <c r="T294"/>
  <c r="W288"/>
  <c r="X352"/>
  <c r="K375"/>
  <c r="S369"/>
  <c r="O363"/>
  <c r="O343"/>
  <c r="O331"/>
  <c r="X316"/>
  <c r="U320"/>
  <c r="L299"/>
  <c r="N293"/>
  <c r="R287"/>
  <c r="L377"/>
  <c r="N371"/>
  <c r="R365"/>
  <c r="T379"/>
  <c r="W336"/>
  <c r="M319"/>
  <c r="K323"/>
  <c r="S326"/>
  <c r="O295"/>
  <c r="X289"/>
  <c r="M292"/>
  <c r="S280"/>
  <c r="O274"/>
  <c r="X311"/>
  <c r="U305"/>
  <c r="U262"/>
  <c r="U231"/>
  <c r="L250"/>
  <c r="N259"/>
  <c r="N239"/>
  <c r="O286"/>
  <c r="N282"/>
  <c r="L280"/>
  <c r="N278"/>
  <c r="R276"/>
  <c r="N274"/>
  <c r="R272"/>
  <c r="T270"/>
  <c r="R311"/>
  <c r="T309"/>
  <c r="K308"/>
  <c r="X306"/>
  <c r="N305"/>
  <c r="W303"/>
  <c r="S302"/>
  <c r="X263"/>
  <c r="N262"/>
  <c r="W266"/>
  <c r="S265"/>
  <c r="X232"/>
  <c r="N231"/>
  <c r="W253"/>
  <c r="S252"/>
  <c r="U250"/>
  <c r="R249"/>
  <c r="M248"/>
  <c r="O246"/>
  <c r="L245"/>
  <c r="T258"/>
  <c r="K257"/>
  <c r="X255"/>
  <c r="N254"/>
  <c r="T238"/>
  <c r="L289"/>
  <c r="M286"/>
  <c r="K284"/>
  <c r="X282"/>
  <c r="N281"/>
  <c r="W279"/>
  <c r="S278"/>
  <c r="U276"/>
  <c r="R275"/>
  <c r="M274"/>
  <c r="O272"/>
  <c r="L271"/>
  <c r="T269"/>
  <c r="K311"/>
  <c r="X309"/>
  <c r="N308"/>
  <c r="W306"/>
  <c r="S305"/>
  <c r="U303"/>
  <c r="R302"/>
  <c r="M301"/>
  <c r="X262"/>
  <c r="N261"/>
  <c r="W265"/>
  <c r="S264"/>
  <c r="L232"/>
  <c r="T233"/>
  <c r="K253"/>
  <c r="X251"/>
  <c r="N250"/>
  <c r="W248"/>
  <c r="S247"/>
  <c r="U245"/>
  <c r="R259"/>
  <c r="M258"/>
  <c r="O256"/>
  <c r="L255"/>
  <c r="W239"/>
  <c r="S238"/>
  <c r="U236"/>
  <c r="R241"/>
  <c r="M240"/>
  <c r="L293"/>
  <c r="M288"/>
  <c r="T285"/>
  <c r="L278"/>
  <c r="M273"/>
  <c r="K310"/>
  <c r="S304"/>
  <c r="M261"/>
  <c r="O232"/>
  <c r="X250"/>
  <c r="U259"/>
  <c r="W254"/>
  <c r="N236"/>
  <c r="O240"/>
  <c r="M226"/>
  <c r="O230"/>
  <c r="L229"/>
  <c r="T227"/>
  <c r="M217"/>
  <c r="O215"/>
  <c r="L219"/>
  <c r="T220"/>
  <c r="M209"/>
  <c r="U211"/>
  <c r="R208"/>
  <c r="M212"/>
  <c r="O203"/>
  <c r="L202"/>
  <c r="T205"/>
  <c r="M193"/>
  <c r="O192"/>
  <c r="L196"/>
  <c r="T197"/>
  <c r="K185"/>
  <c r="X183"/>
  <c r="N182"/>
  <c r="W180"/>
  <c r="S179"/>
  <c r="U177"/>
  <c r="R176"/>
  <c r="M175"/>
  <c r="O173"/>
  <c r="L172"/>
  <c r="T170"/>
  <c r="K189"/>
  <c r="S281"/>
  <c r="N276"/>
  <c r="R270"/>
  <c r="T307"/>
  <c r="O302"/>
  <c r="K265"/>
  <c r="X233"/>
  <c r="U248"/>
  <c r="W258"/>
  <c r="R238"/>
  <c r="L236"/>
  <c r="N240"/>
  <c r="R226"/>
  <c r="M225"/>
  <c r="O229"/>
  <c r="L228"/>
  <c r="W217"/>
  <c r="S216"/>
  <c r="U219"/>
  <c r="R218"/>
  <c r="M220"/>
  <c r="M210"/>
  <c r="N211"/>
  <c r="W212"/>
  <c r="S204"/>
  <c r="U202"/>
  <c r="R201"/>
  <c r="M205"/>
  <c r="X194"/>
  <c r="N192"/>
  <c r="W195"/>
  <c r="S197"/>
  <c r="U184"/>
  <c r="R183"/>
  <c r="M182"/>
  <c r="O180"/>
  <c r="L179"/>
  <c r="T177"/>
  <c r="K176"/>
  <c r="X174"/>
  <c r="N173"/>
  <c r="W171"/>
  <c r="S170"/>
  <c r="U188"/>
  <c r="R187"/>
  <c r="M186"/>
  <c r="M281"/>
  <c r="K275"/>
  <c r="S269"/>
  <c r="N307"/>
  <c r="R301"/>
  <c r="L264"/>
  <c r="U252"/>
  <c r="W247"/>
  <c r="L254"/>
  <c r="T236"/>
  <c r="X242"/>
  <c r="O226"/>
  <c r="L225"/>
  <c r="T229"/>
  <c r="K228"/>
  <c r="U217"/>
  <c r="R216"/>
  <c r="M215"/>
  <c r="O218"/>
  <c r="L220"/>
  <c r="N210"/>
  <c r="M211"/>
  <c r="O212"/>
  <c r="L204"/>
  <c r="T202"/>
  <c r="K201"/>
  <c r="U193"/>
  <c r="R194"/>
  <c r="M192"/>
  <c r="O195"/>
  <c r="L197"/>
  <c r="T184"/>
  <c r="K183"/>
  <c r="X181"/>
  <c r="N180"/>
  <c r="W178"/>
  <c r="S177"/>
  <c r="U175"/>
  <c r="R174"/>
  <c r="M173"/>
  <c r="O171"/>
  <c r="L170"/>
  <c r="T188"/>
  <c r="K187"/>
  <c r="K279"/>
  <c r="S273"/>
  <c r="N311"/>
  <c r="R305"/>
  <c r="S261"/>
  <c r="M233"/>
  <c r="K248"/>
  <c r="S257"/>
  <c r="S237"/>
  <c r="K240"/>
  <c r="N226"/>
  <c r="W230"/>
  <c r="S229"/>
  <c r="U227"/>
  <c r="N217"/>
  <c r="W215"/>
  <c r="S219"/>
  <c r="U220"/>
  <c r="N209"/>
  <c r="W211"/>
  <c r="S208"/>
  <c r="U204"/>
  <c r="R203"/>
  <c r="M202"/>
  <c r="O205"/>
  <c r="U194"/>
  <c r="R192"/>
  <c r="M196"/>
  <c r="O197"/>
  <c r="L185"/>
  <c r="T183"/>
  <c r="K182"/>
  <c r="X180"/>
  <c r="N179"/>
  <c r="W177"/>
  <c r="S176"/>
  <c r="U174"/>
  <c r="R173"/>
  <c r="M172"/>
  <c r="O170"/>
  <c r="L189"/>
  <c r="T187"/>
  <c r="K186"/>
  <c r="X167"/>
  <c r="N168"/>
  <c r="N186"/>
  <c r="O167"/>
  <c r="L169"/>
  <c r="T157"/>
  <c r="K156"/>
  <c r="X154"/>
  <c r="U358"/>
  <c r="M419"/>
  <c r="N444"/>
  <c r="U437"/>
  <c r="L432"/>
  <c r="N450"/>
  <c r="R455"/>
  <c r="T391"/>
  <c r="N362"/>
  <c r="R356"/>
  <c r="L465"/>
  <c r="M407"/>
  <c r="K440"/>
  <c r="S434"/>
  <c r="O452"/>
  <c r="X446"/>
  <c r="U393"/>
  <c r="N384"/>
  <c r="L359"/>
  <c r="N353"/>
  <c r="R347"/>
  <c r="U413"/>
  <c r="X441"/>
  <c r="U435"/>
  <c r="L430"/>
  <c r="N448"/>
  <c r="R396"/>
  <c r="W386"/>
  <c r="S361"/>
  <c r="O355"/>
  <c r="X349"/>
  <c r="S348"/>
  <c r="O373"/>
  <c r="X367"/>
  <c r="U381"/>
  <c r="R340"/>
  <c r="T333"/>
  <c r="W315"/>
  <c r="M320"/>
  <c r="K298"/>
  <c r="R348"/>
  <c r="N373"/>
  <c r="R367"/>
  <c r="T381"/>
  <c r="K340"/>
  <c r="M333"/>
  <c r="K315"/>
  <c r="S325"/>
  <c r="O297"/>
  <c r="X291"/>
  <c r="U285"/>
  <c r="U378"/>
  <c r="N372"/>
  <c r="R366"/>
  <c r="T380"/>
  <c r="R337"/>
  <c r="T319"/>
  <c r="W323"/>
  <c r="M324"/>
  <c r="K296"/>
  <c r="S290"/>
  <c r="K349"/>
  <c r="K374"/>
  <c r="S368"/>
  <c r="O382"/>
  <c r="S340"/>
  <c r="U333"/>
  <c r="L316"/>
  <c r="N320"/>
  <c r="R298"/>
  <c r="T292"/>
  <c r="W286"/>
  <c r="N283"/>
  <c r="R277"/>
  <c r="T271"/>
  <c r="W308"/>
  <c r="M303"/>
  <c r="M266"/>
  <c r="M253"/>
  <c r="K247"/>
  <c r="S256"/>
  <c r="S236"/>
  <c r="X283"/>
  <c r="K281"/>
  <c r="S279"/>
  <c r="K277"/>
  <c r="S275"/>
  <c r="O273"/>
  <c r="S271"/>
  <c r="O269"/>
  <c r="X310"/>
  <c r="U308"/>
  <c r="R307"/>
  <c r="M306"/>
  <c r="O304"/>
  <c r="L303"/>
  <c r="T301"/>
  <c r="M263"/>
  <c r="O261"/>
  <c r="L266"/>
  <c r="T264"/>
  <c r="M232"/>
  <c r="O233"/>
  <c r="L253"/>
  <c r="T251"/>
  <c r="K250"/>
  <c r="X248"/>
  <c r="N247"/>
  <c r="W245"/>
  <c r="S259"/>
  <c r="U257"/>
  <c r="R256"/>
  <c r="M255"/>
  <c r="S239"/>
  <c r="R293"/>
  <c r="T287"/>
  <c r="L285"/>
  <c r="R283"/>
  <c r="M282"/>
  <c r="O280"/>
  <c r="L279"/>
  <c r="T277"/>
  <c r="K276"/>
  <c r="X274"/>
  <c r="N273"/>
  <c r="W271"/>
  <c r="S270"/>
  <c r="U311"/>
  <c r="R310"/>
  <c r="M309"/>
  <c r="O307"/>
  <c r="L306"/>
  <c r="T304"/>
  <c r="K303"/>
  <c r="X301"/>
  <c r="R263"/>
  <c r="M262"/>
  <c r="O266"/>
  <c r="L265"/>
  <c r="W232"/>
  <c r="S231"/>
  <c r="U253"/>
  <c r="R252"/>
  <c r="M251"/>
  <c r="O249"/>
  <c r="L248"/>
  <c r="T246"/>
  <c r="K245"/>
  <c r="X258"/>
  <c r="N257"/>
  <c r="W255"/>
  <c r="S254"/>
  <c r="L239"/>
  <c r="T237"/>
  <c r="K236"/>
  <c r="X240"/>
  <c r="N242"/>
  <c r="T291"/>
  <c r="U286"/>
  <c r="R282"/>
  <c r="T276"/>
  <c r="O271"/>
  <c r="X308"/>
  <c r="U302"/>
  <c r="O265"/>
  <c r="K252"/>
  <c r="S246"/>
  <c r="N256"/>
  <c r="W238"/>
  <c r="M241"/>
  <c r="M242"/>
  <c r="N225"/>
  <c r="W229"/>
  <c r="S228"/>
  <c r="X217"/>
  <c r="N216"/>
  <c r="W219"/>
  <c r="S218"/>
  <c r="X209"/>
  <c r="R210"/>
  <c r="K211"/>
  <c r="X212"/>
  <c r="N204"/>
  <c r="W202"/>
  <c r="S201"/>
  <c r="X193"/>
  <c r="N194"/>
  <c r="W196"/>
  <c r="S195"/>
  <c r="U185"/>
  <c r="R184"/>
  <c r="M183"/>
  <c r="O181"/>
  <c r="L180"/>
  <c r="T178"/>
  <c r="K177"/>
  <c r="X175"/>
  <c r="N174"/>
  <c r="W172"/>
  <c r="S171"/>
  <c r="U189"/>
  <c r="R188"/>
  <c r="U279"/>
  <c r="W274"/>
  <c r="L309"/>
  <c r="M304"/>
  <c r="O263"/>
  <c r="K232"/>
  <c r="S250"/>
  <c r="N245"/>
  <c r="R254"/>
  <c r="M237"/>
  <c r="K241"/>
  <c r="L242"/>
  <c r="X225"/>
  <c r="N230"/>
  <c r="W228"/>
  <c r="S227"/>
  <c r="L217"/>
  <c r="T215"/>
  <c r="K219"/>
  <c r="X220"/>
  <c r="R209"/>
  <c r="X210"/>
  <c r="O208"/>
  <c r="L212"/>
  <c r="T203"/>
  <c r="K202"/>
  <c r="X205"/>
  <c r="R193"/>
  <c r="M194"/>
  <c r="O196"/>
  <c r="L195"/>
  <c r="T185"/>
  <c r="K184"/>
  <c r="X182"/>
  <c r="N181"/>
  <c r="W179"/>
  <c r="S178"/>
  <c r="U176"/>
  <c r="R175"/>
  <c r="M174"/>
  <c r="O172"/>
  <c r="L171"/>
  <c r="T189"/>
  <c r="K188"/>
  <c r="X186"/>
  <c r="N166"/>
  <c r="O279"/>
  <c r="X273"/>
  <c r="U310"/>
  <c r="W305"/>
  <c r="R262"/>
  <c r="S233"/>
  <c r="N249"/>
  <c r="R258"/>
  <c r="U237"/>
  <c r="T240"/>
  <c r="K242"/>
  <c r="W225"/>
  <c r="S230"/>
  <c r="U228"/>
  <c r="R227"/>
  <c r="K217"/>
  <c r="X215"/>
  <c r="N219"/>
  <c r="W220"/>
  <c r="O209"/>
  <c r="X211"/>
  <c r="N208"/>
  <c r="W204"/>
  <c r="S203"/>
  <c r="U201"/>
  <c r="R205"/>
  <c r="K193"/>
  <c r="X192"/>
  <c r="N196"/>
  <c r="W197"/>
  <c r="S185"/>
  <c r="U183"/>
  <c r="R182"/>
  <c r="M181"/>
  <c r="O179"/>
  <c r="L178"/>
  <c r="T176"/>
  <c r="K175"/>
  <c r="X173"/>
  <c r="N172"/>
  <c r="W170"/>
  <c r="S189"/>
  <c r="U187"/>
  <c r="O283"/>
  <c r="X277"/>
  <c r="U271"/>
  <c r="W309"/>
  <c r="L301"/>
  <c r="U265"/>
  <c r="O252"/>
  <c r="X246"/>
  <c r="U255"/>
  <c r="O241"/>
  <c r="O242"/>
  <c r="O225"/>
  <c r="L230"/>
  <c r="T228"/>
  <c r="K227"/>
  <c r="O216"/>
  <c r="L215"/>
  <c r="T218"/>
  <c r="K220"/>
  <c r="O210"/>
  <c r="L211"/>
  <c r="T212"/>
  <c r="K204"/>
  <c r="X202"/>
  <c r="N201"/>
  <c r="T193"/>
  <c r="K194"/>
  <c r="X196"/>
  <c r="N195"/>
  <c r="W185"/>
  <c r="S184"/>
  <c r="U182"/>
  <c r="R181"/>
  <c r="M180"/>
  <c r="O178"/>
  <c r="L177"/>
  <c r="T175"/>
  <c r="K174"/>
  <c r="X172"/>
  <c r="N171"/>
  <c r="W189"/>
  <c r="S188"/>
  <c r="U186"/>
  <c r="R166"/>
  <c r="M167"/>
  <c r="O169"/>
  <c r="M166"/>
  <c r="M168"/>
  <c r="S158"/>
  <c r="U156"/>
  <c r="R155"/>
  <c r="M154"/>
  <c r="O152"/>
  <c r="L151"/>
  <c r="T160"/>
  <c r="L357"/>
  <c r="K413"/>
  <c r="N442"/>
  <c r="R436"/>
  <c r="T430"/>
  <c r="W448"/>
  <c r="M454"/>
  <c r="M385"/>
  <c r="W360"/>
  <c r="M355"/>
  <c r="U425"/>
  <c r="T444"/>
  <c r="X438"/>
  <c r="U432"/>
  <c r="L451"/>
  <c r="N445"/>
  <c r="R392"/>
  <c r="N388"/>
  <c r="T357"/>
  <c r="W351"/>
  <c r="T401"/>
  <c r="W408"/>
  <c r="N440"/>
  <c r="R434"/>
  <c r="T452"/>
  <c r="W446"/>
  <c r="M394"/>
  <c r="S384"/>
  <c r="U359"/>
  <c r="L354"/>
  <c r="N348"/>
  <c r="U377"/>
  <c r="L372"/>
  <c r="N366"/>
  <c r="R380"/>
  <c r="K332"/>
  <c r="S314"/>
  <c r="O324"/>
  <c r="X296"/>
  <c r="T377"/>
  <c r="W371"/>
  <c r="M366"/>
  <c r="K380"/>
  <c r="S337"/>
  <c r="O319"/>
  <c r="X323"/>
  <c r="U326"/>
  <c r="L296"/>
  <c r="N290"/>
  <c r="R284"/>
  <c r="T376"/>
  <c r="W370"/>
  <c r="M365"/>
  <c r="K379"/>
  <c r="M336"/>
  <c r="K318"/>
  <c r="S322"/>
  <c r="O300"/>
  <c r="X294"/>
  <c r="U288"/>
  <c r="T378"/>
  <c r="X372"/>
  <c r="U366"/>
  <c r="L381"/>
  <c r="R332"/>
  <c r="T314"/>
  <c r="W324"/>
  <c r="M297"/>
  <c r="K291"/>
  <c r="S285"/>
  <c r="W281"/>
  <c r="M276"/>
  <c r="K270"/>
  <c r="S307"/>
  <c r="O301"/>
  <c r="O264"/>
  <c r="O251"/>
  <c r="X245"/>
  <c r="U254"/>
  <c r="W293"/>
  <c r="M283"/>
  <c r="W280"/>
  <c r="T278"/>
  <c r="W276"/>
  <c r="M275"/>
  <c r="W272"/>
  <c r="M271"/>
  <c r="K269"/>
  <c r="M310"/>
  <c r="O308"/>
  <c r="L307"/>
  <c r="T305"/>
  <c r="K304"/>
  <c r="X302"/>
  <c r="N301"/>
  <c r="T262"/>
  <c r="K261"/>
  <c r="X265"/>
  <c r="N264"/>
  <c r="T231"/>
  <c r="K233"/>
  <c r="X252"/>
  <c r="N251"/>
  <c r="W249"/>
  <c r="S248"/>
  <c r="U246"/>
  <c r="R245"/>
  <c r="M259"/>
  <c r="O257"/>
  <c r="L256"/>
  <c r="T254"/>
  <c r="M239"/>
  <c r="X292"/>
  <c r="X286"/>
  <c r="U284"/>
  <c r="L283"/>
  <c r="T281"/>
  <c r="K280"/>
  <c r="X278"/>
  <c r="N277"/>
  <c r="W275"/>
  <c r="S274"/>
  <c r="U272"/>
  <c r="R271"/>
  <c r="M270"/>
  <c r="O311"/>
  <c r="L310"/>
  <c r="T308"/>
  <c r="K307"/>
  <c r="X305"/>
  <c r="N304"/>
  <c r="W302"/>
  <c r="S301"/>
  <c r="L263"/>
  <c r="T261"/>
  <c r="K266"/>
  <c r="X264"/>
  <c r="R232"/>
  <c r="M231"/>
  <c r="O253"/>
  <c r="L252"/>
  <c r="T250"/>
  <c r="K249"/>
  <c r="X247"/>
  <c r="N246"/>
  <c r="W259"/>
  <c r="S258"/>
  <c r="U256"/>
  <c r="R255"/>
  <c r="M254"/>
  <c r="X238"/>
  <c r="N237"/>
  <c r="W241"/>
  <c r="S240"/>
  <c r="U226"/>
  <c r="U290"/>
  <c r="K286"/>
  <c r="X281"/>
  <c r="U275"/>
  <c r="W270"/>
  <c r="L305"/>
  <c r="U263"/>
  <c r="W264"/>
  <c r="R251"/>
  <c r="T245"/>
  <c r="O255"/>
  <c r="O237"/>
  <c r="W240"/>
  <c r="S226"/>
  <c r="U230"/>
  <c r="R229"/>
  <c r="M228"/>
  <c r="S217"/>
  <c r="U215"/>
  <c r="R219"/>
  <c r="M218"/>
  <c r="S209"/>
  <c r="W210"/>
  <c r="W208"/>
  <c r="S212"/>
  <c r="U203"/>
  <c r="R202"/>
  <c r="M201"/>
  <c r="S193"/>
  <c r="U192"/>
  <c r="R196"/>
  <c r="M195"/>
  <c r="O185"/>
  <c r="L184"/>
  <c r="T182"/>
  <c r="K181"/>
  <c r="X179"/>
  <c r="N178"/>
  <c r="W176"/>
  <c r="S175"/>
  <c r="U173"/>
  <c r="R172"/>
  <c r="M171"/>
  <c r="O189"/>
  <c r="L282"/>
  <c r="M277"/>
  <c r="K271"/>
  <c r="S308"/>
  <c r="N303"/>
  <c r="W262"/>
  <c r="R231"/>
  <c r="T249"/>
  <c r="O259"/>
  <c r="K239"/>
  <c r="W236"/>
  <c r="U240"/>
  <c r="X226"/>
  <c r="S225"/>
  <c r="U229"/>
  <c r="R228"/>
  <c r="M227"/>
  <c r="X216"/>
  <c r="N215"/>
  <c r="W218"/>
  <c r="S220"/>
  <c r="L209"/>
  <c r="T211"/>
  <c r="K208"/>
  <c r="X204"/>
  <c r="N203"/>
  <c r="W201"/>
  <c r="S205"/>
  <c r="L193"/>
  <c r="T192"/>
  <c r="K196"/>
  <c r="X197"/>
  <c r="N185"/>
  <c r="W183"/>
  <c r="S182"/>
  <c r="U180"/>
  <c r="R179"/>
  <c r="M178"/>
  <c r="O176"/>
  <c r="L175"/>
  <c r="T173"/>
  <c r="K172"/>
  <c r="X170"/>
  <c r="N189"/>
  <c r="W187"/>
  <c r="S186"/>
  <c r="U283"/>
  <c r="W278"/>
  <c r="L270"/>
  <c r="M308"/>
  <c r="K302"/>
  <c r="X261"/>
  <c r="T253"/>
  <c r="O248"/>
  <c r="X257"/>
  <c r="K237"/>
  <c r="L240"/>
  <c r="W226"/>
  <c r="R225"/>
  <c r="M230"/>
  <c r="O228"/>
  <c r="L227"/>
  <c r="W216"/>
  <c r="S215"/>
  <c r="U218"/>
  <c r="R220"/>
  <c r="K209"/>
  <c r="S211"/>
  <c r="U212"/>
  <c r="R204"/>
  <c r="M203"/>
  <c r="O201"/>
  <c r="L205"/>
  <c r="W194"/>
  <c r="S192"/>
  <c r="U195"/>
  <c r="R197"/>
  <c r="M185"/>
  <c r="O183"/>
  <c r="L182"/>
  <c r="T180"/>
  <c r="K179"/>
  <c r="X177"/>
  <c r="N176"/>
  <c r="W174"/>
  <c r="S173"/>
  <c r="U171"/>
  <c r="R170"/>
  <c r="M189"/>
  <c r="O187"/>
  <c r="W282"/>
  <c r="L274"/>
  <c r="M269"/>
  <c r="K306"/>
  <c r="L262"/>
  <c r="U232"/>
  <c r="W251"/>
  <c r="L258"/>
  <c r="U239"/>
  <c r="R240"/>
  <c r="T226"/>
  <c r="K225"/>
  <c r="X229"/>
  <c r="N228"/>
  <c r="T217"/>
  <c r="K216"/>
  <c r="X219"/>
  <c r="N218"/>
  <c r="T209"/>
  <c r="U210"/>
  <c r="X208"/>
  <c r="N212"/>
  <c r="W203"/>
  <c r="S202"/>
  <c r="U205"/>
  <c r="N193"/>
  <c r="W192"/>
  <c r="S196"/>
  <c r="U197"/>
  <c r="R185"/>
  <c r="M184"/>
  <c r="O182"/>
  <c r="L181"/>
  <c r="T179"/>
  <c r="K178"/>
  <c r="X176"/>
  <c r="N175"/>
  <c r="W173"/>
  <c r="S172"/>
  <c r="U170"/>
  <c r="R189"/>
  <c r="M188"/>
  <c r="O186"/>
  <c r="L166"/>
  <c r="T168"/>
  <c r="X187"/>
  <c r="W167"/>
  <c r="S169"/>
  <c r="M158"/>
  <c r="O156"/>
  <c r="R361"/>
  <c r="O433"/>
  <c r="M388"/>
  <c r="T441"/>
  <c r="S396"/>
  <c r="U348"/>
  <c r="O431"/>
  <c r="W362"/>
  <c r="M375"/>
  <c r="L334"/>
  <c r="O354"/>
  <c r="R343"/>
  <c r="M299"/>
  <c r="X373"/>
  <c r="L333"/>
  <c r="W291"/>
  <c r="M364"/>
  <c r="X321"/>
  <c r="S286"/>
  <c r="R304"/>
  <c r="W257"/>
  <c r="X279"/>
  <c r="L272"/>
  <c r="W307"/>
  <c r="M302"/>
  <c r="M265"/>
  <c r="M252"/>
  <c r="K246"/>
  <c r="S255"/>
  <c r="W285"/>
  <c r="R279"/>
  <c r="T273"/>
  <c r="W310"/>
  <c r="M305"/>
  <c r="S262"/>
  <c r="X231"/>
  <c r="U249"/>
  <c r="L259"/>
  <c r="R239"/>
  <c r="T242"/>
  <c r="S277"/>
  <c r="N266"/>
  <c r="O239"/>
  <c r="K230"/>
  <c r="K215"/>
  <c r="O211"/>
  <c r="X201"/>
  <c r="X195"/>
  <c r="U181"/>
  <c r="L176"/>
  <c r="N170"/>
  <c r="X269"/>
  <c r="L251"/>
  <c r="U241"/>
  <c r="K229"/>
  <c r="O219"/>
  <c r="U208"/>
  <c r="L201"/>
  <c r="R195"/>
  <c r="T181"/>
  <c r="W175"/>
  <c r="M170"/>
  <c r="N280"/>
  <c r="K263"/>
  <c r="L238"/>
  <c r="X230"/>
  <c r="L216"/>
  <c r="T210"/>
  <c r="N202"/>
  <c r="T196"/>
  <c r="W182"/>
  <c r="M177"/>
  <c r="K171"/>
  <c r="R278"/>
  <c r="T266"/>
  <c r="R236"/>
  <c r="M229"/>
  <c r="M219"/>
  <c r="M208"/>
  <c r="K205"/>
  <c r="K197"/>
  <c r="S180"/>
  <c r="O174"/>
  <c r="X188"/>
  <c r="U169"/>
  <c r="N157"/>
  <c r="T153"/>
  <c r="W151"/>
  <c r="M161"/>
  <c r="K159"/>
  <c r="X139"/>
  <c r="R141"/>
  <c r="U142"/>
  <c r="X138"/>
  <c r="N145"/>
  <c r="W146"/>
  <c r="S137"/>
  <c r="U135"/>
  <c r="R147"/>
  <c r="M125"/>
  <c r="O123"/>
  <c r="L122"/>
  <c r="T120"/>
  <c r="K128"/>
  <c r="X126"/>
  <c r="N130"/>
  <c r="W112"/>
  <c r="S111"/>
  <c r="U109"/>
  <c r="R114"/>
  <c r="M113"/>
  <c r="X108"/>
  <c r="N116"/>
  <c r="W97"/>
  <c r="S99"/>
  <c r="K105"/>
  <c r="R102"/>
  <c r="M100"/>
  <c r="O93"/>
  <c r="X92"/>
  <c r="N91"/>
  <c r="T86"/>
  <c r="K87"/>
  <c r="X77"/>
  <c r="N76"/>
  <c r="W74"/>
  <c r="S73"/>
  <c r="U79"/>
  <c r="R80"/>
  <c r="M81"/>
  <c r="X72"/>
  <c r="N63"/>
  <c r="W65"/>
  <c r="S66"/>
  <c r="U68"/>
  <c r="R69"/>
  <c r="M70"/>
  <c r="U55"/>
  <c r="R56"/>
  <c r="M57"/>
  <c r="O59"/>
  <c r="L60"/>
  <c r="T52"/>
  <c r="K53"/>
  <c r="X48"/>
  <c r="N49"/>
  <c r="S40"/>
  <c r="L188"/>
  <c r="U166"/>
  <c r="S168"/>
  <c r="K169"/>
  <c r="X157"/>
  <c r="N156"/>
  <c r="W154"/>
  <c r="S153"/>
  <c r="U151"/>
  <c r="R161"/>
  <c r="M160"/>
  <c r="O140"/>
  <c r="L139"/>
  <c r="L142"/>
  <c r="O143"/>
  <c r="L138"/>
  <c r="T144"/>
  <c r="K146"/>
  <c r="X136"/>
  <c r="N135"/>
  <c r="W125"/>
  <c r="S124"/>
  <c r="U122"/>
  <c r="R121"/>
  <c r="M120"/>
  <c r="O127"/>
  <c r="L126"/>
  <c r="T129"/>
  <c r="K112"/>
  <c r="X110"/>
  <c r="N109"/>
  <c r="W113"/>
  <c r="O115"/>
  <c r="L108"/>
  <c r="T98"/>
  <c r="K97"/>
  <c r="X104"/>
  <c r="R105"/>
  <c r="K102"/>
  <c r="X101"/>
  <c r="N93"/>
  <c r="W92"/>
  <c r="S91"/>
  <c r="W95"/>
  <c r="T87"/>
  <c r="K84"/>
  <c r="X76"/>
  <c r="N75"/>
  <c r="W73"/>
  <c r="S78"/>
  <c r="U80"/>
  <c r="R81"/>
  <c r="K82"/>
  <c r="X63"/>
  <c r="N64"/>
  <c r="W66"/>
  <c r="S67"/>
  <c r="U69"/>
  <c r="R70"/>
  <c r="X71"/>
  <c r="O56"/>
  <c r="L57"/>
  <c r="T59"/>
  <c r="K60"/>
  <c r="X52"/>
  <c r="N53"/>
  <c r="W48"/>
  <c r="S49"/>
  <c r="L45"/>
  <c r="X41"/>
  <c r="N42"/>
  <c r="W37"/>
  <c r="S38"/>
  <c r="W39"/>
  <c r="N35"/>
  <c r="K32"/>
  <c r="W30"/>
  <c r="S31"/>
  <c r="T27"/>
  <c r="M26"/>
  <c r="T167"/>
  <c r="K168"/>
  <c r="O158"/>
  <c r="L157"/>
  <c r="T155"/>
  <c r="K154"/>
  <c r="X152"/>
  <c r="N151"/>
  <c r="W160"/>
  <c r="S159"/>
  <c r="U139"/>
  <c r="T141"/>
  <c r="T143"/>
  <c r="K138"/>
  <c r="X144"/>
  <c r="N146"/>
  <c r="W136"/>
  <c r="S135"/>
  <c r="U125"/>
  <c r="R124"/>
  <c r="M123"/>
  <c r="O121"/>
  <c r="L120"/>
  <c r="T127"/>
  <c r="K126"/>
  <c r="X129"/>
  <c r="N112"/>
  <c r="W110"/>
  <c r="S109"/>
  <c r="U113"/>
  <c r="N115"/>
  <c r="W116"/>
  <c r="S98"/>
  <c r="U99"/>
  <c r="R104"/>
  <c r="X105"/>
  <c r="O100"/>
  <c r="L101"/>
  <c r="L94"/>
  <c r="O92"/>
  <c r="L91"/>
  <c r="W86"/>
  <c r="S87"/>
  <c r="U77"/>
  <c r="R76"/>
  <c r="M75"/>
  <c r="O73"/>
  <c r="L78"/>
  <c r="T80"/>
  <c r="K81"/>
  <c r="O72"/>
  <c r="L63"/>
  <c r="T65"/>
  <c r="K66"/>
  <c r="X68"/>
  <c r="N69"/>
  <c r="N71"/>
  <c r="M55"/>
  <c r="O57"/>
  <c r="L58"/>
  <c r="T60"/>
  <c r="K61"/>
  <c r="X53"/>
  <c r="N50"/>
  <c r="W49"/>
  <c r="O45"/>
  <c r="K40"/>
  <c r="X42"/>
  <c r="N43"/>
  <c r="W38"/>
  <c r="S39"/>
  <c r="K35"/>
  <c r="N32"/>
  <c r="O30"/>
  <c r="X29"/>
  <c r="S27"/>
  <c r="L26"/>
  <c r="O166"/>
  <c r="O168"/>
  <c r="N158"/>
  <c r="W156"/>
  <c r="S155"/>
  <c r="U153"/>
  <c r="R152"/>
  <c r="M151"/>
  <c r="O160"/>
  <c r="L159"/>
  <c r="T139"/>
  <c r="U141"/>
  <c r="S143"/>
  <c r="U145"/>
  <c r="R144"/>
  <c r="M146"/>
  <c r="O136"/>
  <c r="L135"/>
  <c r="T125"/>
  <c r="K124"/>
  <c r="X122"/>
  <c r="N121"/>
  <c r="W128"/>
  <c r="S127"/>
  <c r="U130"/>
  <c r="R129"/>
  <c r="M112"/>
  <c r="O110"/>
  <c r="L109"/>
  <c r="T113"/>
  <c r="M115"/>
  <c r="O116"/>
  <c r="L98"/>
  <c r="T99"/>
  <c r="K104"/>
  <c r="S102"/>
  <c r="U101"/>
  <c r="R93"/>
  <c r="X94"/>
  <c r="O91"/>
  <c r="U86"/>
  <c r="R87"/>
  <c r="M84"/>
  <c r="O76"/>
  <c r="L75"/>
  <c r="T73"/>
  <c r="K78"/>
  <c r="X80"/>
  <c r="N81"/>
  <c r="T72"/>
  <c r="K63"/>
  <c r="X65"/>
  <c r="N66"/>
  <c r="W68"/>
  <c r="S69"/>
  <c r="K71"/>
  <c r="R55"/>
  <c r="M56"/>
  <c r="O58"/>
  <c r="L59"/>
  <c r="T61"/>
  <c r="K52"/>
  <c r="X50"/>
  <c r="N48"/>
  <c r="T45"/>
  <c r="U41"/>
  <c r="R42"/>
  <c r="M43"/>
  <c r="O38"/>
  <c r="X34"/>
  <c r="R35"/>
  <c r="X33"/>
  <c r="N30"/>
  <c r="W29"/>
  <c r="R27"/>
  <c r="K26"/>
  <c r="S37"/>
  <c r="L32"/>
  <c r="T26"/>
  <c r="N38"/>
  <c r="U29"/>
  <c r="K39"/>
  <c r="W33"/>
  <c r="O39"/>
  <c r="X30"/>
  <c r="X542"/>
  <c r="N528"/>
  <c r="U403"/>
  <c r="R498"/>
  <c r="M488"/>
  <c r="O466"/>
  <c r="L458"/>
  <c r="T399"/>
  <c r="K344"/>
  <c r="X335"/>
  <c r="N330"/>
  <c r="W395"/>
  <c r="S390"/>
  <c r="U339"/>
  <c r="R329"/>
  <c r="M234"/>
  <c r="O268"/>
  <c r="L244"/>
  <c r="T206"/>
  <c r="K200"/>
  <c r="X221"/>
  <c r="N213"/>
  <c r="S165"/>
  <c r="U162"/>
  <c r="R150"/>
  <c r="M148"/>
  <c r="O132"/>
  <c r="L131"/>
  <c r="T117"/>
  <c r="U36"/>
  <c r="R103"/>
  <c r="M90"/>
  <c r="O85"/>
  <c r="L62"/>
  <c r="W542"/>
  <c r="S528"/>
  <c r="K501"/>
  <c r="O498"/>
  <c r="K458"/>
  <c r="W335"/>
  <c r="S330"/>
  <c r="M346"/>
  <c r="T268"/>
  <c r="N200"/>
  <c r="S213"/>
  <c r="O150"/>
  <c r="X117"/>
  <c r="T46"/>
  <c r="W528"/>
  <c r="X466"/>
  <c r="O390"/>
  <c r="X268"/>
  <c r="U221"/>
  <c r="L163"/>
  <c r="N131"/>
  <c r="T62"/>
  <c r="M501"/>
  <c r="S458"/>
  <c r="R344"/>
  <c r="T390"/>
  <c r="W268"/>
  <c r="U206"/>
  <c r="N148"/>
  <c r="T90"/>
  <c r="W46"/>
  <c r="T51"/>
  <c r="L424"/>
  <c r="X451"/>
  <c r="U357"/>
  <c r="W435"/>
  <c r="X386"/>
  <c r="X419"/>
  <c r="X449"/>
  <c r="M357"/>
  <c r="K369"/>
  <c r="N317"/>
  <c r="X374"/>
  <c r="R331"/>
  <c r="K293"/>
  <c r="U367"/>
  <c r="N315"/>
  <c r="T351"/>
  <c r="M342"/>
  <c r="U299"/>
  <c r="U278"/>
  <c r="R261"/>
  <c r="W237"/>
  <c r="U277"/>
  <c r="U269"/>
  <c r="S306"/>
  <c r="S263"/>
  <c r="S232"/>
  <c r="O250"/>
  <c r="X259"/>
  <c r="X239"/>
  <c r="W283"/>
  <c r="M278"/>
  <c r="K272"/>
  <c r="S309"/>
  <c r="O303"/>
  <c r="U266"/>
  <c r="N233"/>
  <c r="R248"/>
  <c r="T257"/>
  <c r="M238"/>
  <c r="S292"/>
  <c r="N272"/>
  <c r="W231"/>
  <c r="X241"/>
  <c r="X228"/>
  <c r="X218"/>
  <c r="L208"/>
  <c r="N205"/>
  <c r="N197"/>
  <c r="R180"/>
  <c r="T174"/>
  <c r="W188"/>
  <c r="U306"/>
  <c r="M246"/>
  <c r="S242"/>
  <c r="X227"/>
  <c r="L218"/>
  <c r="R212"/>
  <c r="W193"/>
  <c r="M197"/>
  <c r="K180"/>
  <c r="S174"/>
  <c r="O188"/>
  <c r="R274"/>
  <c r="L231"/>
  <c r="S241"/>
  <c r="N229"/>
  <c r="T219"/>
  <c r="T208"/>
  <c r="W205"/>
  <c r="K195"/>
  <c r="S181"/>
  <c r="O175"/>
  <c r="X189"/>
  <c r="T272"/>
  <c r="N253"/>
  <c r="W242"/>
  <c r="O227"/>
  <c r="O220"/>
  <c r="O204"/>
  <c r="O194"/>
  <c r="X184"/>
  <c r="U178"/>
  <c r="L173"/>
  <c r="N187"/>
  <c r="X166"/>
  <c r="W155"/>
  <c r="N153"/>
  <c r="R151"/>
  <c r="N160"/>
  <c r="W140"/>
  <c r="S139"/>
  <c r="W141"/>
  <c r="W143"/>
  <c r="S138"/>
  <c r="U144"/>
  <c r="R146"/>
  <c r="M137"/>
  <c r="O135"/>
  <c r="L147"/>
  <c r="T124"/>
  <c r="K123"/>
  <c r="X121"/>
  <c r="N120"/>
  <c r="W127"/>
  <c r="S126"/>
  <c r="U129"/>
  <c r="R112"/>
  <c r="M111"/>
  <c r="O109"/>
  <c r="L114"/>
  <c r="W115"/>
  <c r="S108"/>
  <c r="U98"/>
  <c r="R97"/>
  <c r="M99"/>
  <c r="O105"/>
  <c r="L102"/>
  <c r="T101"/>
  <c r="K93"/>
  <c r="S92"/>
  <c r="K95"/>
  <c r="N86"/>
  <c r="W84"/>
  <c r="S77"/>
  <c r="U75"/>
  <c r="R74"/>
  <c r="M73"/>
  <c r="O79"/>
  <c r="L80"/>
  <c r="W82"/>
  <c r="S72"/>
  <c r="U64"/>
  <c r="R65"/>
  <c r="M66"/>
  <c r="O68"/>
  <c r="L69"/>
  <c r="L71"/>
  <c r="O55"/>
  <c r="L56"/>
  <c r="T58"/>
  <c r="K59"/>
  <c r="X61"/>
  <c r="N52"/>
  <c r="W50"/>
  <c r="S48"/>
  <c r="S45"/>
  <c r="M40"/>
  <c r="S187"/>
  <c r="K166"/>
  <c r="L168"/>
  <c r="W158"/>
  <c r="S157"/>
  <c r="U155"/>
  <c r="R154"/>
  <c r="M153"/>
  <c r="O151"/>
  <c r="L161"/>
  <c r="T159"/>
  <c r="K140"/>
  <c r="M141"/>
  <c r="R142"/>
  <c r="K143"/>
  <c r="X145"/>
  <c r="N144"/>
  <c r="W137"/>
  <c r="S136"/>
  <c r="U147"/>
  <c r="R125"/>
  <c r="M124"/>
  <c r="O122"/>
  <c r="L121"/>
  <c r="T128"/>
  <c r="K127"/>
  <c r="X130"/>
  <c r="N129"/>
  <c r="W111"/>
  <c r="S110"/>
  <c r="U114"/>
  <c r="R113"/>
  <c r="K115"/>
  <c r="X116"/>
  <c r="N98"/>
  <c r="W99"/>
  <c r="S104"/>
  <c r="W105"/>
  <c r="W100"/>
  <c r="S101"/>
  <c r="K94"/>
  <c r="R92"/>
  <c r="M91"/>
  <c r="X86"/>
  <c r="N87"/>
  <c r="W77"/>
  <c r="S76"/>
  <c r="U74"/>
  <c r="R73"/>
  <c r="M78"/>
  <c r="O80"/>
  <c r="L81"/>
  <c r="W72"/>
  <c r="S63"/>
  <c r="U65"/>
  <c r="R66"/>
  <c r="M67"/>
  <c r="O69"/>
  <c r="L70"/>
  <c r="T55"/>
  <c r="K56"/>
  <c r="X58"/>
  <c r="N59"/>
  <c r="W61"/>
  <c r="S52"/>
  <c r="U50"/>
  <c r="R48"/>
  <c r="M49"/>
  <c r="W40"/>
  <c r="S41"/>
  <c r="U43"/>
  <c r="R37"/>
  <c r="M38"/>
  <c r="U34"/>
  <c r="T35"/>
  <c r="U33"/>
  <c r="R30"/>
  <c r="X31"/>
  <c r="M27"/>
  <c r="T25"/>
  <c r="M187"/>
  <c r="L167"/>
  <c r="W169"/>
  <c r="K158"/>
  <c r="X156"/>
  <c r="N155"/>
  <c r="W153"/>
  <c r="S152"/>
  <c r="U161"/>
  <c r="R160"/>
  <c r="M159"/>
  <c r="O139"/>
  <c r="M142"/>
  <c r="N143"/>
  <c r="W145"/>
  <c r="S144"/>
  <c r="U137"/>
  <c r="R136"/>
  <c r="M135"/>
  <c r="O125"/>
  <c r="L124"/>
  <c r="T122"/>
  <c r="K121"/>
  <c r="X128"/>
  <c r="N127"/>
  <c r="W130"/>
  <c r="S129"/>
  <c r="U111"/>
  <c r="R110"/>
  <c r="M109"/>
  <c r="O113"/>
  <c r="U108"/>
  <c r="R116"/>
  <c r="M98"/>
  <c r="O99"/>
  <c r="L104"/>
  <c r="T102"/>
  <c r="K100"/>
  <c r="X93"/>
  <c r="R94"/>
  <c r="K92"/>
  <c r="M95"/>
  <c r="R86"/>
  <c r="M87"/>
  <c r="O77"/>
  <c r="L76"/>
  <c r="T74"/>
  <c r="K73"/>
  <c r="X79"/>
  <c r="N80"/>
  <c r="T82"/>
  <c r="K72"/>
  <c r="X64"/>
  <c r="N65"/>
  <c r="W67"/>
  <c r="S68"/>
  <c r="U70"/>
  <c r="T71"/>
  <c r="T56"/>
  <c r="K57"/>
  <c r="X59"/>
  <c r="N60"/>
  <c r="W52"/>
  <c r="S53"/>
  <c r="U48"/>
  <c r="R49"/>
  <c r="K45"/>
  <c r="W41"/>
  <c r="S42"/>
  <c r="U37"/>
  <c r="R38"/>
  <c r="X39"/>
  <c r="O35"/>
  <c r="T33"/>
  <c r="K30"/>
  <c r="S29"/>
  <c r="L27"/>
  <c r="X25"/>
  <c r="R167"/>
  <c r="T169"/>
  <c r="U157"/>
  <c r="R156"/>
  <c r="M155"/>
  <c r="O153"/>
  <c r="L152"/>
  <c r="T161"/>
  <c r="K160"/>
  <c r="X140"/>
  <c r="N139"/>
  <c r="N142"/>
  <c r="M143"/>
  <c r="O145"/>
  <c r="L144"/>
  <c r="T137"/>
  <c r="K136"/>
  <c r="X147"/>
  <c r="N125"/>
  <c r="W123"/>
  <c r="S122"/>
  <c r="U120"/>
  <c r="R128"/>
  <c r="M127"/>
  <c r="O130"/>
  <c r="L129"/>
  <c r="T111"/>
  <c r="K110"/>
  <c r="X114"/>
  <c r="N113"/>
  <c r="T108"/>
  <c r="K116"/>
  <c r="X97"/>
  <c r="N99"/>
  <c r="N105"/>
  <c r="M102"/>
  <c r="O101"/>
  <c r="L93"/>
  <c r="T92"/>
  <c r="K91"/>
  <c r="O86"/>
  <c r="L87"/>
  <c r="T77"/>
  <c r="K76"/>
  <c r="X74"/>
  <c r="N73"/>
  <c r="W79"/>
  <c r="S80"/>
  <c r="X82"/>
  <c r="N72"/>
  <c r="W64"/>
  <c r="S65"/>
  <c r="U67"/>
  <c r="R68"/>
  <c r="M69"/>
  <c r="O71"/>
  <c r="L55"/>
  <c r="T57"/>
  <c r="K58"/>
  <c r="X60"/>
  <c r="N61"/>
  <c r="W53"/>
  <c r="S50"/>
  <c r="U49"/>
  <c r="N45"/>
  <c r="O41"/>
  <c r="L42"/>
  <c r="T37"/>
  <c r="K38"/>
  <c r="S34"/>
  <c r="W35"/>
  <c r="S33"/>
  <c r="K31"/>
  <c r="R29"/>
  <c r="K27"/>
  <c r="W25"/>
  <c r="T38"/>
  <c r="L33"/>
  <c r="U25"/>
  <c r="W34"/>
  <c r="U27"/>
  <c r="K25"/>
  <c r="R34"/>
  <c r="L31"/>
  <c r="K42"/>
  <c r="L34"/>
  <c r="R31"/>
  <c r="S542"/>
  <c r="W501"/>
  <c r="O403"/>
  <c r="L498"/>
  <c r="T469"/>
  <c r="K466"/>
  <c r="X457"/>
  <c r="N399"/>
  <c r="W338"/>
  <c r="S335"/>
  <c r="R395"/>
  <c r="M390"/>
  <c r="O339"/>
  <c r="L329"/>
  <c r="T313"/>
  <c r="K268"/>
  <c r="X224"/>
  <c r="N206"/>
  <c r="W198"/>
  <c r="S221"/>
  <c r="M165"/>
  <c r="O162"/>
  <c r="L150"/>
  <c r="T134"/>
  <c r="K132"/>
  <c r="X119"/>
  <c r="N117"/>
  <c r="O36"/>
  <c r="L103"/>
  <c r="T88"/>
  <c r="K85"/>
  <c r="X54"/>
  <c r="R542"/>
  <c r="M528"/>
  <c r="T403"/>
  <c r="K498"/>
  <c r="X469"/>
  <c r="N466"/>
  <c r="W457"/>
  <c r="S399"/>
  <c r="U338"/>
  <c r="R335"/>
  <c r="M330"/>
  <c r="O395"/>
  <c r="L390"/>
  <c r="T339"/>
  <c r="K329"/>
  <c r="X313"/>
  <c r="N268"/>
  <c r="W224"/>
  <c r="S206"/>
  <c r="U198"/>
  <c r="R221"/>
  <c r="M213"/>
  <c r="L165"/>
  <c r="T162"/>
  <c r="K150"/>
  <c r="X134"/>
  <c r="N132"/>
  <c r="W119"/>
  <c r="S117"/>
  <c r="M44"/>
  <c r="O103"/>
  <c r="L90"/>
  <c r="T85"/>
  <c r="K62"/>
  <c r="X51"/>
  <c r="N46"/>
  <c r="W28"/>
  <c r="U542"/>
  <c r="R528"/>
  <c r="X403"/>
  <c r="N498"/>
  <c r="W469"/>
  <c r="S466"/>
  <c r="U457"/>
  <c r="R399"/>
  <c r="M344"/>
  <c r="O335"/>
  <c r="L330"/>
  <c r="T395"/>
  <c r="K390"/>
  <c r="X339"/>
  <c r="N329"/>
  <c r="W313"/>
  <c r="S268"/>
  <c r="U224"/>
  <c r="R206"/>
  <c r="M200"/>
  <c r="O221"/>
  <c r="L213"/>
  <c r="K165"/>
  <c r="X162"/>
  <c r="N150"/>
  <c r="W134"/>
  <c r="S132"/>
  <c r="U119"/>
  <c r="R117"/>
  <c r="L44"/>
  <c r="T103"/>
  <c r="K90"/>
  <c r="X85"/>
  <c r="N62"/>
  <c r="W51"/>
  <c r="S46"/>
  <c r="T542"/>
  <c r="K528"/>
  <c r="W403"/>
  <c r="S498"/>
  <c r="U469"/>
  <c r="R466"/>
  <c r="M458"/>
  <c r="O399"/>
  <c r="L344"/>
  <c r="T335"/>
  <c r="K330"/>
  <c r="X395"/>
  <c r="N390"/>
  <c r="W339"/>
  <c r="S329"/>
  <c r="U313"/>
  <c r="R268"/>
  <c r="M244"/>
  <c r="O206"/>
  <c r="L200"/>
  <c r="T221"/>
  <c r="K213"/>
  <c r="N165"/>
  <c r="W162"/>
  <c r="S150"/>
  <c r="U134"/>
  <c r="R132"/>
  <c r="M131"/>
  <c r="O117"/>
  <c r="K44"/>
  <c r="X103"/>
  <c r="N90"/>
  <c r="W85"/>
  <c r="S62"/>
  <c r="U51"/>
  <c r="R46"/>
  <c r="M28"/>
  <c r="N51"/>
  <c r="X565"/>
  <c r="L565"/>
  <c r="O565"/>
  <c r="M163"/>
  <c r="K131"/>
  <c r="R90"/>
  <c r="L54"/>
  <c r="K488"/>
  <c r="K485" s="1"/>
  <c r="W399"/>
  <c r="U335"/>
  <c r="L346"/>
  <c r="N244"/>
  <c r="O165"/>
  <c r="X132"/>
  <c r="O90"/>
  <c r="N28"/>
  <c r="X498"/>
  <c r="M338"/>
  <c r="X329"/>
  <c r="R200"/>
  <c r="T165"/>
  <c r="W132"/>
  <c r="L36"/>
  <c r="X62"/>
  <c r="U565"/>
  <c r="K405"/>
  <c r="U445"/>
  <c r="L352"/>
  <c r="M430"/>
  <c r="O360"/>
  <c r="K443"/>
  <c r="U454"/>
  <c r="K351"/>
  <c r="S363"/>
  <c r="R321"/>
  <c r="U368"/>
  <c r="T316"/>
  <c r="S287"/>
  <c r="L382"/>
  <c r="R325"/>
  <c r="T375"/>
  <c r="S334"/>
  <c r="L294"/>
  <c r="L273"/>
  <c r="R233"/>
  <c r="X284"/>
  <c r="X275"/>
  <c r="L311"/>
  <c r="U304"/>
  <c r="U261"/>
  <c r="U233"/>
  <c r="L249"/>
  <c r="N258"/>
  <c r="N238"/>
  <c r="S282"/>
  <c r="O276"/>
  <c r="X270"/>
  <c r="U307"/>
  <c r="L302"/>
  <c r="R265"/>
  <c r="W252"/>
  <c r="M247"/>
  <c r="K256"/>
  <c r="O236"/>
  <c r="N287"/>
  <c r="R309"/>
  <c r="L247"/>
  <c r="U242"/>
  <c r="N227"/>
  <c r="N220"/>
  <c r="T204"/>
  <c r="T194"/>
  <c r="W184"/>
  <c r="M179"/>
  <c r="K173"/>
  <c r="T280"/>
  <c r="W301"/>
  <c r="K255"/>
  <c r="L226"/>
  <c r="R217"/>
  <c r="W209"/>
  <c r="M204"/>
  <c r="S194"/>
  <c r="O184"/>
  <c r="X178"/>
  <c r="U172"/>
  <c r="L187"/>
  <c r="T311"/>
  <c r="M250"/>
  <c r="R242"/>
  <c r="W227"/>
  <c r="K218"/>
  <c r="K212"/>
  <c r="O193"/>
  <c r="X185"/>
  <c r="U179"/>
  <c r="L174"/>
  <c r="N188"/>
  <c r="O310"/>
  <c r="R247"/>
  <c r="U225"/>
  <c r="U216"/>
  <c r="K210"/>
  <c r="L203"/>
  <c r="L192"/>
  <c r="N183"/>
  <c r="R177"/>
  <c r="T171"/>
  <c r="W166"/>
  <c r="U168"/>
  <c r="L155"/>
  <c r="U152"/>
  <c r="X161"/>
  <c r="U159"/>
  <c r="R140"/>
  <c r="M139"/>
  <c r="K142"/>
  <c r="R143"/>
  <c r="M138"/>
  <c r="O144"/>
  <c r="L146"/>
  <c r="T136"/>
  <c r="K135"/>
  <c r="X125"/>
  <c r="N124"/>
  <c r="W122"/>
  <c r="S121"/>
  <c r="U128"/>
  <c r="R127"/>
  <c r="M126"/>
  <c r="O129"/>
  <c r="L112"/>
  <c r="T110"/>
  <c r="K109"/>
  <c r="X113"/>
  <c r="R115"/>
  <c r="M108"/>
  <c r="O98"/>
  <c r="L97"/>
  <c r="T104"/>
  <c r="U105"/>
  <c r="X100"/>
  <c r="N101"/>
  <c r="N94"/>
  <c r="M92"/>
  <c r="O95"/>
  <c r="U87"/>
  <c r="R84"/>
  <c r="M77"/>
  <c r="O75"/>
  <c r="L74"/>
  <c r="T78"/>
  <c r="K79"/>
  <c r="X81"/>
  <c r="R82"/>
  <c r="M72"/>
  <c r="O64"/>
  <c r="L65"/>
  <c r="T67"/>
  <c r="K68"/>
  <c r="X70"/>
  <c r="R71"/>
  <c r="K55"/>
  <c r="X57"/>
  <c r="N58"/>
  <c r="W60"/>
  <c r="S61"/>
  <c r="U53"/>
  <c r="R50"/>
  <c r="M48"/>
  <c r="M45"/>
  <c r="T41"/>
  <c r="W186"/>
  <c r="U167"/>
  <c r="X169"/>
  <c r="R158"/>
  <c r="M157"/>
  <c r="O155"/>
  <c r="L154"/>
  <c r="T152"/>
  <c r="K151"/>
  <c r="X160"/>
  <c r="N159"/>
  <c r="W139"/>
  <c r="S141"/>
  <c r="W142"/>
  <c r="W138"/>
  <c r="S145"/>
  <c r="U146"/>
  <c r="R137"/>
  <c r="M136"/>
  <c r="O147"/>
  <c r="L125"/>
  <c r="T123"/>
  <c r="K122"/>
  <c r="X120"/>
  <c r="N128"/>
  <c r="W126"/>
  <c r="S130"/>
  <c r="U112"/>
  <c r="R111"/>
  <c r="M110"/>
  <c r="O114"/>
  <c r="L113"/>
  <c r="W108"/>
  <c r="S116"/>
  <c r="U97"/>
  <c r="R99"/>
  <c r="M104"/>
  <c r="U102"/>
  <c r="R100"/>
  <c r="M101"/>
  <c r="O94"/>
  <c r="L92"/>
  <c r="L95"/>
  <c r="S86"/>
  <c r="U84"/>
  <c r="R77"/>
  <c r="M76"/>
  <c r="O74"/>
  <c r="L73"/>
  <c r="T79"/>
  <c r="K80"/>
  <c r="U82"/>
  <c r="R72"/>
  <c r="M63"/>
  <c r="O65"/>
  <c r="L66"/>
  <c r="T68"/>
  <c r="K69"/>
  <c r="M71"/>
  <c r="N55"/>
  <c r="W57"/>
  <c r="S58"/>
  <c r="U60"/>
  <c r="R61"/>
  <c r="M52"/>
  <c r="O50"/>
  <c r="L48"/>
  <c r="W45"/>
  <c r="R40"/>
  <c r="M41"/>
  <c r="O43"/>
  <c r="L37"/>
  <c r="L39"/>
  <c r="O34"/>
  <c r="W32"/>
  <c r="O33"/>
  <c r="L30"/>
  <c r="T29"/>
  <c r="X26"/>
  <c r="N25"/>
  <c r="T186"/>
  <c r="X168"/>
  <c r="N169"/>
  <c r="W157"/>
  <c r="S156"/>
  <c r="U154"/>
  <c r="R153"/>
  <c r="M152"/>
  <c r="O161"/>
  <c r="L160"/>
  <c r="T140"/>
  <c r="K139"/>
  <c r="S142"/>
  <c r="U138"/>
  <c r="R145"/>
  <c r="M144"/>
  <c r="O137"/>
  <c r="L136"/>
  <c r="T147"/>
  <c r="K125"/>
  <c r="X123"/>
  <c r="N122"/>
  <c r="W120"/>
  <c r="S128"/>
  <c r="U126"/>
  <c r="R130"/>
  <c r="M129"/>
  <c r="O111"/>
  <c r="L110"/>
  <c r="T114"/>
  <c r="K113"/>
  <c r="O108"/>
  <c r="L116"/>
  <c r="T97"/>
  <c r="K99"/>
  <c r="M105"/>
  <c r="N102"/>
  <c r="W101"/>
  <c r="S93"/>
  <c r="W94"/>
  <c r="W91"/>
  <c r="S95"/>
  <c r="L86"/>
  <c r="T84"/>
  <c r="K77"/>
  <c r="X75"/>
  <c r="N74"/>
  <c r="W78"/>
  <c r="S79"/>
  <c r="U81"/>
  <c r="N82"/>
  <c r="W63"/>
  <c r="S64"/>
  <c r="U66"/>
  <c r="R67"/>
  <c r="M68"/>
  <c r="O70"/>
  <c r="X55"/>
  <c r="N56"/>
  <c r="W58"/>
  <c r="S59"/>
  <c r="U61"/>
  <c r="R52"/>
  <c r="M53"/>
  <c r="O48"/>
  <c r="L49"/>
  <c r="U40"/>
  <c r="R41"/>
  <c r="M42"/>
  <c r="O37"/>
  <c r="L38"/>
  <c r="T34"/>
  <c r="U35"/>
  <c r="N33"/>
  <c r="N31"/>
  <c r="M29"/>
  <c r="W26"/>
  <c r="S25"/>
  <c r="K167"/>
  <c r="M169"/>
  <c r="O157"/>
  <c r="L156"/>
  <c r="T154"/>
  <c r="K153"/>
  <c r="X151"/>
  <c r="N161"/>
  <c r="W159"/>
  <c r="S140"/>
  <c r="K141"/>
  <c r="T142"/>
  <c r="T138"/>
  <c r="K145"/>
  <c r="X146"/>
  <c r="N137"/>
  <c r="W135"/>
  <c r="S147"/>
  <c r="U124"/>
  <c r="R123"/>
  <c r="M122"/>
  <c r="O120"/>
  <c r="L128"/>
  <c r="T126"/>
  <c r="K130"/>
  <c r="X112"/>
  <c r="N111"/>
  <c r="W109"/>
  <c r="S114"/>
  <c r="X115"/>
  <c r="N108"/>
  <c r="W98"/>
  <c r="S97"/>
  <c r="U104"/>
  <c r="T105"/>
  <c r="T100"/>
  <c r="K101"/>
  <c r="M94"/>
  <c r="N92"/>
  <c r="N95"/>
  <c r="K86"/>
  <c r="X84"/>
  <c r="N77"/>
  <c r="W75"/>
  <c r="S74"/>
  <c r="U78"/>
  <c r="R79"/>
  <c r="M80"/>
  <c r="S82"/>
  <c r="U63"/>
  <c r="R64"/>
  <c r="M65"/>
  <c r="O67"/>
  <c r="L68"/>
  <c r="T70"/>
  <c r="U71"/>
  <c r="X56"/>
  <c r="N57"/>
  <c r="W59"/>
  <c r="S60"/>
  <c r="U52"/>
  <c r="R53"/>
  <c r="M50"/>
  <c r="O49"/>
  <c r="T40"/>
  <c r="K41"/>
  <c r="X43"/>
  <c r="N37"/>
  <c r="N39"/>
  <c r="M34"/>
  <c r="T32"/>
  <c r="M33"/>
  <c r="O31"/>
  <c r="L29"/>
  <c r="U26"/>
  <c r="R25"/>
  <c r="U39"/>
  <c r="S30"/>
  <c r="U42"/>
  <c r="S35"/>
  <c r="N26"/>
  <c r="O42"/>
  <c r="X35"/>
  <c r="O29"/>
  <c r="R43"/>
  <c r="R32"/>
  <c r="M542"/>
  <c r="R501"/>
  <c r="K403"/>
  <c r="X488"/>
  <c r="N469"/>
  <c r="W458"/>
  <c r="S457"/>
  <c r="U344"/>
  <c r="R338"/>
  <c r="M335"/>
  <c r="L395"/>
  <c r="T346"/>
  <c r="K339"/>
  <c r="X234"/>
  <c r="N313"/>
  <c r="W244"/>
  <c r="S224"/>
  <c r="U200"/>
  <c r="R198"/>
  <c r="M221"/>
  <c r="T163"/>
  <c r="K162"/>
  <c r="X148"/>
  <c r="N134"/>
  <c r="W131"/>
  <c r="S119"/>
  <c r="T44"/>
  <c r="K36"/>
  <c r="X90"/>
  <c r="N88"/>
  <c r="W62"/>
  <c r="S54"/>
  <c r="L542"/>
  <c r="U501"/>
  <c r="N403"/>
  <c r="W488"/>
  <c r="S469"/>
  <c r="U458"/>
  <c r="R457"/>
  <c r="M399"/>
  <c r="O338"/>
  <c r="L335"/>
  <c r="K395"/>
  <c r="X346"/>
  <c r="N339"/>
  <c r="W234"/>
  <c r="S313"/>
  <c r="U244"/>
  <c r="R224"/>
  <c r="M206"/>
  <c r="O198"/>
  <c r="L221"/>
  <c r="X163"/>
  <c r="N162"/>
  <c r="W148"/>
  <c r="S134"/>
  <c r="U131"/>
  <c r="R119"/>
  <c r="M117"/>
  <c r="T36"/>
  <c r="K103"/>
  <c r="X88"/>
  <c r="N85"/>
  <c r="W54"/>
  <c r="S51"/>
  <c r="U28"/>
  <c r="R28"/>
  <c r="O542"/>
  <c r="L528"/>
  <c r="S403"/>
  <c r="U488"/>
  <c r="R469"/>
  <c r="M466"/>
  <c r="O457"/>
  <c r="L399"/>
  <c r="T338"/>
  <c r="K335"/>
  <c r="N395"/>
  <c r="W346"/>
  <c r="S339"/>
  <c r="U234"/>
  <c r="R313"/>
  <c r="M268"/>
  <c r="O224"/>
  <c r="L206"/>
  <c r="T198"/>
  <c r="K221"/>
  <c r="W163"/>
  <c r="S162"/>
  <c r="U148"/>
  <c r="R134"/>
  <c r="M132"/>
  <c r="O119"/>
  <c r="L117"/>
  <c r="X36"/>
  <c r="N103"/>
  <c r="W88"/>
  <c r="S85"/>
  <c r="U54"/>
  <c r="R51"/>
  <c r="M46"/>
  <c r="N542"/>
  <c r="X501"/>
  <c r="R403"/>
  <c r="M498"/>
  <c r="O469"/>
  <c r="L466"/>
  <c r="T457"/>
  <c r="K399"/>
  <c r="X338"/>
  <c r="N335"/>
  <c r="S395"/>
  <c r="U346"/>
  <c r="R339"/>
  <c r="M329"/>
  <c r="O313"/>
  <c r="L268"/>
  <c r="T224"/>
  <c r="K206"/>
  <c r="X198"/>
  <c r="N221"/>
  <c r="U163"/>
  <c r="R162"/>
  <c r="M150"/>
  <c r="O134"/>
  <c r="L132"/>
  <c r="T119"/>
  <c r="K117"/>
  <c r="W36"/>
  <c r="S103"/>
  <c r="U88"/>
  <c r="R85"/>
  <c r="M62"/>
  <c r="O51"/>
  <c r="L46"/>
  <c r="O46"/>
  <c r="M565"/>
  <c r="N565"/>
  <c r="S32"/>
  <c r="L488"/>
  <c r="N344"/>
  <c r="R390"/>
  <c r="L234"/>
  <c r="X206"/>
  <c r="R165"/>
  <c r="T132"/>
  <c r="U103"/>
  <c r="M88"/>
  <c r="K46"/>
  <c r="T498"/>
  <c r="N458"/>
  <c r="K234"/>
  <c r="S200"/>
  <c r="R213"/>
  <c r="T150"/>
  <c r="W117"/>
  <c r="M36"/>
  <c r="K54"/>
  <c r="O528"/>
  <c r="N488"/>
  <c r="O330"/>
  <c r="K346"/>
  <c r="S244"/>
  <c r="O213"/>
  <c r="X150"/>
  <c r="U117"/>
  <c r="K88"/>
  <c r="S28"/>
  <c r="W565"/>
  <c r="S439"/>
  <c r="L393"/>
  <c r="L412"/>
  <c r="K448"/>
  <c r="X354"/>
  <c r="S437"/>
  <c r="L391"/>
  <c r="M352"/>
  <c r="X343"/>
  <c r="T299"/>
  <c r="L363"/>
  <c r="W320"/>
  <c r="X348"/>
  <c r="T297"/>
  <c r="W369"/>
  <c r="O317"/>
  <c r="N288"/>
  <c r="N310"/>
  <c r="T248"/>
  <c r="O281"/>
  <c r="U273"/>
  <c r="N309"/>
  <c r="R303"/>
  <c r="R266"/>
  <c r="R253"/>
  <c r="T247"/>
  <c r="W256"/>
  <c r="S288"/>
  <c r="U280"/>
  <c r="L275"/>
  <c r="N269"/>
  <c r="R306"/>
  <c r="W263"/>
  <c r="M264"/>
  <c r="S251"/>
  <c r="O245"/>
  <c r="X254"/>
  <c r="L241"/>
  <c r="K283"/>
  <c r="T303"/>
  <c r="M257"/>
  <c r="T225"/>
  <c r="T216"/>
  <c r="L210"/>
  <c r="K203"/>
  <c r="K192"/>
  <c r="S183"/>
  <c r="O177"/>
  <c r="X171"/>
  <c r="O275"/>
  <c r="R264"/>
  <c r="X237"/>
  <c r="T230"/>
  <c r="M216"/>
  <c r="S210"/>
  <c r="O202"/>
  <c r="U196"/>
  <c r="L183"/>
  <c r="N177"/>
  <c r="R171"/>
  <c r="T166"/>
  <c r="O306"/>
  <c r="K259"/>
  <c r="K226"/>
  <c r="O217"/>
  <c r="U209"/>
  <c r="X203"/>
  <c r="L194"/>
  <c r="N184"/>
  <c r="R178"/>
  <c r="T172"/>
  <c r="S284"/>
  <c r="X304"/>
  <c r="T256"/>
  <c r="R230"/>
  <c r="R215"/>
  <c r="R211"/>
  <c r="T201"/>
  <c r="T195"/>
  <c r="W181"/>
  <c r="M176"/>
  <c r="K170"/>
  <c r="S167"/>
  <c r="X158"/>
  <c r="S154"/>
  <c r="K152"/>
  <c r="S161"/>
  <c r="O159"/>
  <c r="L140"/>
  <c r="L141"/>
  <c r="O142"/>
  <c r="L143"/>
  <c r="T145"/>
  <c r="K144"/>
  <c r="X137"/>
  <c r="N136"/>
  <c r="W147"/>
  <c r="S125"/>
  <c r="U123"/>
  <c r="R122"/>
  <c r="M121"/>
  <c r="O128"/>
  <c r="L127"/>
  <c r="T130"/>
  <c r="K129"/>
  <c r="X111"/>
  <c r="N110"/>
  <c r="W114"/>
  <c r="S113"/>
  <c r="L115"/>
  <c r="T116"/>
  <c r="K98"/>
  <c r="X99"/>
  <c r="N104"/>
  <c r="W102"/>
  <c r="S100"/>
  <c r="U93"/>
  <c r="T94"/>
  <c r="T91"/>
  <c r="U95"/>
  <c r="O87"/>
  <c r="L84"/>
  <c r="T76"/>
  <c r="K75"/>
  <c r="X73"/>
  <c r="N78"/>
  <c r="W80"/>
  <c r="S81"/>
  <c r="L82"/>
  <c r="T63"/>
  <c r="K64"/>
  <c r="X66"/>
  <c r="N67"/>
  <c r="W69"/>
  <c r="S70"/>
  <c r="W71"/>
  <c r="W56"/>
  <c r="S57"/>
  <c r="U59"/>
  <c r="R60"/>
  <c r="M61"/>
  <c r="O53"/>
  <c r="L50"/>
  <c r="T49"/>
  <c r="X40"/>
  <c r="N41"/>
  <c r="L186"/>
  <c r="N167"/>
  <c r="R169"/>
  <c r="L158"/>
  <c r="T156"/>
  <c r="K155"/>
  <c r="X153"/>
  <c r="N152"/>
  <c r="W161"/>
  <c r="S160"/>
  <c r="U140"/>
  <c r="R139"/>
  <c r="X141"/>
  <c r="U143"/>
  <c r="R138"/>
  <c r="M145"/>
  <c r="O146"/>
  <c r="L137"/>
  <c r="T135"/>
  <c r="K147"/>
  <c r="X124"/>
  <c r="N123"/>
  <c r="W121"/>
  <c r="S120"/>
  <c r="U127"/>
  <c r="R126"/>
  <c r="M130"/>
  <c r="O112"/>
  <c r="L111"/>
  <c r="T109"/>
  <c r="K114"/>
  <c r="U115"/>
  <c r="R108"/>
  <c r="M116"/>
  <c r="O97"/>
  <c r="L99"/>
  <c r="L105"/>
  <c r="O102"/>
  <c r="L100"/>
  <c r="T93"/>
  <c r="U94"/>
  <c r="X91"/>
  <c r="R95"/>
  <c r="M86"/>
  <c r="O84"/>
  <c r="L77"/>
  <c r="T75"/>
  <c r="K74"/>
  <c r="X78"/>
  <c r="N79"/>
  <c r="W81"/>
  <c r="O82"/>
  <c r="L72"/>
  <c r="T64"/>
  <c r="K65"/>
  <c r="X67"/>
  <c r="N68"/>
  <c r="W70"/>
  <c r="S71"/>
  <c r="U56"/>
  <c r="R57"/>
  <c r="M58"/>
  <c r="O60"/>
  <c r="L61"/>
  <c r="T53"/>
  <c r="K50"/>
  <c r="X49"/>
  <c r="R45"/>
  <c r="L40"/>
  <c r="T42"/>
  <c r="K43"/>
  <c r="X38"/>
  <c r="R39"/>
  <c r="K34"/>
  <c r="O32"/>
  <c r="K33"/>
  <c r="M31"/>
  <c r="N29"/>
  <c r="S26"/>
  <c r="S166"/>
  <c r="R168"/>
  <c r="U158"/>
  <c r="R157"/>
  <c r="M156"/>
  <c r="O154"/>
  <c r="L153"/>
  <c r="T151"/>
  <c r="K161"/>
  <c r="X159"/>
  <c r="N140"/>
  <c r="N141"/>
  <c r="X142"/>
  <c r="O138"/>
  <c r="L145"/>
  <c r="T146"/>
  <c r="K137"/>
  <c r="X135"/>
  <c r="N147"/>
  <c r="W124"/>
  <c r="S123"/>
  <c r="U121"/>
  <c r="R120"/>
  <c r="M128"/>
  <c r="O126"/>
  <c r="L130"/>
  <c r="T112"/>
  <c r="K111"/>
  <c r="X109"/>
  <c r="N114"/>
  <c r="T115"/>
  <c r="K108"/>
  <c r="X98"/>
  <c r="N97"/>
  <c r="W104"/>
  <c r="S105"/>
  <c r="U100"/>
  <c r="R101"/>
  <c r="M93"/>
  <c r="U92"/>
  <c r="R91"/>
  <c r="X95"/>
  <c r="X87"/>
  <c r="N84"/>
  <c r="W76"/>
  <c r="S75"/>
  <c r="U73"/>
  <c r="R78"/>
  <c r="M79"/>
  <c r="O81"/>
  <c r="U72"/>
  <c r="R63"/>
  <c r="M64"/>
  <c r="O66"/>
  <c r="L67"/>
  <c r="T69"/>
  <c r="K70"/>
  <c r="S55"/>
  <c r="U57"/>
  <c r="R58"/>
  <c r="M59"/>
  <c r="O61"/>
  <c r="L52"/>
  <c r="T50"/>
  <c r="K48"/>
  <c r="U45"/>
  <c r="O40"/>
  <c r="L41"/>
  <c r="T43"/>
  <c r="K37"/>
  <c r="M39"/>
  <c r="N34"/>
  <c r="U32"/>
  <c r="U30"/>
  <c r="T31"/>
  <c r="X27"/>
  <c r="R26"/>
  <c r="M25"/>
  <c r="R186"/>
  <c r="W168"/>
  <c r="T158"/>
  <c r="K157"/>
  <c r="X155"/>
  <c r="N154"/>
  <c r="W152"/>
  <c r="S151"/>
  <c r="U160"/>
  <c r="R159"/>
  <c r="M140"/>
  <c r="O141"/>
  <c r="X143"/>
  <c r="N138"/>
  <c r="W144"/>
  <c r="S146"/>
  <c r="U136"/>
  <c r="R135"/>
  <c r="M147"/>
  <c r="O124"/>
  <c r="L123"/>
  <c r="T121"/>
  <c r="K120"/>
  <c r="X127"/>
  <c r="N126"/>
  <c r="W129"/>
  <c r="S112"/>
  <c r="U110"/>
  <c r="R109"/>
  <c r="M114"/>
  <c r="S115"/>
  <c r="U116"/>
  <c r="R98"/>
  <c r="M97"/>
  <c r="O104"/>
  <c r="X102"/>
  <c r="N100"/>
  <c r="W93"/>
  <c r="S94"/>
  <c r="U91"/>
  <c r="T95"/>
  <c r="W87"/>
  <c r="S84"/>
  <c r="U76"/>
  <c r="R75"/>
  <c r="M74"/>
  <c r="O78"/>
  <c r="L79"/>
  <c r="T81"/>
  <c r="M82"/>
  <c r="O63"/>
  <c r="L64"/>
  <c r="T66"/>
  <c r="K67"/>
  <c r="X69"/>
  <c r="N70"/>
  <c r="W55"/>
  <c r="S56"/>
  <c r="U58"/>
  <c r="R59"/>
  <c r="M60"/>
  <c r="O52"/>
  <c r="L53"/>
  <c r="T48"/>
  <c r="K49"/>
  <c r="N40"/>
  <c r="W42"/>
  <c r="S43"/>
  <c r="U38"/>
  <c r="T39"/>
  <c r="L35"/>
  <c r="M32"/>
  <c r="T30"/>
  <c r="U31"/>
  <c r="W27"/>
  <c r="O26"/>
  <c r="L25"/>
  <c r="L43"/>
  <c r="M35"/>
  <c r="W31"/>
  <c r="M37"/>
  <c r="M30"/>
  <c r="O25"/>
  <c r="W43"/>
  <c r="X32"/>
  <c r="O27"/>
  <c r="X37"/>
  <c r="R33"/>
  <c r="T528"/>
  <c r="L501"/>
  <c r="W498"/>
  <c r="S488"/>
  <c r="S485" s="1"/>
  <c r="U466"/>
  <c r="R458"/>
  <c r="M457"/>
  <c r="O344"/>
  <c r="L338"/>
  <c r="T330"/>
  <c r="X390"/>
  <c r="N346"/>
  <c r="W329"/>
  <c r="S234"/>
  <c r="U268"/>
  <c r="R244"/>
  <c r="M224"/>
  <c r="O200"/>
  <c r="L198"/>
  <c r="T213"/>
  <c r="X165"/>
  <c r="N163"/>
  <c r="W150"/>
  <c r="S148"/>
  <c r="U132"/>
  <c r="R131"/>
  <c r="M119"/>
  <c r="N44"/>
  <c r="W103"/>
  <c r="S90"/>
  <c r="U85"/>
  <c r="R62"/>
  <c r="M54"/>
  <c r="X528"/>
  <c r="O501"/>
  <c r="U498"/>
  <c r="R488"/>
  <c r="M469"/>
  <c r="O458"/>
  <c r="L457"/>
  <c r="T344"/>
  <c r="K338"/>
  <c r="X330"/>
  <c r="W390"/>
  <c r="S346"/>
  <c r="U329"/>
  <c r="R234"/>
  <c r="M313"/>
  <c r="O244"/>
  <c r="L224"/>
  <c r="T200"/>
  <c r="K198"/>
  <c r="X213"/>
  <c r="W165"/>
  <c r="S163"/>
  <c r="U150"/>
  <c r="R148"/>
  <c r="M134"/>
  <c r="O131"/>
  <c r="L119"/>
  <c r="X44"/>
  <c r="N36"/>
  <c r="W90"/>
  <c r="S88"/>
  <c r="U62"/>
  <c r="R54"/>
  <c r="M51"/>
  <c r="O28"/>
  <c r="U46"/>
  <c r="L28"/>
  <c r="K542"/>
  <c r="T501"/>
  <c r="M403"/>
  <c r="O488"/>
  <c r="O485" s="1"/>
  <c r="L469"/>
  <c r="T458"/>
  <c r="K457"/>
  <c r="X344"/>
  <c r="N338"/>
  <c r="W330"/>
  <c r="U390"/>
  <c r="R346"/>
  <c r="M339"/>
  <c r="O234"/>
  <c r="L313"/>
  <c r="T244"/>
  <c r="K224"/>
  <c r="X200"/>
  <c r="N198"/>
  <c r="W213"/>
  <c r="U165"/>
  <c r="R163"/>
  <c r="M162"/>
  <c r="O148"/>
  <c r="L134"/>
  <c r="T131"/>
  <c r="K119"/>
  <c r="W44"/>
  <c r="S36"/>
  <c r="U90"/>
  <c r="R88"/>
  <c r="M85"/>
  <c r="O54"/>
  <c r="L51"/>
  <c r="T28"/>
  <c r="U528"/>
  <c r="S501"/>
  <c r="L403"/>
  <c r="T488"/>
  <c r="K469"/>
  <c r="X458"/>
  <c r="N457"/>
  <c r="W344"/>
  <c r="S338"/>
  <c r="U330"/>
  <c r="M395"/>
  <c r="O346"/>
  <c r="L339"/>
  <c r="T234"/>
  <c r="K313"/>
  <c r="X244"/>
  <c r="N224"/>
  <c r="W200"/>
  <c r="S198"/>
  <c r="U213"/>
  <c r="O163"/>
  <c r="L162"/>
  <c r="T148"/>
  <c r="K134"/>
  <c r="X131"/>
  <c r="N119"/>
  <c r="U44"/>
  <c r="R36"/>
  <c r="M103"/>
  <c r="O88"/>
  <c r="L85"/>
  <c r="T54"/>
  <c r="K51"/>
  <c r="X28"/>
  <c r="R565"/>
  <c r="S565"/>
  <c r="T466"/>
  <c r="X399"/>
  <c r="U395"/>
  <c r="O329"/>
  <c r="K244"/>
  <c r="W221"/>
  <c r="L148"/>
  <c r="S44"/>
  <c r="O62"/>
  <c r="N501"/>
  <c r="S344"/>
  <c r="R330"/>
  <c r="T329"/>
  <c r="W206"/>
  <c r="K148"/>
  <c r="R44"/>
  <c r="L88"/>
  <c r="X46"/>
  <c r="W466"/>
  <c r="U399"/>
  <c r="N234"/>
  <c r="M198"/>
  <c r="K163"/>
  <c r="S131"/>
  <c r="O44"/>
  <c r="N54"/>
  <c r="T565"/>
  <c r="K561"/>
  <c r="K565"/>
  <c r="X45"/>
  <c r="N27"/>
  <c r="D37" i="27"/>
  <c r="D54" s="1"/>
  <c r="F19" i="8"/>
  <c r="G19" s="1"/>
  <c r="F18"/>
  <c r="G18" s="1"/>
  <c r="AA29" i="38" l="1"/>
  <c r="AB29" s="1"/>
  <c r="AO29" s="1"/>
  <c r="E29"/>
  <c r="F29" s="1"/>
  <c r="N541"/>
  <c r="R541"/>
  <c r="S541"/>
  <c r="W541"/>
  <c r="Q223"/>
  <c r="Q89"/>
  <c r="P164"/>
  <c r="Q312"/>
  <c r="K541"/>
  <c r="O560"/>
  <c r="T541"/>
  <c r="U541"/>
  <c r="L541"/>
  <c r="M541"/>
  <c r="P243"/>
  <c r="O541"/>
  <c r="X541"/>
  <c r="P312"/>
  <c r="Z28"/>
  <c r="AB28" s="1"/>
  <c r="AO28" s="1"/>
  <c r="E28"/>
  <c r="F28" s="1"/>
  <c r="P541"/>
  <c r="Q541"/>
  <c r="V541"/>
  <c r="V164"/>
  <c r="V223"/>
  <c r="P223"/>
  <c r="V312"/>
  <c r="Q243"/>
  <c r="Q485"/>
  <c r="V243"/>
  <c r="P191"/>
  <c r="P383"/>
  <c r="V83"/>
  <c r="P328"/>
  <c r="V118"/>
  <c r="V467"/>
  <c r="V214"/>
  <c r="V509"/>
  <c r="P199"/>
  <c r="Q260"/>
  <c r="P214"/>
  <c r="V459"/>
  <c r="P207"/>
  <c r="Q149"/>
  <c r="P459"/>
  <c r="Q345"/>
  <c r="Q467"/>
  <c r="Q207"/>
  <c r="P527"/>
  <c r="P526" s="1"/>
  <c r="Q527"/>
  <c r="Q526" s="1"/>
  <c r="Q489"/>
  <c r="Q560"/>
  <c r="V489"/>
  <c r="V267"/>
  <c r="V328"/>
  <c r="V207"/>
  <c r="V260"/>
  <c r="V398"/>
  <c r="P47"/>
  <c r="V89"/>
  <c r="Q118"/>
  <c r="V527"/>
  <c r="P96"/>
  <c r="P149"/>
  <c r="V199"/>
  <c r="P89"/>
  <c r="P560"/>
  <c r="P500"/>
  <c r="Q500"/>
  <c r="P13"/>
  <c r="Q398"/>
  <c r="P485"/>
  <c r="V107"/>
  <c r="V345"/>
  <c r="V235"/>
  <c r="V149"/>
  <c r="V133"/>
  <c r="V47"/>
  <c r="V191"/>
  <c r="Q133"/>
  <c r="V389"/>
  <c r="P133"/>
  <c r="V560"/>
  <c r="P118"/>
  <c r="P235"/>
  <c r="Q96"/>
  <c r="Q235"/>
  <c r="Q383"/>
  <c r="P389"/>
  <c r="P509"/>
  <c r="Q191"/>
  <c r="P398"/>
  <c r="Q509"/>
  <c r="Q328"/>
  <c r="Q47"/>
  <c r="Q164"/>
  <c r="V96"/>
  <c r="V383"/>
  <c r="V500"/>
  <c r="Q107"/>
  <c r="P267"/>
  <c r="V485"/>
  <c r="P107"/>
  <c r="Q199"/>
  <c r="P260"/>
  <c r="Q267"/>
  <c r="Q83"/>
  <c r="P83"/>
  <c r="Q214"/>
  <c r="P345"/>
  <c r="Q13"/>
  <c r="V13"/>
  <c r="P489"/>
  <c r="Q459"/>
  <c r="P467"/>
  <c r="Q389"/>
  <c r="O13"/>
  <c r="R13"/>
  <c r="S13"/>
  <c r="W13"/>
  <c r="X13"/>
  <c r="L13"/>
  <c r="U13"/>
  <c r="M13"/>
  <c r="N13"/>
  <c r="T13"/>
  <c r="U485"/>
  <c r="S500"/>
  <c r="K467"/>
  <c r="X467"/>
  <c r="T467"/>
  <c r="R467"/>
  <c r="N467"/>
  <c r="X485"/>
  <c r="S489"/>
  <c r="W467"/>
  <c r="L500"/>
  <c r="O467"/>
  <c r="O527"/>
  <c r="X560"/>
  <c r="W485"/>
  <c r="S459"/>
  <c r="K489"/>
  <c r="U467"/>
  <c r="K28"/>
  <c r="K29"/>
  <c r="T560"/>
  <c r="T459"/>
  <c r="U489"/>
  <c r="S467"/>
  <c r="N489"/>
  <c r="N500"/>
  <c r="S560"/>
  <c r="U459"/>
  <c r="X500"/>
  <c r="R500"/>
  <c r="R560"/>
  <c r="M467"/>
  <c r="W560"/>
  <c r="T489"/>
  <c r="N560"/>
  <c r="U500"/>
  <c r="W500"/>
  <c r="W459"/>
  <c r="L467"/>
  <c r="M560"/>
  <c r="O500"/>
  <c r="T527"/>
  <c r="U527"/>
  <c r="L459"/>
  <c r="R489"/>
  <c r="T485"/>
  <c r="T500"/>
  <c r="X527"/>
  <c r="K312"/>
  <c r="X389"/>
  <c r="N83"/>
  <c r="N214"/>
  <c r="M191"/>
  <c r="W214"/>
  <c r="K118"/>
  <c r="W207"/>
  <c r="K191"/>
  <c r="M312"/>
  <c r="W389"/>
  <c r="R485"/>
  <c r="X164"/>
  <c r="W489"/>
  <c r="O207"/>
  <c r="N485"/>
  <c r="X191"/>
  <c r="M489"/>
  <c r="O223"/>
  <c r="M459"/>
  <c r="L527"/>
  <c r="L526" s="1"/>
  <c r="L214"/>
  <c r="U243"/>
  <c r="R191"/>
  <c r="N312"/>
  <c r="T83"/>
  <c r="U560"/>
  <c r="X489"/>
  <c r="L560"/>
  <c r="M207"/>
  <c r="N459"/>
  <c r="M527"/>
  <c r="M526" s="1"/>
  <c r="W527"/>
  <c r="K500"/>
  <c r="N207"/>
  <c r="O459"/>
  <c r="N527"/>
  <c r="N526" s="1"/>
  <c r="R312"/>
  <c r="X398"/>
  <c r="R509"/>
  <c r="O199"/>
  <c r="L312"/>
  <c r="M223"/>
  <c r="L485"/>
  <c r="S312"/>
  <c r="R527"/>
  <c r="R526" s="1"/>
  <c r="L489"/>
  <c r="S527"/>
  <c r="M485"/>
  <c r="U398"/>
  <c r="T328"/>
  <c r="S191"/>
  <c r="X207"/>
  <c r="S345"/>
  <c r="U267"/>
  <c r="S199"/>
  <c r="U345"/>
  <c r="R459"/>
  <c r="K527"/>
  <c r="K459"/>
  <c r="M500"/>
  <c r="X459"/>
  <c r="O489"/>
  <c r="S383"/>
  <c r="K223"/>
  <c r="L118"/>
  <c r="U149"/>
  <c r="O243"/>
  <c r="S89"/>
  <c r="L191"/>
  <c r="T345"/>
  <c r="U260"/>
  <c r="X223"/>
  <c r="R383"/>
  <c r="T47"/>
  <c r="O83"/>
  <c r="X149"/>
  <c r="R389"/>
  <c r="L267"/>
  <c r="R133"/>
  <c r="M107"/>
  <c r="S118"/>
  <c r="M214"/>
  <c r="K207"/>
  <c r="R398"/>
  <c r="R96"/>
  <c r="N383"/>
  <c r="W199"/>
  <c r="L83"/>
  <c r="O312"/>
  <c r="K398"/>
  <c r="X89"/>
  <c r="O164"/>
  <c r="R89"/>
  <c r="N389"/>
  <c r="W223"/>
  <c r="L243"/>
  <c r="K260"/>
  <c r="S509"/>
  <c r="K383"/>
  <c r="X383"/>
  <c r="L509"/>
  <c r="M509"/>
  <c r="T118"/>
  <c r="K133"/>
  <c r="T243"/>
  <c r="W89"/>
  <c r="W107"/>
  <c r="U83"/>
  <c r="T164"/>
  <c r="R267"/>
  <c r="S107"/>
  <c r="K267"/>
  <c r="U214"/>
  <c r="S207"/>
  <c r="R149"/>
  <c r="W47"/>
  <c r="W96"/>
  <c r="K560"/>
  <c r="K243"/>
  <c r="N223"/>
  <c r="U89"/>
  <c r="N191"/>
  <c r="U389"/>
  <c r="M133"/>
  <c r="W164"/>
  <c r="T199"/>
  <c r="W328"/>
  <c r="M96"/>
  <c r="N96"/>
  <c r="O96"/>
  <c r="S243"/>
  <c r="T149"/>
  <c r="O133"/>
  <c r="O118"/>
  <c r="K214"/>
  <c r="M267"/>
  <c r="W345"/>
  <c r="O191"/>
  <c r="M398"/>
  <c r="N133"/>
  <c r="U199"/>
  <c r="X83"/>
  <c r="R83"/>
  <c r="O235"/>
  <c r="R199"/>
  <c r="N243"/>
  <c r="N164"/>
  <c r="L199"/>
  <c r="U312"/>
  <c r="O398"/>
  <c r="R107"/>
  <c r="N149"/>
  <c r="L207"/>
  <c r="U223"/>
  <c r="L89"/>
  <c r="W118"/>
  <c r="R214"/>
  <c r="N267"/>
  <c r="L389"/>
  <c r="M164"/>
  <c r="W191"/>
  <c r="T312"/>
  <c r="N398"/>
  <c r="R260"/>
  <c r="X267"/>
  <c r="N199"/>
  <c r="M89"/>
  <c r="X214"/>
  <c r="O267"/>
  <c r="S389"/>
  <c r="N47"/>
  <c r="K83"/>
  <c r="X47"/>
  <c r="U235"/>
  <c r="M383"/>
  <c r="X235"/>
  <c r="T383"/>
  <c r="O509"/>
  <c r="R223"/>
  <c r="W243"/>
  <c r="O47"/>
  <c r="S83"/>
  <c r="R164"/>
  <c r="L107"/>
  <c r="R118"/>
  <c r="W398"/>
  <c r="N89"/>
  <c r="T214"/>
  <c r="W133"/>
  <c r="K149"/>
  <c r="X118"/>
  <c r="S214"/>
  <c r="M389"/>
  <c r="U47"/>
  <c r="S47"/>
  <c r="T389"/>
  <c r="T107"/>
  <c r="N118"/>
  <c r="U207"/>
  <c r="X243"/>
  <c r="L133"/>
  <c r="U164"/>
  <c r="X199"/>
  <c r="L223"/>
  <c r="U328"/>
  <c r="M118"/>
  <c r="W149"/>
  <c r="T207"/>
  <c r="R243"/>
  <c r="K47"/>
  <c r="U107"/>
  <c r="K345"/>
  <c r="R207"/>
  <c r="K107"/>
  <c r="M149"/>
  <c r="T223"/>
  <c r="T191"/>
  <c r="L398"/>
  <c r="S133"/>
  <c r="S223"/>
  <c r="S96"/>
  <c r="T96"/>
  <c r="L47"/>
  <c r="U96"/>
  <c r="L96"/>
  <c r="O89"/>
  <c r="L345"/>
  <c r="U133"/>
  <c r="S328"/>
  <c r="K89"/>
  <c r="U118"/>
  <c r="O214"/>
  <c r="S267"/>
  <c r="K389"/>
  <c r="L164"/>
  <c r="U191"/>
  <c r="X312"/>
  <c r="S398"/>
  <c r="T133"/>
  <c r="W83"/>
  <c r="O389"/>
  <c r="X107"/>
  <c r="T267"/>
  <c r="S164"/>
  <c r="K199"/>
  <c r="T398"/>
  <c r="M83"/>
  <c r="R235"/>
  <c r="X260"/>
  <c r="T260"/>
  <c r="K235"/>
  <c r="O260"/>
  <c r="T235"/>
  <c r="N235"/>
  <c r="N260"/>
  <c r="M235"/>
  <c r="W260"/>
  <c r="T509"/>
  <c r="W509"/>
  <c r="X509"/>
  <c r="N509"/>
  <c r="M47"/>
  <c r="O107"/>
  <c r="S149"/>
  <c r="M243"/>
  <c r="K164"/>
  <c r="M199"/>
  <c r="W312"/>
  <c r="X133"/>
  <c r="N107"/>
  <c r="L149"/>
  <c r="X96"/>
  <c r="R47"/>
  <c r="T89"/>
  <c r="W267"/>
  <c r="O149"/>
  <c r="K96"/>
  <c r="W235"/>
  <c r="S235"/>
  <c r="S260"/>
  <c r="L235"/>
  <c r="M260"/>
  <c r="O383"/>
  <c r="L260"/>
  <c r="U383"/>
  <c r="L383"/>
  <c r="K509"/>
  <c r="W383"/>
  <c r="U509"/>
  <c r="Z21"/>
  <c r="D10" i="8"/>
  <c r="D5" l="1"/>
  <c r="C5" i="27" s="1"/>
  <c r="C15" s="1"/>
  <c r="P27" i="24"/>
  <c r="P39" s="1"/>
  <c r="I17" i="27" s="1"/>
  <c r="I22" s="1"/>
  <c r="I24" s="1"/>
  <c r="H27" i="24"/>
  <c r="H39" s="1"/>
  <c r="AA13" i="38"/>
  <c r="AA12" s="1"/>
  <c r="AA566" s="1"/>
  <c r="J29"/>
  <c r="H29"/>
  <c r="S526"/>
  <c r="X526"/>
  <c r="K526"/>
  <c r="T526"/>
  <c r="W526"/>
  <c r="U526"/>
  <c r="O526"/>
  <c r="O190"/>
  <c r="V190"/>
  <c r="W190"/>
  <c r="W106" s="1"/>
  <c r="V526"/>
  <c r="J28"/>
  <c r="H28"/>
  <c r="U190"/>
  <c r="U106" s="1"/>
  <c r="T190"/>
  <c r="T106" s="1"/>
  <c r="O106"/>
  <c r="L190"/>
  <c r="L106" s="1"/>
  <c r="S190"/>
  <c r="S106" s="1"/>
  <c r="R190"/>
  <c r="R106" s="1"/>
  <c r="N190"/>
  <c r="N106" s="1"/>
  <c r="X190"/>
  <c r="X106" s="1"/>
  <c r="K190"/>
  <c r="K106" s="1"/>
  <c r="M190"/>
  <c r="M106" s="1"/>
  <c r="Q190"/>
  <c r="Q106" s="1"/>
  <c r="V106"/>
  <c r="P190"/>
  <c r="P106" s="1"/>
  <c r="V499"/>
  <c r="Q12"/>
  <c r="P327"/>
  <c r="Q222"/>
  <c r="P12"/>
  <c r="V397"/>
  <c r="V222"/>
  <c r="P222"/>
  <c r="P397"/>
  <c r="Q499"/>
  <c r="P499"/>
  <c r="V12"/>
  <c r="Q327"/>
  <c r="Q397"/>
  <c r="V327"/>
  <c r="K13"/>
  <c r="K12" s="1"/>
  <c r="W12"/>
  <c r="T12"/>
  <c r="U12"/>
  <c r="S12"/>
  <c r="M12"/>
  <c r="L12"/>
  <c r="R12"/>
  <c r="N12"/>
  <c r="X12"/>
  <c r="O12"/>
  <c r="S499"/>
  <c r="L499"/>
  <c r="L328"/>
  <c r="L327" s="1"/>
  <c r="K328"/>
  <c r="K327" s="1"/>
  <c r="O328"/>
  <c r="M328"/>
  <c r="X328"/>
  <c r="N328"/>
  <c r="R328"/>
  <c r="N345"/>
  <c r="O345"/>
  <c r="M345"/>
  <c r="R345"/>
  <c r="X345"/>
  <c r="S397"/>
  <c r="K499"/>
  <c r="N499"/>
  <c r="T397"/>
  <c r="R499"/>
  <c r="T499"/>
  <c r="W397"/>
  <c r="X397"/>
  <c r="K397"/>
  <c r="U397"/>
  <c r="S327"/>
  <c r="U499"/>
  <c r="M397"/>
  <c r="X499"/>
  <c r="O499"/>
  <c r="W499"/>
  <c r="N397"/>
  <c r="R397"/>
  <c r="L397"/>
  <c r="M499"/>
  <c r="O397"/>
  <c r="T327"/>
  <c r="U222"/>
  <c r="M222"/>
  <c r="X222"/>
  <c r="O222"/>
  <c r="W222"/>
  <c r="K222"/>
  <c r="S222"/>
  <c r="T222"/>
  <c r="U327"/>
  <c r="R222"/>
  <c r="L222"/>
  <c r="N222"/>
  <c r="W327"/>
  <c r="F21"/>
  <c r="E13"/>
  <c r="AB21"/>
  <c r="AO21" s="1"/>
  <c r="Z13"/>
  <c r="F560"/>
  <c r="X327" l="1"/>
  <c r="X566" s="1"/>
  <c r="V566"/>
  <c r="P566"/>
  <c r="Q566"/>
  <c r="S566"/>
  <c r="K566"/>
  <c r="W566"/>
  <c r="L566"/>
  <c r="T566"/>
  <c r="U566"/>
  <c r="N327"/>
  <c r="N566" s="1"/>
  <c r="O327"/>
  <c r="O566" s="1"/>
  <c r="R327"/>
  <c r="R566" s="1"/>
  <c r="M327"/>
  <c r="M566" s="1"/>
  <c r="Z12"/>
  <c r="Z566" s="1"/>
  <c r="AB13"/>
  <c r="AO13" s="1"/>
  <c r="E12"/>
  <c r="E566" s="1"/>
  <c r="F8" i="27" s="1"/>
  <c r="F13" i="38"/>
  <c r="J21"/>
  <c r="H21"/>
  <c r="H560"/>
  <c r="AB12" l="1"/>
  <c r="AO12" s="1"/>
  <c r="F12"/>
  <c r="J12" s="1"/>
  <c r="F566"/>
  <c r="F10" i="27" s="1"/>
  <c r="J13" i="38"/>
  <c r="H13"/>
  <c r="J560"/>
  <c r="H12" l="1"/>
  <c r="H566"/>
  <c r="J566"/>
  <c r="AB560" l="1"/>
  <c r="AB566" l="1"/>
  <c r="AF560" l="1"/>
  <c r="AF566" l="1"/>
  <c r="AJ560" l="1"/>
  <c r="AJ566" l="1"/>
  <c r="AN560" l="1"/>
  <c r="AO560" s="1"/>
  <c r="AN566" l="1"/>
  <c r="AO566"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<sst xmlns="http://schemas.openxmlformats.org/spreadsheetml/2006/main" count="8437" uniqueCount="1648">
  <si>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</si>
  <si>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</si>
  <si>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</si>
  <si>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</si>
  <si>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</si>
  <si>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</si>
  <si>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</si>
  <si>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</si>
  <si>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</si>
  <si>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</si>
  <si>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</si>
  <si>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</si>
  <si>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</si>
  <si>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</si>
  <si>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</si>
  <si>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</si>
  <si>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</si>
  <si>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</si>
  <si>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</si>
  <si>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</si>
  <si>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</si>
  <si>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</si>
  <si>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</si>
  <si>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</si>
  <si>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</si>
  <si>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</si>
  <si>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</si>
  <si>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</si>
  <si>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</si>
  <si>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</si>
  <si>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</si>
  <si>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</si>
  <si>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</si>
  <si>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</si>
  <si>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</si>
  <si>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</si>
  <si>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</si>
  <si>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</si>
  <si>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</si>
  <si>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</si>
  <si>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</si>
  <si>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</si>
  <si>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</si>
  <si>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</si>
  <si>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</si>
  <si>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</si>
  <si>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</si>
  <si>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</si>
  <si>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</si>
  <si>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</si>
  <si>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</si>
  <si>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</si>
  <si>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</si>
  <si>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</si>
  <si>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</si>
  <si>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</si>
  <si>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</si>
  <si>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</si>
  <si>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</si>
  <si>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</si>
  <si>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</si>
  <si>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</si>
  <si>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</si>
  <si>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</si>
  <si>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</si>
  <si>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</si>
  <si>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</si>
  <si>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</si>
  <si>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</si>
  <si>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</si>
  <si>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</si>
  <si>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</si>
  <si>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</si>
  <si>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</si>
  <si>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</si>
  <si>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</si>
  <si>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</si>
  <si>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</si>
  <si>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</si>
  <si>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</si>
  <si>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</si>
  <si>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</si>
  <si>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</si>
  <si>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</si>
  <si>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</si>
  <si>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</si>
  <si>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</si>
  <si>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</si>
  <si>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</si>
  <si>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</si>
  <si>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</si>
  <si>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</si>
  <si>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</si>
  <si>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</si>
  <si>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</si>
  <si>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</si>
  <si>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</si>
  <si>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</si>
  <si>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</si>
  <si>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</si>
  <si>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</si>
  <si>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</si>
  <si>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</si>
  <si>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</si>
  <si>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</si>
  <si>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</si>
  <si>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</si>
  <si>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</si>
  <si>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</si>
  <si>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</si>
  <si>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</si>
  <si>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</si>
  <si>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</si>
  <si>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</si>
  <si>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</si>
  <si>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</si>
  <si>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</si>
  <si>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</si>
  <si>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</si>
  <si>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</si>
  <si>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</si>
  <si>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</si>
  <si>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</si>
  <si>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</si>
  <si>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</si>
  <si>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</si>
  <si>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</si>
  <si>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</si>
  <si>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</si>
  <si>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</si>
  <si>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</si>
  <si>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</si>
  <si>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</si>
  <si>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</si>
  <si>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</si>
  <si>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</si>
  <si>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</si>
  <si>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</si>
  <si>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</si>
  <si>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</si>
  <si>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</si>
  <si>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</si>
  <si>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</si>
  <si>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</si>
  <si>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</si>
  <si>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</si>
  <si>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</si>
  <si>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</si>
  <si>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</si>
  <si>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</si>
  <si>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</si>
  <si>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</si>
  <si>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</si>
  <si>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</si>
  <si>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</si>
  <si>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</si>
  <si>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</si>
  <si>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</si>
  <si>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</si>
  <si>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</si>
  <si>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</si>
  <si>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</si>
  <si>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</si>
  <si>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</si>
  <si>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</si>
  <si>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</si>
  <si>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</si>
  <si>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</si>
  <si>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</si>
  <si>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</si>
  <si>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</si>
  <si>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</si>
  <si>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</si>
  <si>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</si>
  <si>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</si>
  <si>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</si>
  <si>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</si>
  <si>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</si>
  <si>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</si>
  <si>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</si>
  <si>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</si>
  <si>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</si>
  <si>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</si>
  <si>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</si>
  <si>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</si>
  <si>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</si>
  <si>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</si>
  <si>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</si>
  <si>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</si>
  <si>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</si>
  <si>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</si>
  <si>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</si>
  <si>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</si>
  <si>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</si>
  <si>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</si>
  <si>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</si>
  <si>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</si>
  <si>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</si>
  <si>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</si>
  <si>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</si>
  <si>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</si>
  <si>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</si>
  <si>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</si>
  <si>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</si>
  <si>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</si>
  <si>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</si>
  <si>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</si>
  <si>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</si>
  <si>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</si>
  <si>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</si>
  <si>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</si>
  <si>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</si>
  <si>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</si>
  <si>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</si>
  <si>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</si>
  <si>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</si>
  <si>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</si>
  <si>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</si>
  <si>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</si>
  <si>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</si>
  <si>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</si>
  <si>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</si>
  <si>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</si>
  <si>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</si>
  <si>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</si>
  <si>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</si>
  <si>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</si>
  <si>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</si>
  <si>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</si>
  <si>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</si>
  <si>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</si>
  <si>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</si>
  <si>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</si>
  <si>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</si>
  <si>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</si>
  <si>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</si>
  <si>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</si>
  <si>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</si>
  <si>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</si>
  <si>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</si>
  <si>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</si>
  <si>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</si>
  <si>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</si>
  <si>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</si>
  <si>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</si>
  <si>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</si>
  <si>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</si>
  <si>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</si>
  <si>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</si>
  <si>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</si>
  <si>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</si>
  <si>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</si>
  <si>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</si>
  <si>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</si>
  <si>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</si>
  <si>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</si>
  <si>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</si>
  <si>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</si>
  <si>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</si>
  <si>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</si>
  <si>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</si>
  <si>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</si>
  <si>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</si>
  <si>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</si>
  <si>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</si>
  <si>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</si>
  <si>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</si>
  <si>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</si>
  <si>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</si>
  <si>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</si>
  <si>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</si>
  <si>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</si>
  <si>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</si>
  <si>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</si>
  <si>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</si>
  <si>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</si>
  <si>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</si>
  <si>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</si>
  <si>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</si>
  <si>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</si>
  <si>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</si>
  <si>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</si>
  <si>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</si>
  <si>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</si>
  <si>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</si>
  <si>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</si>
  <si>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</si>
  <si>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</si>
  <si>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</si>
  <si>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</si>
  <si>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</si>
  <si>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</si>
  <si>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</si>
  <si>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</si>
  <si>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</si>
  <si>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</si>
  <si>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</si>
  <si>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</si>
  <si>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</si>
  <si>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</si>
  <si>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</si>
  <si>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</si>
  <si>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</si>
  <si>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</si>
  <si>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</si>
  <si>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</si>
  <si>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</si>
  <si>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</si>
  <si>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</si>
  <si>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</si>
  <si>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</si>
  <si>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</si>
  <si>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</si>
  <si>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</si>
  <si>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</si>
  <si>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</si>
  <si>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</si>
  <si>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</si>
  <si>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</si>
  <si>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</si>
  <si>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</si>
  <si>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</si>
  <si>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</si>
  <si>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</si>
  <si>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</si>
  <si>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</si>
  <si>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</si>
  <si>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</si>
  <si>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</si>
  <si>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</si>
  <si>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</si>
  <si>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</si>
  <si>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</si>
  <si>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</si>
  <si>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</si>
  <si>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</si>
  <si>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</si>
  <si>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</si>
  <si>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</si>
  <si>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</si>
  <si>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</si>
  <si>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</si>
  <si>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</si>
  <si>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</si>
  <si>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</si>
  <si>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</si>
  <si>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</si>
  <si>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</si>
  <si>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</si>
  <si>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</si>
  <si>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</si>
  <si>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</si>
  <si>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</si>
  <si>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</si>
  <si>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</si>
  <si>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</si>
  <si>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</si>
  <si>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</si>
  <si>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</si>
  <si>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</si>
  <si>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</si>
  <si>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</si>
  <si>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</si>
  <si>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</si>
  <si>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</si>
  <si>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</si>
  <si>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</si>
  <si>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</si>
  <si>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</si>
  <si>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</si>
  <si>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</si>
  <si>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</si>
  <si>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</si>
  <si>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</si>
  <si>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</si>
  <si>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</si>
  <si>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</si>
  <si>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</si>
  <si>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</si>
  <si>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</si>
  <si>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</si>
  <si>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</si>
  <si>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</si>
  <si>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</si>
  <si>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</si>
  <si>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</si>
  <si>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</si>
  <si>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</si>
  <si>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</si>
  <si>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</si>
  <si>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</si>
  <si>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</si>
  <si>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</si>
  <si>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</si>
  <si>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</si>
  <si>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</si>
  <si>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</si>
  <si>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</si>
  <si>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</si>
  <si>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</si>
  <si>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</si>
  <si>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</si>
  <si>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</si>
  <si>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</si>
  <si>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</si>
  <si>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</si>
  <si>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</si>
  <si>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</si>
  <si>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</si>
  <si>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</si>
  <si>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</si>
  <si>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</si>
  <si>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</si>
  <si>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</si>
  <si>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</si>
  <si>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</si>
  <si>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</si>
  <si>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</si>
  <si>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</si>
  <si>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</si>
  <si>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</si>
  <si>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</si>
  <si>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</si>
  <si>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</si>
  <si>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</si>
  <si>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</si>
  <si>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</si>
  <si>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</si>
  <si>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</si>
  <si>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</si>
  <si>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</si>
  <si>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</si>
  <si>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</si>
  <si>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</si>
  <si>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</si>
  <si>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</si>
  <si>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</si>
  <si>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</si>
  <si>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</si>
  <si>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</si>
  <si>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</si>
  <si>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</si>
  <si>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</si>
  <si>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</si>
  <si>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</si>
  <si>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</si>
  <si>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</si>
  <si>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</si>
  <si>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</si>
  <si>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</si>
  <si>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</si>
  <si>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</si>
  <si>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</si>
  <si>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</si>
  <si>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</si>
  <si>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</si>
  <si>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</si>
  <si>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</si>
  <si>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</si>
  <si>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</si>
  <si>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</si>
  <si>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</si>
  <si>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</si>
  <si>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</si>
  <si>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</si>
  <si>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</si>
  <si>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</si>
  <si>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</si>
  <si>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</si>
  <si>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</si>
  <si>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</si>
  <si>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</si>
  <si>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</si>
  <si>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</si>
  <si>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</si>
  <si>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</si>
  <si>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</si>
  <si>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</si>
  <si>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</si>
  <si>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</si>
  <si>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</si>
  <si>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</si>
  <si>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</si>
  <si>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</si>
  <si>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</si>
  <si>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</si>
  <si>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</si>
  <si>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</si>
  <si>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</si>
  <si>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</si>
  <si>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</si>
  <si>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</si>
  <si>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</si>
  <si>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</si>
  <si>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</si>
  <si>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</si>
  <si>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</si>
  <si>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</si>
  <si>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</si>
  <si>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</si>
  <si>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</si>
  <si>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</si>
  <si>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</si>
  <si>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</si>
  <si>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</si>
  <si>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</si>
  <si>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</si>
  <si>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</si>
  <si>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</si>
  <si>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</si>
  <si>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</si>
  <si>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</si>
  <si>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</si>
  <si>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</si>
  <si>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</si>
  <si>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</si>
  <si>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</si>
  <si>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</si>
  <si>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</si>
  <si>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</si>
  <si>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</si>
  <si>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</si>
  <si>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</si>
  <si>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</si>
  <si>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</si>
  <si>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</si>
  <si>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</si>
  <si>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</si>
  <si>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</si>
  <si>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</si>
  <si>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</si>
  <si>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</si>
  <si>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</si>
  <si>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</si>
  <si>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</si>
  <si>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</si>
  <si>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</si>
  <si>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</si>
  <si>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</si>
  <si>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</si>
  <si>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</si>
  <si>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</si>
  <si>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</si>
  <si>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</si>
  <si>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</si>
  <si>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</si>
  <si>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</si>
  <si>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</si>
  <si>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</si>
  <si>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</si>
  <si>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</si>
  <si>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</si>
  <si>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</si>
  <si>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</si>
  <si>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</si>
  <si>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</si>
  <si>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</si>
  <si>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</si>
  <si>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</si>
  <si>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</si>
  <si>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</si>
  <si>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</si>
  <si>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</si>
  <si>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</si>
  <si>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</si>
  <si>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</si>
  <si>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</si>
  <si>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</si>
  <si>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</si>
  <si>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</si>
  <si>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</si>
  <si>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</si>
  <si>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</si>
  <si>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</si>
  <si>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</si>
  <si>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</si>
  <si>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</si>
  <si>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</si>
  <si>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</si>
  <si>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</si>
  <si>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</si>
  <si>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</si>
  <si>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</si>
  <si>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</si>
  <si>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</si>
  <si>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</si>
  <si>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</si>
  <si>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</si>
  <si>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</si>
  <si>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</si>
  <si>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</si>
  <si>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</si>
  <si>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</si>
  <si>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</si>
  <si>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</si>
  <si>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</si>
  <si>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</si>
  <si>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</si>
  <si>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</si>
  <si>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</si>
  <si>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</si>
  <si>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</si>
  <si>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</si>
  <si>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</si>
  <si>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</si>
  <si>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</si>
  <si>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</si>
  <si>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</si>
  <si>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</si>
  <si>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</si>
  <si>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</si>
  <si>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</si>
  <si>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</si>
  <si>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</si>
  <si>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</si>
  <si>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</si>
  <si>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</si>
  <si>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</si>
  <si>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</si>
  <si>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</si>
  <si>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</si>
  <si>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</si>
  <si>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</si>
  <si>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</si>
  <si>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</si>
  <si>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</si>
  <si>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</si>
  <si>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</si>
  <si>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</si>
  <si>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</si>
  <si>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</si>
  <si>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</si>
  <si>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</si>
  <si>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</si>
  <si>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</si>
  <si>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</si>
  <si>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</si>
  <si>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</si>
  <si>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</si>
  <si>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</si>
  <si>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</si>
  <si>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</si>
  <si>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</si>
  <si>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</si>
  <si>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</si>
  <si>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</si>
  <si>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</si>
  <si>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</si>
  <si>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</si>
  <si>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</si>
  <si>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</si>
  <si>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</si>
  <si>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</si>
  <si>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</si>
  <si>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</si>
  <si>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</si>
  <si>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</si>
  <si>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</si>
  <si>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</si>
  <si>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</si>
  <si>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</si>
  <si>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</si>
  <si>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</si>
  <si>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</si>
  <si>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</si>
  <si>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</si>
  <si>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</si>
  <si>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</si>
  <si>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</si>
  <si>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</si>
  <si>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</si>
  <si>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</si>
  <si>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</si>
  <si>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</si>
  <si>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</si>
  <si>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</si>
  <si>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</si>
  <si>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</si>
  <si>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</si>
  <si>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</si>
  <si>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</si>
  <si>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</si>
  <si>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</si>
  <si>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</si>
  <si>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</si>
  <si>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</si>
  <si>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</si>
  <si>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</si>
  <si>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</si>
  <si>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</si>
  <si>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</si>
  <si>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</si>
  <si>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</si>
  <si>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</si>
  <si>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</si>
  <si>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</si>
  <si>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</si>
  <si>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</si>
  <si>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</si>
  <si>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</si>
  <si>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</si>
  <si>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</si>
  <si>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</si>
  <si>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</si>
  <si>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</si>
  <si>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</si>
  <si>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</si>
  <si>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</si>
  <si>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</si>
  <si>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</si>
  <si>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</si>
  <si>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</si>
  <si>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</si>
  <si>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</si>
  <si>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</si>
  <si>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</si>
  <si>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</si>
  <si>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</si>
  <si>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</si>
  <si>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</si>
  <si>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</si>
  <si>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</si>
  <si>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</si>
  <si>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</si>
  <si>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</si>
  <si>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</si>
  <si>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</si>
  <si>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</si>
  <si>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</si>
  <si>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</si>
  <si>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</si>
  <si>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</si>
  <si>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</si>
  <si>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</si>
  <si>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</si>
  <si>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</si>
  <si>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</si>
  <si>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</si>
  <si>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</si>
  <si>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</si>
  <si>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</si>
  <si>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</si>
  <si>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</si>
  <si>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</si>
  <si>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</si>
  <si>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</si>
  <si>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</si>
  <si>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</si>
  <si>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</si>
  <si>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</si>
  <si>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</si>
  <si>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</si>
  <si>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</si>
  <si>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</si>
  <si>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</si>
  <si>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</si>
  <si>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</si>
  <si>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</si>
  <si>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</si>
  <si>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</si>
  <si>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</si>
  <si>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</si>
  <si>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</si>
  <si>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</si>
  <si>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</si>
  <si>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</si>
  <si>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</si>
  <si>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</si>
  <si>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</si>
  <si>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</si>
  <si>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</si>
  <si>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</si>
  <si>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</si>
  <si>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</si>
  <si>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</si>
  <si>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</si>
  <si>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</si>
  <si>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</si>
  <si>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</si>
  <si>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</si>
  <si>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</si>
  <si>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</si>
  <si>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</si>
  <si>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</si>
  <si>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</si>
  <si>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</si>
  <si>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</si>
  <si>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</si>
  <si>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</si>
  <si>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</si>
  <si>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</si>
  <si>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</si>
  <si>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</si>
  <si>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</si>
  <si>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</si>
  <si>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</si>
  <si>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</si>
  <si>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</si>
  <si>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</si>
  <si>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</si>
  <si>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</si>
  <si>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</si>
  <si>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</si>
  <si>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</si>
  <si>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</si>
  <si>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</si>
  <si>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</si>
  <si>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</si>
  <si>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</si>
  <si>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</si>
  <si>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</si>
  <si>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</si>
  <si>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</si>
  <si>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</si>
  <si>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</si>
  <si>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</si>
  <si>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</si>
  <si>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</si>
  <si>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</si>
  <si>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</si>
  <si>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</si>
  <si>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</si>
  <si>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</si>
  <si>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</si>
  <si>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</si>
  <si>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</si>
  <si>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</si>
  <si>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</si>
  <si>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</si>
  <si>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</si>
  <si>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</si>
  <si>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</si>
  <si>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</si>
  <si>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</si>
  <si>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</si>
  <si>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</si>
  <si>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</si>
  <si>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</si>
  <si>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</si>
  <si>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</si>
  <si>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</si>
  <si>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</si>
  <si>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</si>
  <si>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</si>
  <si>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</si>
  <si>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</si>
  <si>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</si>
  <si>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</si>
  <si>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</si>
  <si>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</si>
  <si>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</si>
  <si>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</si>
  <si>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</si>
  <si>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</si>
  <si>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</si>
  <si>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</si>
  <si>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</si>
  <si>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</si>
  <si>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</si>
  <si>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</si>
  <si>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</si>
  <si>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</si>
  <si>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</si>
  <si>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</si>
  <si>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</si>
  <si>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</si>
  <si>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</si>
  <si>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</si>
  <si>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</si>
  <si>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</si>
  <si>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</si>
  <si>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</si>
  <si>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</si>
  <si>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</si>
  <si>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</si>
  <si>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</si>
  <si>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</si>
  <si>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</si>
  <si>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</si>
  <si>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</si>
  <si>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</si>
  <si>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</si>
  <si>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</si>
  <si>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</si>
  <si>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</si>
  <si>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</si>
  <si>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</si>
  <si>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</si>
  <si>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</si>
  <si>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</si>
  <si>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</si>
  <si>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</si>
  <si>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</si>
  <si>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</si>
  <si>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</si>
  <si>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</si>
  <si>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</si>
  <si>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</si>
  <si>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</si>
  <si>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</si>
  <si>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</si>
  <si>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</si>
  <si>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</si>
  <si>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</si>
  <si>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</si>
  <si>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</si>
  <si>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</si>
  <si>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</si>
  <si>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</si>
  <si>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</si>
  <si>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</si>
  <si>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</si>
  <si>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</si>
  <si>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</si>
  <si>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</si>
  <si>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</si>
  <si>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</si>
  <si>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</si>
  <si>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</si>
  <si>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</si>
  <si>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</si>
  <si>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</si>
  <si>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</si>
  <si>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</si>
  <si>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</si>
  <si>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</si>
  <si>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</si>
  <si>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</si>
  <si>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</si>
  <si>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</si>
  <si>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</si>
  <si>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</si>
  <si>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</si>
  <si>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</si>
  <si>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</si>
  <si>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</si>
  <si>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</si>
  <si>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</si>
  <si>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</si>
  <si>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</si>
  <si>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</si>
  <si>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</si>
  <si>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</si>
  <si>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</si>
  <si>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</si>
  <si>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</si>
  <si>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</si>
  <si>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</si>
  <si>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</si>
  <si>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</si>
  <si>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</si>
  <si>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</si>
  <si>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</si>
  <si>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</si>
  <si>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</si>
  <si>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</si>
  <si>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</si>
  <si>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</si>
  <si>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</si>
  <si>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</si>
  <si>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</si>
  <si>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</si>
  <si>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</si>
  <si>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</si>
  <si>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</si>
  <si>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</si>
  <si>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</si>
  <si>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</si>
  <si>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</si>
  <si>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</si>
  <si>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</si>
  <si>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</si>
  <si>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</si>
  <si>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</si>
  <si>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</si>
  <si>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</si>
  <si>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</si>
  <si>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</si>
  <si>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</si>
  <si>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</si>
  <si>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</si>
  <si>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</si>
  <si>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</si>
  <si>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</si>
  <si>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</si>
  <si>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</si>
  <si>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</si>
  <si>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</si>
  <si>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</si>
  <si>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</si>
  <si>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</si>
  <si>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</si>
  <si>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</si>
  <si>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</si>
  <si>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</si>
  <si>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</si>
  <si>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</si>
  <si>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</si>
  <si>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</si>
  <si>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</si>
  <si>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</si>
  <si>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</si>
  <si>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</si>
  <si>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</si>
  <si>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</si>
  <si>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</si>
  <si>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</si>
  <si>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</si>
  <si>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</si>
  <si>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</si>
  <si>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</si>
  <si>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</si>
  <si>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</si>
  <si>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</si>
  <si>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</si>
  <si>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</si>
  <si>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</si>
  <si>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</si>
  <si>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</si>
  <si>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</si>
  <si>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</si>
  <si>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</si>
  <si>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</si>
  <si>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</si>
  <si>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</si>
  <si>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</si>
  <si>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</si>
  <si>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</si>
  <si>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</si>
  <si>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</si>
  <si>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</si>
  <si>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</si>
  <si>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</si>
  <si>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</si>
  <si>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</si>
  <si>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</si>
  <si>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</si>
  <si>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</si>
  <si>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</si>
  <si>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</si>
  <si>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</si>
  <si>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</si>
  <si>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</si>
  <si>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</si>
  <si>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</si>
  <si>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</si>
  <si>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</si>
  <si>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</si>
  <si>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</si>
  <si>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</si>
  <si>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</si>
  <si>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</si>
  <si>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</si>
  <si>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</si>
  <si>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</si>
  <si>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</si>
  <si>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</si>
  <si>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</si>
  <si>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</si>
  <si>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</si>
  <si>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</si>
  <si>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</si>
  <si>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</si>
  <si>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</si>
  <si>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</si>
  <si>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</si>
  <si>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</si>
  <si>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</si>
  <si>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</si>
  <si>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</si>
  <si>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</si>
  <si>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</si>
  <si>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</si>
  <si>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</si>
  <si>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</si>
  <si>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</si>
  <si>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</si>
  <si>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</si>
  <si>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</si>
  <si>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</si>
  <si>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</si>
  <si>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</si>
  <si>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</si>
  <si>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</si>
  <si>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</si>
  <si>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</si>
  <si>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</si>
  <si>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</si>
  <si>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</si>
  <si>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</si>
  <si>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</si>
  <si>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</si>
  <si>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</si>
  <si>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</si>
  <si>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</si>
  <si>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</si>
  <si>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</si>
  <si>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</si>
  <si>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</si>
  <si>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</si>
  <si>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</si>
  <si>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</si>
  <si>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</si>
  <si>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</si>
  <si>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</si>
  <si>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</si>
  <si>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</si>
  <si>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</si>
  <si>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</si>
  <si>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</si>
  <si>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</si>
  <si>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</si>
  <si>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</si>
  <si>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</si>
  <si>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</si>
  <si>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</si>
  <si>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</si>
  <si>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</si>
  <si>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</si>
  <si>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</si>
  <si>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</si>
  <si>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</si>
  <si>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</si>
  <si>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</si>
  <si>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</si>
  <si>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</si>
  <si>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</si>
  <si>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</si>
  <si>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</si>
  <si>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</si>
  <si>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</si>
  <si>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</si>
  <si>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</si>
  <si>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</si>
  <si>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</si>
  <si>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</si>
  <si>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</si>
  <si>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</si>
  <si>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</si>
  <si>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</si>
  <si>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</si>
  <si>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</si>
  <si>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</si>
  <si>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</si>
  <si>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</si>
  <si>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</si>
  <si>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</si>
  <si>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</si>
  <si>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</si>
  <si>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</si>
  <si>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</si>
  <si>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</si>
  <si>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</si>
  <si>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</si>
  <si>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</si>
  <si>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</si>
  <si>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</si>
  <si>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</si>
  <si>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</si>
  <si>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</si>
  <si>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</si>
  <si>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</si>
  <si>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</si>
  <si>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</si>
  <si>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</si>
  <si>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</si>
  <si>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</si>
  <si>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</si>
  <si>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</si>
  <si>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</si>
  <si>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</si>
  <si>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</si>
  <si>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</si>
  <si>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</si>
  <si>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</si>
  <si>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</si>
  <si>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</si>
  <si>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</si>
  <si>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</si>
  <si>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</si>
  <si>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</si>
  <si>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</si>
  <si>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</si>
  <si>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</si>
  <si>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</si>
  <si>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</si>
  <si>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</si>
  <si>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</si>
  <si>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</si>
  <si>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</si>
  <si>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</si>
  <si>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</si>
  <si>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</si>
  <si>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</si>
  <si>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</si>
  <si>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</si>
  <si>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</si>
  <si>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</si>
  <si>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</si>
  <si>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</si>
  <si>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</si>
  <si>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</si>
  <si>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</si>
  <si>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</si>
  <si>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</si>
  <si>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</si>
  <si>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</si>
  <si>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</si>
  <si>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</si>
  <si>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</si>
  <si>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</si>
  <si>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</si>
  <si>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</si>
  <si>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</si>
  <si>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</si>
  <si>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</si>
  <si>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</si>
  <si>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</si>
  <si>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</si>
  <si>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</si>
  <si>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</si>
  <si>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</si>
  <si>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</si>
  <si>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</si>
  <si>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</si>
  <si>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</si>
  <si>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</si>
  <si>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</si>
  <si>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</si>
  <si>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</si>
  <si>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</si>
  <si>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</si>
  <si>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</si>
  <si>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</si>
  <si>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</si>
  <si>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</si>
  <si>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</si>
  <si>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</si>
  <si>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</si>
  <si>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</si>
  <si>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</si>
  <si>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</si>
  <si>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</si>
  <si>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</si>
  <si>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</si>
  <si>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</si>
  <si>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</si>
  <si>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</si>
  <si>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</si>
  <si>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</si>
  <si>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</si>
  <si>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</si>
  <si>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</si>
  <si>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</si>
  <si>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</si>
  <si>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</si>
  <si>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</si>
  <si>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</si>
  <si>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</si>
  <si>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</si>
  <si>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</si>
  <si>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</si>
  <si>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</si>
  <si>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</si>
  <si>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</si>
  <si>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</si>
  <si>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</si>
  <si>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</si>
  <si>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</si>
  <si>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</si>
  <si>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</si>
  <si>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</si>
  <si>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</si>
  <si>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</si>
  <si>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</si>
  <si>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</si>
  <si>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</si>
  <si>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</si>
  <si>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</si>
  <si>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</si>
  <si>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</si>
  <si>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</si>
  <si>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</si>
  <si>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</si>
  <si>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</si>
  <si>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</si>
  <si>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</si>
  <si>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</si>
  <si>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</si>
  <si>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</si>
  <si>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</si>
  <si>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</si>
  <si>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</si>
  <si>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</si>
  <si>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</si>
  <si>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</si>
  <si>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</si>
  <si>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</si>
  <si>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</si>
  <si>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</si>
  <si>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</si>
  <si>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</si>
  <si>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</si>
  <si>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</si>
  <si>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</si>
  <si>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</si>
  <si>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</si>
  <si>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</si>
  <si>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</si>
  <si>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</si>
  <si>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</si>
  <si>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</si>
  <si>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</si>
  <si>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</si>
  <si>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</si>
  <si>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</si>
  <si>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</si>
  <si>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</si>
  <si>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</si>
  <si>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</si>
  <si>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</si>
  <si>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</si>
  <si>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</si>
  <si>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</si>
  <si>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</si>
  <si>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</si>
  <si>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</si>
  <si>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</si>
  <si>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</si>
  <si>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</si>
  <si>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</si>
  <si>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</si>
  <si>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</si>
  <si>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</si>
  <si>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</si>
  <si>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</si>
  <si>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</si>
  <si>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</si>
  <si>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</si>
  <si>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</si>
  <si>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</si>
  <si>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</si>
  <si>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</si>
  <si>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</si>
  <si>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</si>
  <si>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</si>
  <si>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</si>
  <si>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</si>
  <si>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</si>
  <si>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</si>
  <si>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</si>
  <si>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</si>
  <si>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</si>
  <si>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</si>
  <si>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</si>
  <si>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</si>
  <si>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</si>
  <si>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</si>
  <si>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</si>
  <si>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</si>
  <si>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</si>
  <si>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</si>
  <si>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</si>
  <si>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</si>
  <si>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</si>
  <si>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</si>
  <si>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</si>
  <si>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</si>
  <si>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</si>
  <si>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</si>
  <si>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</si>
  <si>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</si>
  <si>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</si>
  <si>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</si>
  <si>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</si>
  <si>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</si>
  <si>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</si>
  <si>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</si>
  <si>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</si>
  <si>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</si>
  <si>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</si>
  <si>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</si>
  <si>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</si>
  <si>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</si>
  <si>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</si>
  <si>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</si>
  <si>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</si>
  <si>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</si>
  <si>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</si>
  <si>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</si>
  <si>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</si>
  <si>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</si>
  <si>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</si>
  <si>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</si>
  <si>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</si>
  <si>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</si>
  <si>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</si>
  <si>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</si>
  <si>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</si>
  <si>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</si>
  <si>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</si>
  <si>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</si>
  <si>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</si>
  <si>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</si>
  <si>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</si>
  <si>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</si>
  <si>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</si>
  <si>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</si>
  <si>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</si>
  <si>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</si>
  <si>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</si>
  <si>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</si>
  <si>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</si>
  <si>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</si>
  <si>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</si>
  <si>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</si>
  <si>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</si>
  <si>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</si>
  <si>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</si>
  <si>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</si>
  <si>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</si>
  <si>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</si>
  <si>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</si>
  <si>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</si>
  <si>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</si>
  <si>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</si>
  <si>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</si>
  <si>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</si>
  <si>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</si>
  <si>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</si>
  <si>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</si>
  <si>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</si>
  <si>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</si>
  <si>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</si>
  <si>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</si>
  <si>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</si>
  <si>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</si>
  <si>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</si>
  <si>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</si>
  <si>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</si>
  <si>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</si>
  <si>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</si>
  <si>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</si>
  <si>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</si>
  <si>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</si>
  <si>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</si>
  <si>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</si>
  <si>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</si>
  <si>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</si>
  <si>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</si>
  <si>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</si>
  <si>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</si>
  <si>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</si>
  <si>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</si>
  <si>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</si>
  <si>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</si>
  <si>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</si>
  <si>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</si>
  <si>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</si>
  <si>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</si>
  <si>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</si>
  <si>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</si>
  <si>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</si>
  <si>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</si>
  <si>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</si>
  <si>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</si>
  <si>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</si>
  <si>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</si>
  <si>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</si>
  <si>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</si>
  <si>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</si>
  <si>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</si>
  <si>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</si>
  <si>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</si>
  <si>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</si>
  <si>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</si>
  <si>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</si>
  <si>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</si>
  <si>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Del 1 de Enero al 31 de Diciembre 2015</t>
  </si>
  <si>
    <t>1) Se realizará un taller de cinco (5) días, una vez al año</t>
  </si>
  <si>
    <t>1. Taller «Construcción del libro desde editoriales independientes»</t>
  </si>
  <si>
    <t>GC.b.1</t>
  </si>
  <si>
    <t>b.1 Desarrollar clases magistrales en cinco días, de tres expositores acerca de su quehacer en su editorial independiente.</t>
  </si>
  <si>
    <t>Se contará con los fondos necesarios, y el expositor internacional estará disponible</t>
  </si>
  <si>
    <t>Esta actividad contribuye a una mejor calidad en la publicación de libros hondureños</t>
  </si>
  <si>
    <t>N° de personas asistentes al taller</t>
  </si>
  <si>
    <t>Estudiantes, y público en general</t>
  </si>
  <si>
    <t>Librería Universitaria</t>
  </si>
  <si>
    <t>2. Visita del poeta español Juan Carlos Mestre</t>
  </si>
  <si>
    <t>1) Conversatorio, lectura y presentación de plaquette (o libro) del poeta</t>
  </si>
  <si>
    <t>GC.b.2</t>
  </si>
  <si>
    <t>b.2 Dos ponencias magistrales del ganador del Premio Nacional de Poesía de 2009 de España; así como dos lecturas de poesía.</t>
  </si>
  <si>
    <t>Se contará con los fondos necesarios, y que el poeta podrá asistir</t>
  </si>
  <si>
    <t>Incentivar al público en general a conocer la obra del poeta Mestre, y de la poesía en general. Responder a por qué la poesía es importante en el quehacer cotidiano</t>
  </si>
  <si>
    <t>'Cantidad de personas asistentes a las lecturas y ponencias.</t>
  </si>
  <si>
    <t>Estudiantes universitarios, docentes, publico en general; todos aquellos interesados en la literatura y en la poesía.</t>
  </si>
  <si>
    <t>Librería, Editorial, Vicerrectoría académica, CCET, AECID</t>
  </si>
  <si>
    <t>Personal Administrativo (administrador(a))</t>
  </si>
  <si>
    <t>1. Personal administrativo (administrador(a)) contratado para el buen funcionamiento de la Librería</t>
  </si>
  <si>
    <t>1. Una persona contratada</t>
  </si>
  <si>
    <t>Se contará con los fondos para la contratación del personal requerido para la nueva plaza</t>
  </si>
  <si>
    <t xml:space="preserve">Personal necesario para el funcionamiento de la Librería </t>
  </si>
  <si>
    <t>Persona contratada</t>
  </si>
  <si>
    <t>Personal administrativo de la Librería</t>
  </si>
  <si>
    <t>Librería, SEDP, SEAF</t>
  </si>
  <si>
    <t>GAdm.b.1</t>
  </si>
  <si>
    <t>Resmas papel bond tamaño carta serigrafiadas</t>
  </si>
  <si>
    <t>Separadores de libros</t>
  </si>
  <si>
    <t>Rollos tape transparente</t>
  </si>
  <si>
    <t>Cajas de grapas</t>
  </si>
  <si>
    <t>Rollos de masking tape</t>
  </si>
  <si>
    <t>Lapiz tinta negra</t>
  </si>
  <si>
    <t>Lapiz grafito</t>
  </si>
  <si>
    <t>Lapiz corrector blanco</t>
  </si>
  <si>
    <t>Caja de fasteners</t>
  </si>
  <si>
    <t>Cajas de clips pequeños</t>
  </si>
  <si>
    <t>Folders tamaño oficio</t>
  </si>
  <si>
    <t>Caja clips grandes</t>
  </si>
  <si>
    <t>Cajas de pendaflex</t>
  </si>
  <si>
    <t>Folders tamaño carta</t>
  </si>
  <si>
    <t>Resmas papel bond tamaño carta</t>
  </si>
  <si>
    <t>Botes de agua para tomar</t>
  </si>
  <si>
    <t>Rollos de cinta adhesiva para empacar</t>
  </si>
  <si>
    <t>Rollos de papel higiénico</t>
  </si>
  <si>
    <t>Fotocopias</t>
  </si>
  <si>
    <t>Papel toalla</t>
  </si>
  <si>
    <t>Bolsas plásticas serigrafiadas</t>
  </si>
  <si>
    <t>1) Oficinas equipadas con equipo de oficina.</t>
  </si>
  <si>
    <t>1) Las oficinas de la librería equipadas con todo lo necesario para su buen funcionamiento</t>
  </si>
  <si>
    <t>Gadm.a.1</t>
  </si>
  <si>
    <t>Se contará con los fondos para la compra del artículos de oficina</t>
  </si>
  <si>
    <t>Equipo y artículos de oficina necesarios para el funcionamiento normal de las librerías</t>
  </si>
  <si>
    <t>N° de equipo y materiales adquiridos, inventariados en uso o almacenados</t>
  </si>
  <si>
    <t>Personal administrativo de las librerías</t>
  </si>
  <si>
    <t>Librería, Compras</t>
  </si>
  <si>
    <t>GAdm.a.1</t>
  </si>
  <si>
    <t xml:space="preserve">Sistema de seguridad antirobo de libros </t>
  </si>
  <si>
    <t xml:space="preserve">Pedestal primario con base y kit de montaje </t>
  </si>
  <si>
    <t>Pedestal secundario con base y kit de montaje</t>
  </si>
  <si>
    <t>Super tag detacher de escritorio (desprendedor de escritorio)</t>
  </si>
  <si>
    <t>Etiquetas magnas adhesivas (etiquetas blandas)</t>
  </si>
  <si>
    <t>Desactivador de proximidad para escritorio (magneto etiquetas blandas)</t>
  </si>
  <si>
    <t>Etiquetas super tag inluye PIN (Etiquetas duras con pin)</t>
  </si>
  <si>
    <t>Regulador de voltaje para escritorio</t>
  </si>
  <si>
    <t xml:space="preserve">Mano de obra de instalación </t>
  </si>
  <si>
    <t>Equipo de audio</t>
  </si>
  <si>
    <t>Micrófonos inalámbricos</t>
  </si>
  <si>
    <t>Parlantes</t>
  </si>
  <si>
    <t>Pedestales para parlantes</t>
  </si>
  <si>
    <t>Pedestales para micrófonos</t>
  </si>
  <si>
    <t>Consola</t>
  </si>
  <si>
    <t>1) Equipo requerido para el funcionamiento de la Librería</t>
  </si>
  <si>
    <t>1) Se realizará la compra del equipo tecnologíco requerido para el cumplimiento de los objetivos institucionales.</t>
  </si>
  <si>
    <t>GAdm.c.1</t>
  </si>
  <si>
    <t>a.1 Compra de equipo tecnológico y computacional. a.2 Compra de barras de seguridad. a.3 Equipo de sonido</t>
  </si>
  <si>
    <t>Lo fondos para la compra del equipo tecnológico estarán disponibles</t>
  </si>
  <si>
    <t>Equipo tecnológico necesario para el funcionamiento normal de las librerías</t>
  </si>
  <si>
    <t>N° de equipo adquirido, inventariado en uso o almacenado</t>
  </si>
  <si>
    <t>Librería, Compras, SEAF</t>
  </si>
  <si>
    <t>Participación  en Feria de Libro de Colombia (17 al 22 de abril) y en la Feria de Argentina (22 al 29 de abril)</t>
  </si>
  <si>
    <t>Pasajes de avión - al exterior</t>
  </si>
  <si>
    <t>Asistencia a Jornadas profesionales - Bogotá</t>
  </si>
  <si>
    <t>Asistencia a Jornadas profesionales - Argetina</t>
  </si>
  <si>
    <t>Participación  en Feria de Libro Centroamericana del 18 al 21 de julio</t>
  </si>
  <si>
    <t>Participación  en Feria de Libro de Guadalajara (24 de noviembre al 1 de diciembre)</t>
  </si>
  <si>
    <t>Asistencia a Jornadas profesionales</t>
  </si>
  <si>
    <t>1) Conocimientos actualizados sobre las nuevas tendencias del mercado librero y del libro. Así como las novedades de las editoriales con las que trabaja la Librería</t>
  </si>
  <si>
    <t>Número de editoriales visitadas, catálogos impresos recolectados, número de seminarios recibidos</t>
  </si>
  <si>
    <t>GTH.a.1</t>
  </si>
  <si>
    <t>a.1 Asistencia a seminarios sobre el libro, charlas sobre las novedades editoriales, y cualquier otras que estén en el ámbito librero</t>
  </si>
  <si>
    <t>Los fondos estarán disponibles para los viáticos; las Ferias del libro se desarrollarán.</t>
  </si>
  <si>
    <t>Actividad necesaria para conocer las novedades editoriales, llegar a acuerdos de precios, y asistir a las capacitaciones sobre las nuevas tendencias del libro.</t>
  </si>
  <si>
    <t>Empleados de la Librería</t>
  </si>
  <si>
    <t>Pasaje de bus (Tegucigalpa - La Ceiba)</t>
  </si>
  <si>
    <t>Pasaje de bus (La Ceiba - San Pedro Sula)</t>
  </si>
  <si>
    <t>Pasaje de bus (San Pedro Sula - Copán)</t>
  </si>
  <si>
    <t>Pasaje de bus (Copán - Tegucigalpa)</t>
  </si>
  <si>
    <t>Visitas a Centros Regionales - Zona norte-occidente (UNAH-VS, CURLA y CUROC - 4 veces al año</t>
  </si>
  <si>
    <t>Visita a Centro Universitario Regional Nor Oriental (CURNO) - 4 veces al año</t>
  </si>
  <si>
    <t>Pasaje de bus (Tegucigalpa - Juticalpa)</t>
  </si>
  <si>
    <t xml:space="preserve">1. Funcionando con calidad y pertinencia las librerías en los centros regionales. </t>
  </si>
  <si>
    <t>GC.c.1</t>
  </si>
  <si>
    <t>Cantidad de reuniones</t>
  </si>
  <si>
    <t>1. Cantidad de reuniones con personal de centros regionales</t>
  </si>
  <si>
    <t>Fondos disponibles, coordinación eficaz con centros regionales</t>
  </si>
  <si>
    <t>Actividad necesaria para el buen funcionamiento de las librerías en los centros regionales, encuesta de deficiencias, y análisis del inventario de libro.</t>
  </si>
  <si>
    <t>Agenda programada llevada a cabo</t>
  </si>
  <si>
    <t>Personal de administración de las librerías en los centros regionales</t>
  </si>
  <si>
    <t>Librería</t>
  </si>
  <si>
    <t>Envío de encomiendas de Tegucigalpa a Librerías de Centros Regionales</t>
  </si>
  <si>
    <t>Envío a San Pedro Sula</t>
  </si>
  <si>
    <t>Envío a La Ceiba</t>
  </si>
  <si>
    <t>Envío a CURNO</t>
  </si>
  <si>
    <t>Envío a CUROC</t>
  </si>
  <si>
    <t>Envío de encomiendas de Centros Regionales a otros centros</t>
  </si>
  <si>
    <t>2. Envío de encomiendas de Tegucigalpa a Librerías de Centros Regionales y de éstos a otros Centros</t>
  </si>
  <si>
    <t xml:space="preserve">2. Al menos 2 envíos a cada Centro Regional de la Librería de la CU. </t>
  </si>
  <si>
    <t>GAdm.d.1</t>
  </si>
  <si>
    <t>Se contará con los fondos para el envío</t>
  </si>
  <si>
    <t>Actividad necesaria para el buen funcionamiento de todas las Librería.</t>
  </si>
  <si>
    <t>Dos envíos a cada Centro Regional.</t>
  </si>
  <si>
    <t>Estudiantes, docentes y sociedad en general.</t>
  </si>
  <si>
    <t>Libros de texto</t>
  </si>
  <si>
    <t>Pago por servicios de transporte de libros de texto</t>
  </si>
  <si>
    <t>2) Libros de texto y de literatura general para satisfacer las necesidades académicas de las diferentes Facultades y llenar el vacío en general de la sociedad</t>
  </si>
  <si>
    <t>1. Cantidad de títulos adquiridos; cantidad de ejemplares adquiridos.</t>
  </si>
  <si>
    <t>b.1 Compra de libros a editoriales</t>
  </si>
  <si>
    <t>c.1 Compra de materiales de oficina para Ciudad Universitaria y Librerías de Centros Regionales</t>
  </si>
  <si>
    <t>GAdm.e.1</t>
  </si>
  <si>
    <t>e.1 Envío de los libros pedidos por cada Centro Regional.</t>
  </si>
  <si>
    <t>d.1. Contratación de un administrador</t>
  </si>
  <si>
    <t>Los fondos estarán disponibles</t>
  </si>
  <si>
    <t>Los libros son los principales insumos de las librerías</t>
  </si>
  <si>
    <t>Cantidad de ejemplares adquiridos; costo de los libros adquiridos; venta global; ganancia total.</t>
  </si>
  <si>
    <t>Estudiantes universitarios, docentes y sociedad en general</t>
  </si>
  <si>
    <t>Librería, SEAF</t>
  </si>
  <si>
    <t>Alimentos y bebidas (20 *5 )</t>
  </si>
  <si>
    <t>9:00 am a 10:00 am - Pearson</t>
  </si>
  <si>
    <t>10:00 am a 11:00 am - McGraw-Hill</t>
  </si>
  <si>
    <t>11:00 am a 12:00 am - Santillana</t>
  </si>
  <si>
    <t>12:00 pm a 1:00 pm - Almuerzo</t>
  </si>
  <si>
    <t>1:00 pm a 2:00 pm - Libros hondureños</t>
  </si>
  <si>
    <t>2:00 pm a 3:00 pm - Libros extranjeros</t>
  </si>
  <si>
    <t>3:00 pm a 4:00 pm - Puntos varios</t>
  </si>
  <si>
    <t>2.Reunión bimensual con personal de Librería de la Ciudad Universitaria y de la Facultad de Medicina</t>
  </si>
  <si>
    <t>c.1 Reuniones con los encargados y demás personal de las librerías en los centros regionales</t>
  </si>
  <si>
    <t>c.2 Reuniones con los encargados y demás personal de las librerías en Tegucigalpa</t>
  </si>
  <si>
    <t>GC.c.2</t>
  </si>
  <si>
    <t>Publicidad</t>
  </si>
  <si>
    <t>Alimentación</t>
  </si>
  <si>
    <t>Camisetas</t>
  </si>
  <si>
    <t>Equipo de Audio</t>
  </si>
  <si>
    <t>Boletos de avión</t>
  </si>
  <si>
    <t>Stand</t>
  </si>
  <si>
    <t>Generador Electrico</t>
  </si>
  <si>
    <t xml:space="preserve">Instrumentos Musicales </t>
  </si>
  <si>
    <t>Hospedaje (7 días x 15 persona)</t>
  </si>
  <si>
    <t>Actuaciones Artisticas</t>
  </si>
  <si>
    <t>1) N° de iniciativas de difusión cultural en marcha.</t>
  </si>
  <si>
    <t>Cantidad de personas, y editoriales asistentes a la Feria del Libro</t>
  </si>
  <si>
    <t>a.1 Feria del libro y conversatorios de difusión</t>
  </si>
  <si>
    <t xml:space="preserve">Fondos disponibles, artistas invitados (escritores, músicos, y demás) dispuestos, </t>
  </si>
  <si>
    <t>Es necesario que la Librería se posicione como un centro de actividades culturales; para ello, hemos planificado una actividad semanal (todos los jueves). Así, convertir a la Librería en generadora de debates, cultura, y formadora de conciencia.</t>
  </si>
  <si>
    <t>Número de personas asistentes, cantidad de eventos realizados.</t>
  </si>
  <si>
    <t>Estudiantes, docentes, y comunidad en general</t>
  </si>
  <si>
    <t>Ref.4.1</t>
  </si>
  <si>
    <t xml:space="preserve">POA </t>
  </si>
  <si>
    <t xml:space="preserve">RECURRENTE </t>
  </si>
</sst>
</file>

<file path=xl/styles.xml><?xml version="1.0" encoding="utf-8"?>
<styleSheet xmlns="http://schemas.openxmlformats.org/spreadsheetml/2006/main">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_ [$L.-480A]\ * #,##0.00_ ;_ [$L.-480A]\ * \-#,##0.00_ ;_ [$L.-480A]\ * &quot;-&quot;??_ ;_ @_ "/>
  </numFmts>
  <fonts count="74">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1"/>
      <color rgb="FFFF0000"/>
      <name val="Calibri"/>
      <family val="2"/>
      <scheme val="minor"/>
    </font>
    <font>
      <b/>
      <sz val="11"/>
      <color rgb="FFFF0000"/>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s>
  <borders count="55">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3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0" fillId="0" borderId="0" xfId="18" applyFont="1"/>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0" fillId="0" borderId="6" xfId="0" applyFill="1" applyBorder="1" applyAlignment="1">
      <alignment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11" xfId="18" applyNumberFormat="1" applyFont="1" applyFill="1" applyBorder="1" applyAlignment="1">
      <alignment vertical="center"/>
    </xf>
    <xf numFmtId="44" fontId="0" fillId="0" borderId="3" xfId="18" applyNumberFormat="1" applyFont="1" applyFill="1" applyBorder="1" applyAlignment="1">
      <alignment vertical="center"/>
    </xf>
    <xf numFmtId="44" fontId="0" fillId="0" borderId="0"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Font="1" applyFill="1" applyBorder="1" applyAlignment="1">
      <alignment horizontal="left" vertical="center"/>
    </xf>
    <xf numFmtId="44" fontId="55" fillId="0" borderId="0" xfId="10" applyFont="1" applyFill="1" applyBorder="1" applyAlignment="1">
      <alignment horizontal="center" vertical="center"/>
    </xf>
    <xf numFmtId="0" fontId="56"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0" fontId="55" fillId="13" borderId="0" xfId="10" applyNumberFormat="1" applyFont="1" applyFill="1" applyAlignment="1">
      <alignment horizontal="center" vertical="center"/>
    </xf>
    <xf numFmtId="43" fontId="33" fillId="0" borderId="26" xfId="16" applyNumberFormat="1" applyFont="1" applyBorder="1" applyAlignment="1">
      <alignment horizontal="center" vertical="center" wrapText="1"/>
    </xf>
    <xf numFmtId="43" fontId="33" fillId="0" borderId="26" xfId="19" applyNumberFormat="1" applyFont="1" applyBorder="1" applyAlignment="1">
      <alignment horizontal="center" vertical="center" wrapText="1"/>
    </xf>
    <xf numFmtId="43" fontId="40" fillId="0" borderId="26" xfId="19" applyNumberFormat="1" applyFont="1" applyBorder="1" applyAlignment="1">
      <alignment horizontal="center" vertical="center" wrapText="1"/>
    </xf>
    <xf numFmtId="43" fontId="32" fillId="0" borderId="26" xfId="0" applyNumberFormat="1" applyFont="1" applyBorder="1" applyAlignment="1">
      <alignment horizontal="center" vertical="center"/>
    </xf>
    <xf numFmtId="43" fontId="32" fillId="0" borderId="26" xfId="18" applyNumberFormat="1" applyFont="1" applyBorder="1" applyAlignment="1">
      <alignment horizontal="center" vertical="center"/>
    </xf>
    <xf numFmtId="43" fontId="40" fillId="0" borderId="26" xfId="19"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10" borderId="26" xfId="16" applyNumberFormat="1" applyFont="1" applyFill="1" applyBorder="1" applyAlignment="1">
      <alignment horizontal="right" vertical="top" wrapText="1"/>
    </xf>
    <xf numFmtId="43" fontId="33" fillId="10" borderId="26" xfId="16" applyNumberFormat="1" applyFont="1" applyFill="1" applyBorder="1" applyAlignment="1">
      <alignment horizontal="right" wrapText="1"/>
    </xf>
    <xf numFmtId="0" fontId="22" fillId="5" borderId="49" xfId="0" applyNumberFormat="1" applyFont="1" applyFill="1" applyBorder="1" applyAlignment="1">
      <alignment horizontal="center" vertical="center"/>
    </xf>
    <xf numFmtId="41" fontId="22" fillId="5" borderId="2" xfId="0" applyNumberFormat="1" applyFont="1" applyFill="1" applyBorder="1" applyAlignment="1">
      <alignment vertical="center"/>
    </xf>
    <xf numFmtId="43" fontId="38" fillId="0" borderId="26" xfId="19" applyNumberFormat="1" applyFont="1" applyFill="1" applyBorder="1" applyAlignment="1">
      <alignment horizontal="center" vertical="center"/>
    </xf>
    <xf numFmtId="0" fontId="38" fillId="0" borderId="26" xfId="19" applyFont="1" applyBorder="1" applyAlignment="1">
      <alignment horizontal="center" vertical="center" wrapText="1"/>
    </xf>
    <xf numFmtId="0" fontId="23" fillId="17" borderId="16" xfId="0" applyNumberFormat="1" applyFont="1" applyFill="1" applyBorder="1" applyAlignment="1">
      <alignment horizontal="center" vertical="center"/>
    </xf>
    <xf numFmtId="0" fontId="38" fillId="0" borderId="26" xfId="19" quotePrefix="1" applyFont="1" applyBorder="1" applyAlignment="1">
      <alignment horizontal="center" vertical="center" wrapText="1"/>
    </xf>
    <xf numFmtId="41" fontId="22" fillId="2" borderId="9" xfId="0" applyNumberFormat="1" applyFont="1" applyFill="1" applyBorder="1" applyAlignment="1">
      <alignment horizontal="center" vertical="center"/>
    </xf>
    <xf numFmtId="41" fontId="22" fillId="2" borderId="0" xfId="0" applyNumberFormat="1" applyFont="1" applyFill="1" applyBorder="1" applyAlignment="1">
      <alignment horizontal="center" vertical="center"/>
    </xf>
    <xf numFmtId="41" fontId="23" fillId="13" borderId="6" xfId="0" applyNumberFormat="1" applyFont="1" applyFill="1" applyBorder="1" applyAlignment="1">
      <alignment horizontal="center" vertical="center"/>
    </xf>
    <xf numFmtId="41" fontId="22" fillId="2" borderId="33" xfId="0" applyNumberFormat="1" applyFont="1" applyFill="1" applyBorder="1" applyAlignment="1">
      <alignment vertical="center"/>
    </xf>
    <xf numFmtId="0" fontId="4" fillId="2" borderId="10" xfId="0" applyFont="1" applyFill="1" applyBorder="1" applyAlignment="1">
      <alignment horizontal="center" vertical="center"/>
    </xf>
    <xf numFmtId="41" fontId="4" fillId="2" borderId="16" xfId="0" applyNumberFormat="1" applyFont="1" applyFill="1" applyBorder="1" applyAlignment="1">
      <alignment vertical="center"/>
    </xf>
    <xf numFmtId="0" fontId="3" fillId="2" borderId="17" xfId="0" applyFont="1" applyFill="1" applyBorder="1" applyAlignment="1">
      <alignment vertical="center"/>
    </xf>
    <xf numFmtId="0" fontId="4" fillId="2" borderId="17" xfId="0" applyFont="1" applyFill="1" applyBorder="1" applyAlignment="1">
      <alignment vertical="center"/>
    </xf>
    <xf numFmtId="0" fontId="4" fillId="5" borderId="10" xfId="0" applyNumberFormat="1" applyFont="1" applyFill="1" applyBorder="1" applyAlignment="1">
      <alignment horizontal="center" vertical="center"/>
    </xf>
    <xf numFmtId="0" fontId="3" fillId="5" borderId="10" xfId="0" applyFont="1" applyFill="1" applyBorder="1" applyAlignment="1">
      <alignment horizontal="left"/>
    </xf>
    <xf numFmtId="0" fontId="4" fillId="5" borderId="9" xfId="0" applyFont="1" applyFill="1" applyBorder="1"/>
    <xf numFmtId="0" fontId="4" fillId="5" borderId="10" xfId="0" applyFont="1" applyFill="1" applyBorder="1" applyAlignment="1">
      <alignment horizontal="center"/>
    </xf>
    <xf numFmtId="44" fontId="4" fillId="5" borderId="17" xfId="10" applyFont="1" applyFill="1" applyBorder="1"/>
    <xf numFmtId="0" fontId="4" fillId="0" borderId="15" xfId="0" applyFont="1" applyFill="1" applyBorder="1" applyAlignment="1">
      <alignment horizontal="center" vertical="center"/>
    </xf>
    <xf numFmtId="0" fontId="23" fillId="0" borderId="4" xfId="0" applyFont="1" applyFill="1" applyBorder="1" applyAlignment="1">
      <alignment horizontal="center" vertical="center" wrapText="1"/>
    </xf>
    <xf numFmtId="41" fontId="23" fillId="0" borderId="1" xfId="0" applyNumberFormat="1" applyFont="1" applyFill="1" applyBorder="1" applyAlignment="1">
      <alignment horizontal="center" vertical="center" wrapText="1"/>
    </xf>
    <xf numFmtId="41" fontId="23" fillId="0" borderId="4" xfId="0" applyNumberFormat="1" applyFont="1" applyFill="1" applyBorder="1" applyAlignment="1">
      <alignment horizontal="center" vertical="center" wrapText="1"/>
    </xf>
    <xf numFmtId="0" fontId="23" fillId="5" borderId="4" xfId="0" applyFont="1" applyFill="1" applyBorder="1" applyAlignment="1">
      <alignment horizontal="center" vertical="center" wrapText="1"/>
    </xf>
    <xf numFmtId="0" fontId="3" fillId="5" borderId="17" xfId="0" applyFont="1" applyFill="1" applyBorder="1" applyAlignment="1">
      <alignment horizontal="left"/>
    </xf>
    <xf numFmtId="0" fontId="23" fillId="17" borderId="33" xfId="0" applyFont="1" applyFill="1" applyBorder="1" applyAlignment="1">
      <alignment vertical="center"/>
    </xf>
    <xf numFmtId="0" fontId="4" fillId="5" borderId="14" xfId="0" applyFont="1" applyFill="1" applyBorder="1"/>
    <xf numFmtId="0" fontId="4" fillId="5" borderId="17" xfId="0" applyFont="1" applyFill="1" applyBorder="1" applyAlignment="1">
      <alignment horizontal="left"/>
    </xf>
    <xf numFmtId="0" fontId="22" fillId="5" borderId="33" xfId="0" applyFont="1" applyFill="1" applyBorder="1" applyAlignment="1">
      <alignment vertical="center"/>
    </xf>
    <xf numFmtId="0" fontId="22" fillId="5" borderId="19" xfId="0" applyFont="1" applyFill="1" applyBorder="1" applyAlignment="1">
      <alignment vertical="center"/>
    </xf>
    <xf numFmtId="41" fontId="22" fillId="5" borderId="15" xfId="0" applyNumberFormat="1" applyFont="1" applyFill="1" applyBorder="1" applyAlignment="1">
      <alignment vertical="center"/>
    </xf>
    <xf numFmtId="44" fontId="4" fillId="5" borderId="13" xfId="10" applyFont="1" applyFill="1" applyBorder="1"/>
    <xf numFmtId="44" fontId="4" fillId="5" borderId="16" xfId="10" applyFont="1" applyFill="1" applyBorder="1"/>
    <xf numFmtId="41" fontId="22" fillId="5" borderId="47" xfId="0" applyNumberFormat="1" applyFont="1" applyFill="1" applyBorder="1" applyAlignment="1">
      <alignment vertical="center"/>
    </xf>
    <xf numFmtId="0" fontId="23" fillId="5" borderId="9" xfId="0" applyFont="1" applyFill="1" applyBorder="1" applyAlignment="1">
      <alignment horizontal="center" vertical="center" wrapText="1"/>
    </xf>
    <xf numFmtId="0" fontId="4" fillId="5" borderId="17" xfId="0" applyFont="1" applyFill="1" applyBorder="1"/>
    <xf numFmtId="0" fontId="23" fillId="5" borderId="14" xfId="0" applyFont="1" applyFill="1" applyBorder="1" applyAlignment="1">
      <alignment horizontal="center" vertical="center" wrapText="1"/>
    </xf>
    <xf numFmtId="0" fontId="4" fillId="5" borderId="17" xfId="0" applyNumberFormat="1" applyFont="1" applyFill="1" applyBorder="1" applyAlignment="1">
      <alignment horizontal="center" vertical="center"/>
    </xf>
    <xf numFmtId="0" fontId="4" fillId="5" borderId="17" xfId="0" applyFont="1" applyFill="1" applyBorder="1" applyAlignment="1">
      <alignment horizontal="center"/>
    </xf>
    <xf numFmtId="0" fontId="22" fillId="5" borderId="17" xfId="0" applyNumberFormat="1" applyFont="1" applyFill="1" applyBorder="1" applyAlignment="1">
      <alignment horizontal="center" vertical="center"/>
    </xf>
    <xf numFmtId="41" fontId="23" fillId="13" borderId="8" xfId="0" applyNumberFormat="1" applyFont="1" applyFill="1" applyBorder="1" applyAlignment="1">
      <alignment horizontal="center" vertical="center" wrapText="1"/>
    </xf>
    <xf numFmtId="41" fontId="23" fillId="13" borderId="32" xfId="0" applyNumberFormat="1" applyFont="1" applyFill="1" applyBorder="1" applyAlignment="1">
      <alignment horizontal="center" vertical="center" wrapText="1"/>
    </xf>
    <xf numFmtId="41" fontId="23" fillId="0" borderId="9" xfId="0" applyNumberFormat="1" applyFont="1" applyFill="1" applyBorder="1" applyAlignment="1">
      <alignment horizontal="center" vertical="center" wrapText="1"/>
    </xf>
    <xf numFmtId="41" fontId="23" fillId="0" borderId="14" xfId="0" applyNumberFormat="1" applyFont="1" applyFill="1" applyBorder="1" applyAlignment="1">
      <alignment horizontal="center" vertical="center" wrapText="1"/>
    </xf>
    <xf numFmtId="0" fontId="22" fillId="5" borderId="13" xfId="0" applyFont="1" applyFill="1" applyBorder="1" applyAlignment="1">
      <alignment horizontal="center" vertical="center"/>
    </xf>
    <xf numFmtId="0" fontId="22" fillId="5" borderId="46" xfId="0" applyFont="1" applyFill="1" applyBorder="1" applyAlignment="1">
      <alignment horizontal="center" vertical="center"/>
    </xf>
    <xf numFmtId="0" fontId="4" fillId="0" borderId="13" xfId="0" applyFont="1" applyFill="1" applyBorder="1" applyAlignment="1">
      <alignment horizontal="center" vertical="center"/>
    </xf>
    <xf numFmtId="0" fontId="22" fillId="2" borderId="13" xfId="0" applyFont="1" applyFill="1" applyBorder="1" applyAlignment="1">
      <alignment horizontal="center" vertical="center"/>
    </xf>
    <xf numFmtId="0" fontId="22" fillId="2" borderId="46" xfId="0" applyFont="1" applyFill="1" applyBorder="1" applyAlignment="1">
      <alignment horizontal="center" vertical="center"/>
    </xf>
    <xf numFmtId="0" fontId="22" fillId="2" borderId="12" xfId="0" applyFont="1" applyFill="1" applyBorder="1" applyAlignment="1">
      <alignment horizontal="center" vertical="center"/>
    </xf>
    <xf numFmtId="0" fontId="23" fillId="0" borderId="13" xfId="0" applyFont="1" applyFill="1" applyBorder="1" applyAlignment="1">
      <alignment horizontal="center" vertical="center" wrapText="1"/>
    </xf>
    <xf numFmtId="41" fontId="23" fillId="0" borderId="12" xfId="0" applyNumberFormat="1" applyFont="1" applyFill="1" applyBorder="1" applyAlignment="1">
      <alignment horizontal="center" vertical="center" wrapText="1"/>
    </xf>
    <xf numFmtId="41" fontId="23" fillId="0" borderId="13" xfId="0" applyNumberFormat="1" applyFont="1" applyFill="1" applyBorder="1" applyAlignment="1">
      <alignment horizontal="center" vertical="center" wrapText="1"/>
    </xf>
    <xf numFmtId="0" fontId="4" fillId="5" borderId="22" xfId="0" applyFont="1" applyFill="1" applyBorder="1"/>
    <xf numFmtId="0" fontId="72" fillId="0" borderId="0" xfId="0" applyFont="1" applyFill="1" applyAlignment="1">
      <alignment vertical="center"/>
    </xf>
    <xf numFmtId="0" fontId="73" fillId="0" borderId="0" xfId="0" applyFont="1" applyFill="1" applyAlignment="1">
      <alignment vertical="center"/>
    </xf>
    <xf numFmtId="0" fontId="73" fillId="0" borderId="0" xfId="0" applyFont="1" applyFill="1" applyAlignment="1">
      <alignment horizontal="center" vertical="center"/>
    </xf>
    <xf numFmtId="0" fontId="3" fillId="5" borderId="9" xfId="0" applyFont="1" applyFill="1" applyBorder="1" applyAlignment="1">
      <alignment horizontal="left"/>
    </xf>
    <xf numFmtId="44" fontId="4" fillId="5" borderId="10" xfId="10" applyFont="1" applyFill="1" applyBorder="1"/>
    <xf numFmtId="0" fontId="3" fillId="5" borderId="33" xfId="0" applyFont="1" applyFill="1" applyBorder="1" applyAlignment="1">
      <alignment horizontal="left"/>
    </xf>
    <xf numFmtId="0" fontId="4" fillId="5" borderId="10" xfId="0" applyFont="1" applyFill="1" applyBorder="1"/>
    <xf numFmtId="0" fontId="4" fillId="5" borderId="17" xfId="0" applyNumberFormat="1" applyFont="1" applyFill="1" applyBorder="1" applyAlignment="1">
      <alignment horizontal="center"/>
    </xf>
    <xf numFmtId="0" fontId="4" fillId="5" borderId="10" xfId="0" applyNumberFormat="1" applyFont="1" applyFill="1" applyBorder="1" applyAlignment="1">
      <alignment horizontal="center"/>
    </xf>
    <xf numFmtId="43" fontId="4" fillId="5" borderId="9" xfId="18" applyFont="1" applyFill="1" applyBorder="1"/>
    <xf numFmtId="43" fontId="4" fillId="5" borderId="10" xfId="18" applyFont="1" applyFill="1" applyBorder="1"/>
    <xf numFmtId="0" fontId="4" fillId="5" borderId="17" xfId="0" applyFont="1" applyFill="1" applyBorder="1" applyAlignment="1">
      <alignment horizontal="right"/>
    </xf>
    <xf numFmtId="41" fontId="22" fillId="5" borderId="9" xfId="0" applyNumberFormat="1" applyFont="1" applyFill="1" applyBorder="1" applyAlignment="1">
      <alignment vertical="center"/>
    </xf>
    <xf numFmtId="41" fontId="22" fillId="5" borderId="11" xfId="0" applyNumberFormat="1" applyFont="1" applyFill="1" applyBorder="1" applyAlignment="1">
      <alignment vertical="center"/>
    </xf>
    <xf numFmtId="0" fontId="4" fillId="5" borderId="9" xfId="0" applyNumberFormat="1" applyFont="1" applyFill="1" applyBorder="1" applyAlignment="1">
      <alignment horizontal="center"/>
    </xf>
    <xf numFmtId="0" fontId="4" fillId="5" borderId="20" xfId="0" applyFont="1" applyFill="1" applyBorder="1"/>
    <xf numFmtId="0" fontId="4" fillId="5" borderId="16" xfId="0" applyNumberFormat="1" applyFont="1" applyFill="1" applyBorder="1" applyAlignment="1">
      <alignment horizontal="center"/>
    </xf>
    <xf numFmtId="43" fontId="4" fillId="5" borderId="17" xfId="18" applyFont="1" applyFill="1" applyBorder="1"/>
    <xf numFmtId="43" fontId="4" fillId="2" borderId="9" xfId="18" applyFont="1" applyFill="1" applyBorder="1"/>
    <xf numFmtId="0" fontId="4" fillId="5" borderId="34" xfId="0" applyNumberFormat="1" applyFont="1" applyFill="1" applyBorder="1" applyAlignment="1">
      <alignment horizontal="center"/>
    </xf>
    <xf numFmtId="43" fontId="4" fillId="5" borderId="22" xfId="18" applyFont="1" applyFill="1" applyBorder="1"/>
    <xf numFmtId="43" fontId="4" fillId="2" borderId="10" xfId="18" applyFont="1" applyFill="1" applyBorder="1"/>
    <xf numFmtId="0" fontId="36" fillId="5" borderId="9" xfId="0" applyFont="1" applyFill="1" applyBorder="1"/>
    <xf numFmtId="41" fontId="36" fillId="5" borderId="45" xfId="0" applyNumberFormat="1" applyFont="1" applyFill="1" applyBorder="1" applyAlignment="1"/>
    <xf numFmtId="44" fontId="36" fillId="5" borderId="14" xfId="10" applyFont="1" applyFill="1" applyBorder="1"/>
    <xf numFmtId="0" fontId="36" fillId="5" borderId="10" xfId="0" applyFont="1" applyFill="1" applyBorder="1"/>
    <xf numFmtId="41" fontId="36" fillId="5" borderId="16" xfId="0" applyNumberFormat="1" applyFont="1" applyFill="1" applyBorder="1" applyAlignment="1"/>
    <xf numFmtId="44" fontId="36" fillId="5" borderId="17" xfId="10" applyFont="1" applyFill="1" applyBorder="1"/>
    <xf numFmtId="172" fontId="0" fillId="0" borderId="0" xfId="0" applyNumberFormat="1" applyAlignment="1">
      <alignment vertical="center"/>
    </xf>
    <xf numFmtId="9" fontId="32" fillId="0" borderId="26" xfId="17" applyFont="1" applyBorder="1" applyAlignment="1">
      <alignment horizontal="center" vertical="center"/>
    </xf>
    <xf numFmtId="9" fontId="38" fillId="0" borderId="26" xfId="17" applyFont="1" applyFill="1" applyBorder="1" applyAlignment="1">
      <alignment horizontal="center" vertical="center"/>
    </xf>
    <xf numFmtId="9" fontId="32" fillId="0" borderId="26" xfId="17" applyFont="1" applyBorder="1" applyAlignment="1">
      <alignment horizontal="center" vertical="center" wrapText="1"/>
    </xf>
    <xf numFmtId="0" fontId="22" fillId="3" borderId="0" xfId="0" applyFont="1" applyFill="1" applyAlignment="1">
      <alignment vertical="center"/>
    </xf>
    <xf numFmtId="0" fontId="21" fillId="3" borderId="0" xfId="0" applyFont="1" applyFill="1" applyAlignment="1">
      <alignment vertical="center"/>
    </xf>
    <xf numFmtId="9" fontId="32" fillId="0" borderId="26" xfId="17" applyFont="1" applyFill="1" applyBorder="1" applyAlignment="1">
      <alignment horizontal="center" vertical="center" wrapText="1"/>
    </xf>
    <xf numFmtId="9" fontId="33" fillId="0" borderId="26" xfId="17" applyFont="1" applyFill="1" applyBorder="1" applyAlignment="1">
      <alignment horizontal="center" vertical="center" wrapText="1"/>
    </xf>
    <xf numFmtId="43" fontId="38" fillId="2" borderId="26" xfId="19" applyNumberFormat="1" applyFont="1" applyFill="1" applyBorder="1" applyAlignment="1">
      <alignment horizontal="center" vertical="center"/>
    </xf>
    <xf numFmtId="43" fontId="40" fillId="2" borderId="26" xfId="19" applyNumberFormat="1" applyFont="1" applyFill="1" applyBorder="1" applyAlignment="1">
      <alignment horizontal="center" vertical="center"/>
    </xf>
    <xf numFmtId="43" fontId="32" fillId="2" borderId="26" xfId="0"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0" fontId="0" fillId="0" borderId="50" xfId="0" applyBorder="1" applyAlignment="1">
      <alignment vertical="center"/>
    </xf>
    <xf numFmtId="174" fontId="0" fillId="0" borderId="51" xfId="0" applyNumberFormat="1" applyBorder="1" applyAlignment="1">
      <alignment vertical="center"/>
    </xf>
    <xf numFmtId="0" fontId="0" fillId="0" borderId="38" xfId="0" applyBorder="1" applyAlignment="1">
      <alignment vertical="center"/>
    </xf>
    <xf numFmtId="174" fontId="0" fillId="0" borderId="52" xfId="0" applyNumberFormat="1" applyBorder="1" applyAlignment="1">
      <alignment vertical="center"/>
    </xf>
    <xf numFmtId="0" fontId="0" fillId="0" borderId="53" xfId="0" applyBorder="1" applyAlignment="1">
      <alignment horizontal="center" vertical="center"/>
    </xf>
    <xf numFmtId="44" fontId="0" fillId="0" borderId="54" xfId="0" applyNumberFormat="1" applyFill="1" applyBorder="1" applyAlignment="1">
      <alignment vertical="center"/>
    </xf>
    <xf numFmtId="0" fontId="23" fillId="13" borderId="30" xfId="0" applyFont="1" applyFill="1" applyBorder="1" applyAlignment="1">
      <alignment horizontal="center" vertical="center" wrapText="1"/>
    </xf>
    <xf numFmtId="0" fontId="23" fillId="19" borderId="33" xfId="0" applyFont="1" applyFill="1" applyBorder="1" applyAlignment="1">
      <alignment vertical="center"/>
    </xf>
    <xf numFmtId="0" fontId="21" fillId="2" borderId="17" xfId="0" applyFont="1" applyFill="1" applyBorder="1" applyAlignment="1">
      <alignment vertical="center"/>
    </xf>
    <xf numFmtId="41" fontId="22" fillId="2" borderId="45" xfId="0" applyNumberFormat="1" applyFont="1" applyFill="1" applyBorder="1" applyAlignment="1">
      <alignment vertical="center"/>
    </xf>
    <xf numFmtId="41" fontId="22" fillId="2" borderId="16" xfId="0" applyNumberFormat="1" applyFont="1" applyFill="1" applyBorder="1" applyAlignment="1">
      <alignment vertical="center"/>
    </xf>
    <xf numFmtId="41" fontId="22" fillId="2" borderId="46" xfId="0" applyNumberFormat="1" applyFont="1" applyFill="1" applyBorder="1" applyAlignment="1">
      <alignment vertical="center"/>
    </xf>
    <xf numFmtId="0" fontId="22" fillId="5" borderId="9" xfId="0" applyNumberFormat="1"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11" borderId="26" xfId="0"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0066"/>
      <color rgb="FFCCCCFF"/>
      <color rgb="FFFFFF66"/>
      <color rgb="FF800000"/>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a:pPr>
            <a:r>
              <a:rPr lang="en-US"/>
              <a:t>Contrataciones</a:t>
            </a:r>
          </a:p>
        </c:rich>
      </c:tx>
    </c:title>
    <c:view3D>
      <c:rAngAx val="1"/>
    </c:view3D>
    <c:plotArea>
      <c:layout/>
      <c:bar3DChart>
        <c:barDir val="col"/>
        <c:grouping val="clustered"/>
        <c:ser>
          <c:idx val="0"/>
          <c:order val="0"/>
          <c:tx>
            <c:strRef>
              <c:f>'Cuadro resumen'!$C$36</c:f>
              <c:strCache>
                <c:ptCount val="1"/>
                <c:pt idx="0">
                  <c:v>Cantidad</c:v>
                </c:pt>
              </c:strCache>
            </c:strRef>
          </c:tx>
          <c:cat>
            <c:strRef>
              <c:f>'Cuadro resumen'!$B$37:$B$53</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resumen'!$C$37:$C$53</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ape val="box"/>
        <c:axId val="94955776"/>
        <c:axId val="107687936"/>
        <c:axId val="0"/>
      </c:bar3DChart>
      <c:catAx>
        <c:axId val="94955776"/>
        <c:scaling>
          <c:orientation val="minMax"/>
        </c:scaling>
        <c:axPos val="b"/>
        <c:numFmt formatCode="General" sourceLinked="0"/>
        <c:majorTickMark val="none"/>
        <c:tickLblPos val="nextTo"/>
        <c:crossAx val="107687936"/>
        <c:crosses val="autoZero"/>
        <c:auto val="1"/>
        <c:lblAlgn val="ctr"/>
        <c:lblOffset val="100"/>
      </c:catAx>
      <c:valAx>
        <c:axId val="107687936"/>
        <c:scaling>
          <c:orientation val="minMax"/>
        </c:scaling>
        <c:axPos val="l"/>
        <c:majorGridlines/>
        <c:title>
          <c:tx>
            <c:rich>
              <a:bodyPr/>
              <a:lstStyle/>
              <a:p>
                <a:pPr>
                  <a:defRPr/>
                </a:pPr>
                <a:r>
                  <a:rPr lang="es-HN"/>
                  <a:t>Cantidad</a:t>
                </a:r>
              </a:p>
            </c:rich>
          </c:tx>
        </c:title>
        <c:numFmt formatCode="_ * #,##0_ ;_ * \-#,##0_ ;_ * &quot;-&quot;??_ ;_ @_ " sourceLinked="1"/>
        <c:majorTickMark val="none"/>
        <c:tickLblPos val="nextTo"/>
        <c:crossAx val="9495577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a:pPr>
            <a:r>
              <a:rPr lang="en-US"/>
              <a:t>Equipo de Oficina</a:t>
            </a:r>
          </a:p>
        </c:rich>
      </c:tx>
    </c:title>
    <c:view3D>
      <c:rAngAx val="1"/>
    </c:view3D>
    <c:plotArea>
      <c:layout/>
      <c:bar3DChart>
        <c:barDir val="col"/>
        <c:grouping val="clustered"/>
        <c:ser>
          <c:idx val="0"/>
          <c:order val="0"/>
          <c:tx>
            <c:strRef>
              <c:f>'Cuadro resumen'!$C$65</c:f>
              <c:strCache>
                <c:ptCount val="1"/>
                <c:pt idx="0">
                  <c:v>Cantidad</c:v>
                </c:pt>
              </c:strCache>
            </c:strRef>
          </c:tx>
          <c:cat>
            <c:strRef>
              <c:f>'Cuadro resumen'!$B$66:$B$75</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resumen'!$C$66:$C$75</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ape val="box"/>
        <c:axId val="170335616"/>
        <c:axId val="238589056"/>
        <c:axId val="0"/>
      </c:bar3DChart>
      <c:catAx>
        <c:axId val="170335616"/>
        <c:scaling>
          <c:orientation val="minMax"/>
        </c:scaling>
        <c:axPos val="b"/>
        <c:numFmt formatCode="General" sourceLinked="0"/>
        <c:majorTickMark val="none"/>
        <c:tickLblPos val="nextTo"/>
        <c:crossAx val="238589056"/>
        <c:crosses val="autoZero"/>
        <c:auto val="1"/>
        <c:lblAlgn val="ctr"/>
        <c:lblOffset val="100"/>
      </c:catAx>
      <c:valAx>
        <c:axId val="238589056"/>
        <c:scaling>
          <c:orientation val="minMax"/>
        </c:scaling>
        <c:axPos val="l"/>
        <c:majorGridlines/>
        <c:title>
          <c:tx>
            <c:rich>
              <a:bodyPr/>
              <a:lstStyle/>
              <a:p>
                <a:pPr>
                  <a:defRPr/>
                </a:pPr>
                <a:r>
                  <a:rPr lang="es-HN"/>
                  <a:t>Cantidad</a:t>
                </a:r>
              </a:p>
            </c:rich>
          </c:tx>
        </c:title>
        <c:numFmt formatCode="_ * #,##0_ ;_ * \-#,##0_ ;_ * &quot;-&quot;??_ ;_ @_ " sourceLinked="1"/>
        <c:majorTickMark val="none"/>
        <c:tickLblPos val="nextTo"/>
        <c:crossAx val="170335616"/>
        <c:crosses val="autoZero"/>
        <c:crossBetween val="between"/>
      </c:valAx>
      <c:dTable>
        <c:showHorzBorder val="1"/>
        <c:showVertBorder val="1"/>
        <c:showOutline val="1"/>
        <c:showKeys val="1"/>
      </c:dTable>
    </c:plotArea>
    <c:plotVisOnly val="1"/>
    <c:dispBlanksAs val="gap"/>
  </c:chart>
  <c:printSettings>
    <c:headerFooter/>
    <c:pageMargins b="0.75000000000000056" l="0.70000000000000051" r="0.70000000000000051" t="0.75000000000000056" header="0.30000000000000027" footer="0.30000000000000027"/>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a:pPr>
            <a:r>
              <a:rPr lang="en-US"/>
              <a:t>Equipo Tecnológico</a:t>
            </a:r>
          </a:p>
        </c:rich>
      </c:tx>
      <c:layout>
        <c:manualLayout>
          <c:xMode val="edge"/>
          <c:yMode val="edge"/>
          <c:x val="0.36702800625758253"/>
          <c:y val="2.6016260162601636E-2"/>
        </c:manualLayout>
      </c:layout>
    </c:title>
    <c:view3D>
      <c:rAngAx val="1"/>
    </c:view3D>
    <c:plotArea>
      <c:layout/>
      <c:bar3DChart>
        <c:barDir val="col"/>
        <c:grouping val="clustered"/>
        <c:ser>
          <c:idx val="0"/>
          <c:order val="0"/>
          <c:tx>
            <c:strRef>
              <c:f>'Cuadro resumen'!$C$82</c:f>
              <c:strCache>
                <c:ptCount val="1"/>
                <c:pt idx="0">
                  <c:v>Cantidad</c:v>
                </c:pt>
              </c:strCache>
            </c:strRef>
          </c:tx>
          <c:cat>
            <c:strRef>
              <c:f>'Cuadro resumen'!$B$83:$B$99</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resumen'!$C$83:$C$99</c:f>
              <c:numCache>
                <c:formatCode>_ * #,##0_ ;_ * \-#,##0_ ;_ * "-"??_ ;_ @_ </c:formatCode>
                <c:ptCount val="17"/>
                <c:pt idx="0">
                  <c:v>0</c:v>
                </c:pt>
                <c:pt idx="1">
                  <c:v>0</c:v>
                </c:pt>
                <c:pt idx="2">
                  <c:v>0</c:v>
                </c:pt>
                <c:pt idx="3">
                  <c:v>3</c:v>
                </c:pt>
                <c:pt idx="4">
                  <c:v>0</c:v>
                </c:pt>
                <c:pt idx="5">
                  <c:v>0</c:v>
                </c:pt>
                <c:pt idx="6">
                  <c:v>3</c:v>
                </c:pt>
                <c:pt idx="7">
                  <c:v>0</c:v>
                </c:pt>
                <c:pt idx="8">
                  <c:v>0</c:v>
                </c:pt>
                <c:pt idx="9">
                  <c:v>2</c:v>
                </c:pt>
                <c:pt idx="10">
                  <c:v>0</c:v>
                </c:pt>
                <c:pt idx="11">
                  <c:v>3</c:v>
                </c:pt>
                <c:pt idx="12">
                  <c:v>0</c:v>
                </c:pt>
                <c:pt idx="13">
                  <c:v>0</c:v>
                </c:pt>
                <c:pt idx="14">
                  <c:v>0</c:v>
                </c:pt>
                <c:pt idx="15">
                  <c:v>6</c:v>
                </c:pt>
                <c:pt idx="16">
                  <c:v>20</c:v>
                </c:pt>
              </c:numCache>
            </c:numRef>
          </c:val>
        </c:ser>
        <c:dLbls/>
        <c:shape val="box"/>
        <c:axId val="384548864"/>
        <c:axId val="384550400"/>
        <c:axId val="0"/>
      </c:bar3DChart>
      <c:catAx>
        <c:axId val="384548864"/>
        <c:scaling>
          <c:orientation val="minMax"/>
        </c:scaling>
        <c:axPos val="b"/>
        <c:numFmt formatCode="General" sourceLinked="0"/>
        <c:majorTickMark val="none"/>
        <c:tickLblPos val="nextTo"/>
        <c:crossAx val="384550400"/>
        <c:crosses val="autoZero"/>
        <c:auto val="1"/>
        <c:lblAlgn val="ctr"/>
        <c:lblOffset val="100"/>
      </c:catAx>
      <c:valAx>
        <c:axId val="384550400"/>
        <c:scaling>
          <c:orientation val="minMax"/>
        </c:scaling>
        <c:axPos val="l"/>
        <c:majorGridlines/>
        <c:title>
          <c:tx>
            <c:rich>
              <a:bodyPr/>
              <a:lstStyle/>
              <a:p>
                <a:pPr>
                  <a:defRPr/>
                </a:pPr>
                <a:r>
                  <a:rPr lang="es-HN"/>
                  <a:t>Cantidad</a:t>
                </a:r>
              </a:p>
            </c:rich>
          </c:tx>
        </c:title>
        <c:numFmt formatCode="_ * #,##0_ ;_ * \-#,##0_ ;_ * &quot;-&quot;??_ ;_ @_ " sourceLinked="1"/>
        <c:majorTickMark val="none"/>
        <c:tickLblPos val="nextTo"/>
        <c:crossAx val="384548864"/>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36</xdr:row>
      <xdr:rowOff>157383</xdr:rowOff>
    </xdr:from>
    <xdr:to>
      <xdr:col>8</xdr:col>
      <xdr:colOff>342313</xdr:colOff>
      <xdr:row>49</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62</xdr:row>
      <xdr:rowOff>140970</xdr:rowOff>
    </xdr:from>
    <xdr:to>
      <xdr:col>9</xdr:col>
      <xdr:colOff>0</xdr:colOff>
      <xdr:row>76</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81</xdr:row>
      <xdr:rowOff>3810</xdr:rowOff>
    </xdr:from>
    <xdr:to>
      <xdr:col>9</xdr:col>
      <xdr:colOff>612140</xdr:colOff>
      <xdr:row>95</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23</xdr:col>
      <xdr:colOff>152400</xdr:colOff>
      <xdr:row>0</xdr:row>
      <xdr:rowOff>0</xdr:rowOff>
    </xdr:from>
    <xdr:to>
      <xdr:col>23</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39</xdr:col>
      <xdr:colOff>434340</xdr:colOff>
      <xdr:row>3</xdr:row>
      <xdr:rowOff>83820</xdr:rowOff>
    </xdr:from>
    <xdr:to>
      <xdr:col>41</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Formato%20CME%202014%20%25281%2529%20SEDI%20MK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C587"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ables/table1.xml><?xml version="1.0" encoding="utf-8"?>
<table xmlns="http://schemas.openxmlformats.org/spreadsheetml/2006/main" id="1" name="Tabla17" displayName="Tabla17" ref="B3:C15" totalsRowShown="0" headerRowDxfId="19" dataDxfId="18">
  <autoFilter ref="B3:C15"/>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6:D54" totalsRowShown="0" headerRowDxfId="15" dataDxfId="14">
  <autoFilter ref="B36:D54"/>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5:D77" totalsRowShown="0" headerRowDxfId="10" dataDxfId="9">
  <autoFilter ref="B65:D77"/>
  <tableColumns count="3">
    <tableColumn id="1" name="Descripción" dataDxfId="8"/>
    <tableColumn id="2" name="Cantidad" dataDxfId="7" dataCellStyle="Millares"/>
    <tableColumn id="3" name="Montos" dataDxfId="6">
      <calculatedColumnFormula>SUMIF('3. EQUIPO DE OFICINA'!$C:$C,'Cuadro resumen'!$B$66:$B$75,'3.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2:D100" totalsRowShown="0" headerRowDxfId="5">
  <autoFilter ref="B82:D100"/>
  <tableColumns count="3">
    <tableColumn id="1" name="Descripción " dataDxfId="4"/>
    <tableColumn id="2" name="Cantidad" dataDxfId="3" dataCellStyle="Millares"/>
    <tableColumn id="3" name="Montos" dataDxfId="2">
      <calculatedColumnFormula>SUMIF('4. EQUIPO TECNOLÓGICOS'!$C:$C,'Cuadro resumen'!$B$83:$B$99,'4.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52"/>
      <c r="U2" s="552"/>
      <c r="V2" s="552"/>
      <c r="W2" s="552"/>
      <c r="X2" s="552"/>
      <c r="Y2" s="552"/>
      <c r="Z2" s="552"/>
      <c r="AA2" s="552"/>
      <c r="AB2" s="552"/>
      <c r="AC2" s="552" t="s">
        <v>25</v>
      </c>
      <c r="AD2" s="552"/>
      <c r="AE2" s="552"/>
      <c r="AF2" s="552"/>
      <c r="AG2" s="552"/>
      <c r="AH2" s="552"/>
      <c r="AI2" s="552"/>
      <c r="AJ2" s="552"/>
    </row>
    <row r="3" spans="2:36" ht="16.5" customHeight="1">
      <c r="B3" s="33" t="s">
        <v>7</v>
      </c>
      <c r="C3" s="33"/>
      <c r="D3" s="33"/>
      <c r="E3" s="33"/>
      <c r="F3" s="33"/>
      <c r="G3" s="33"/>
      <c r="H3" s="33"/>
      <c r="I3" s="33"/>
      <c r="J3" s="33"/>
      <c r="K3" s="33"/>
      <c r="L3" s="33"/>
      <c r="M3" s="33"/>
      <c r="N3" s="33"/>
      <c r="O3" s="33"/>
      <c r="P3" s="33"/>
      <c r="Q3" s="33"/>
      <c r="R3" s="33"/>
      <c r="S3" s="33"/>
      <c r="T3" s="552"/>
      <c r="U3" s="552"/>
      <c r="V3" s="552"/>
      <c r="W3" s="552"/>
      <c r="X3" s="552"/>
      <c r="Y3" s="552"/>
      <c r="Z3" s="552"/>
      <c r="AA3" s="552"/>
      <c r="AB3" s="552"/>
      <c r="AC3" s="552" t="s">
        <v>7</v>
      </c>
      <c r="AD3" s="552"/>
      <c r="AE3" s="552"/>
      <c r="AF3" s="552"/>
      <c r="AG3" s="552"/>
      <c r="AH3" s="552"/>
      <c r="AI3" s="552"/>
      <c r="AJ3" s="552"/>
    </row>
    <row r="4" spans="2:36" ht="12.75" customHeight="1">
      <c r="B4" s="33" t="s">
        <v>35</v>
      </c>
      <c r="C4" s="33"/>
      <c r="D4" s="33"/>
      <c r="E4" s="33"/>
      <c r="F4" s="33"/>
      <c r="G4" s="33"/>
      <c r="H4" s="33"/>
      <c r="I4" s="33"/>
      <c r="J4" s="33"/>
      <c r="K4" s="33"/>
      <c r="L4" s="33"/>
      <c r="M4" s="33"/>
      <c r="N4" s="33"/>
      <c r="O4" s="33"/>
      <c r="P4" s="33"/>
      <c r="Q4" s="33"/>
      <c r="R4" s="33"/>
      <c r="S4" s="33"/>
      <c r="T4" s="552"/>
      <c r="U4" s="552"/>
      <c r="V4" s="552"/>
      <c r="W4" s="552"/>
      <c r="X4" s="552"/>
      <c r="Y4" s="552"/>
      <c r="Z4" s="552"/>
      <c r="AA4" s="552"/>
      <c r="AB4" s="552"/>
      <c r="AC4" s="552" t="s">
        <v>35</v>
      </c>
      <c r="AD4" s="552"/>
      <c r="AE4" s="552"/>
      <c r="AF4" s="552"/>
      <c r="AG4" s="552"/>
      <c r="AH4" s="552"/>
      <c r="AI4" s="552"/>
      <c r="AJ4" s="552"/>
    </row>
    <row r="5" spans="2:36" ht="15.75">
      <c r="B5" s="2"/>
      <c r="C5" s="2"/>
      <c r="D5" s="2"/>
    </row>
    <row r="6" spans="2:36" ht="16.5" thickBot="1">
      <c r="B6" s="2"/>
      <c r="C6" s="2"/>
      <c r="D6" s="2"/>
    </row>
    <row r="7" spans="2:36" ht="75.75" customHeight="1">
      <c r="B7" s="547" t="s">
        <v>20</v>
      </c>
      <c r="C7" s="547" t="s">
        <v>37</v>
      </c>
      <c r="D7" s="547" t="s">
        <v>38</v>
      </c>
      <c r="E7" s="549" t="s">
        <v>39</v>
      </c>
      <c r="F7" s="547" t="s">
        <v>36</v>
      </c>
      <c r="G7" s="549" t="s">
        <v>9</v>
      </c>
      <c r="H7" s="551" t="s">
        <v>0</v>
      </c>
      <c r="I7" s="551" t="s">
        <v>8</v>
      </c>
      <c r="J7" s="551" t="s">
        <v>16</v>
      </c>
      <c r="K7" s="551"/>
      <c r="L7" s="551" t="s">
        <v>13</v>
      </c>
      <c r="M7" s="551"/>
      <c r="N7" s="551"/>
      <c r="O7" s="551"/>
      <c r="P7" s="551"/>
      <c r="Q7" s="551"/>
      <c r="R7" s="551"/>
      <c r="S7" s="551"/>
      <c r="T7" s="547" t="s">
        <v>14</v>
      </c>
      <c r="U7" s="551" t="s">
        <v>18</v>
      </c>
      <c r="V7" s="551" t="s">
        <v>26</v>
      </c>
      <c r="W7" s="551"/>
      <c r="X7" s="551" t="s">
        <v>15</v>
      </c>
      <c r="Y7" s="551" t="s">
        <v>17</v>
      </c>
      <c r="Z7" s="551"/>
      <c r="AA7" s="551" t="s">
        <v>22</v>
      </c>
      <c r="AB7" s="551" t="s">
        <v>32</v>
      </c>
      <c r="AC7" s="553" t="s">
        <v>31</v>
      </c>
      <c r="AD7" s="553"/>
      <c r="AE7" s="553"/>
      <c r="AF7" s="553"/>
      <c r="AG7" s="551" t="s">
        <v>28</v>
      </c>
      <c r="AH7" s="551" t="s">
        <v>29</v>
      </c>
      <c r="AI7" s="551" t="s">
        <v>1</v>
      </c>
      <c r="AJ7" s="551" t="s">
        <v>2</v>
      </c>
    </row>
    <row r="8" spans="2:36" ht="15.75" customHeight="1">
      <c r="B8" s="548"/>
      <c r="C8" s="548"/>
      <c r="D8" s="548"/>
      <c r="E8" s="550"/>
      <c r="F8" s="548"/>
      <c r="G8" s="550"/>
      <c r="H8" s="546"/>
      <c r="I8" s="546"/>
      <c r="J8" s="546" t="s">
        <v>33</v>
      </c>
      <c r="K8" s="546" t="s">
        <v>19</v>
      </c>
      <c r="L8" s="554" t="s">
        <v>3</v>
      </c>
      <c r="M8" s="554"/>
      <c r="N8" s="554" t="s">
        <v>4</v>
      </c>
      <c r="O8" s="554"/>
      <c r="P8" s="554" t="s">
        <v>5</v>
      </c>
      <c r="Q8" s="554"/>
      <c r="R8" s="554" t="s">
        <v>6</v>
      </c>
      <c r="S8" s="554"/>
      <c r="T8" s="548"/>
      <c r="U8" s="546"/>
      <c r="V8" s="546" t="s">
        <v>23</v>
      </c>
      <c r="W8" s="546" t="s">
        <v>21</v>
      </c>
      <c r="X8" s="546"/>
      <c r="Y8" s="546" t="s">
        <v>23</v>
      </c>
      <c r="Z8" s="546" t="s">
        <v>21</v>
      </c>
      <c r="AA8" s="546"/>
      <c r="AB8" s="546"/>
      <c r="AC8" s="14" t="s">
        <v>3</v>
      </c>
      <c r="AD8" s="14" t="s">
        <v>4</v>
      </c>
      <c r="AE8" s="14" t="s">
        <v>5</v>
      </c>
      <c r="AF8" s="14" t="s">
        <v>6</v>
      </c>
      <c r="AG8" s="546"/>
      <c r="AH8" s="546"/>
      <c r="AI8" s="546"/>
      <c r="AJ8" s="546"/>
    </row>
    <row r="9" spans="2:36" ht="78.75">
      <c r="B9" s="548"/>
      <c r="C9" s="548"/>
      <c r="D9" s="548"/>
      <c r="E9" s="550"/>
      <c r="F9" s="548"/>
      <c r="G9" s="550"/>
      <c r="H9" s="546"/>
      <c r="I9" s="546"/>
      <c r="J9" s="546"/>
      <c r="K9" s="546"/>
      <c r="L9" s="32" t="s">
        <v>11</v>
      </c>
      <c r="M9" s="32" t="s">
        <v>12</v>
      </c>
      <c r="N9" s="32" t="s">
        <v>11</v>
      </c>
      <c r="O9" s="32" t="s">
        <v>12</v>
      </c>
      <c r="P9" s="32" t="s">
        <v>11</v>
      </c>
      <c r="Q9" s="32" t="s">
        <v>12</v>
      </c>
      <c r="R9" s="32" t="s">
        <v>11</v>
      </c>
      <c r="S9" s="32" t="s">
        <v>12</v>
      </c>
      <c r="T9" s="548"/>
      <c r="U9" s="546"/>
      <c r="V9" s="546"/>
      <c r="W9" s="546"/>
      <c r="X9" s="546"/>
      <c r="Y9" s="546"/>
      <c r="Z9" s="546"/>
      <c r="AA9" s="546"/>
      <c r="AB9" s="546"/>
      <c r="AC9" s="14" t="s">
        <v>24</v>
      </c>
      <c r="AD9" s="14" t="s">
        <v>24</v>
      </c>
      <c r="AE9" s="14" t="s">
        <v>24</v>
      </c>
      <c r="AF9" s="14" t="s">
        <v>24</v>
      </c>
      <c r="AG9" s="546"/>
      <c r="AH9" s="546"/>
      <c r="AI9" s="546"/>
      <c r="AJ9" s="546"/>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44" t="s">
        <v>10</v>
      </c>
      <c r="K31" s="545"/>
      <c r="L31" s="542"/>
      <c r="M31" s="543"/>
      <c r="N31" s="542"/>
      <c r="O31" s="543"/>
      <c r="P31" s="542"/>
      <c r="Q31" s="543"/>
      <c r="R31" s="542"/>
      <c r="S31" s="543"/>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52"/>
  <sheetViews>
    <sheetView showGridLines="0" topLeftCell="A4" zoomScale="86" zoomScaleNormal="86" zoomScaleSheetLayoutView="80" workbookViewId="0">
      <selection activeCell="D12" sqref="D12"/>
    </sheetView>
  </sheetViews>
  <sheetFormatPr baseColWidth="10" defaultColWidth="11.5703125" defaultRowHeight="1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7" t="s">
        <v>253</v>
      </c>
      <c r="B1" s="190" t="s">
        <v>254</v>
      </c>
      <c r="C1" s="181" t="s">
        <v>255</v>
      </c>
      <c r="D1" s="181" t="s">
        <v>501</v>
      </c>
      <c r="E1" s="181" t="s">
        <v>503</v>
      </c>
      <c r="F1" s="181" t="s">
        <v>505</v>
      </c>
      <c r="G1" s="181" t="s">
        <v>507</v>
      </c>
      <c r="H1" s="181" t="s">
        <v>509</v>
      </c>
      <c r="I1" s="181" t="s">
        <v>511</v>
      </c>
      <c r="J1" s="181" t="s">
        <v>256</v>
      </c>
      <c r="K1" s="181" t="s">
        <v>514</v>
      </c>
      <c r="L1" s="181" t="s">
        <v>257</v>
      </c>
      <c r="M1" s="181" t="s">
        <v>516</v>
      </c>
      <c r="N1" s="181" t="s">
        <v>518</v>
      </c>
      <c r="O1" s="181" t="s">
        <v>520</v>
      </c>
      <c r="P1" s="181" t="s">
        <v>258</v>
      </c>
      <c r="Q1" s="181" t="s">
        <v>521</v>
      </c>
      <c r="R1" s="181" t="s">
        <v>524</v>
      </c>
      <c r="S1" s="181" t="s">
        <v>259</v>
      </c>
      <c r="T1" s="181" t="s">
        <v>526</v>
      </c>
      <c r="U1" s="181" t="s">
        <v>260</v>
      </c>
      <c r="V1" s="181" t="s">
        <v>527</v>
      </c>
      <c r="W1" s="181" t="s">
        <v>528</v>
      </c>
      <c r="X1" s="181" t="s">
        <v>532</v>
      </c>
      <c r="Y1" s="181" t="s">
        <v>276</v>
      </c>
      <c r="Z1" s="181" t="s">
        <v>533</v>
      </c>
      <c r="AA1" s="181" t="s">
        <v>535</v>
      </c>
      <c r="AB1" s="181" t="s">
        <v>537</v>
      </c>
      <c r="AC1" s="181" t="s">
        <v>277</v>
      </c>
      <c r="AD1" s="181" t="s">
        <v>539</v>
      </c>
      <c r="AE1" s="181" t="s">
        <v>541</v>
      </c>
      <c r="AF1" s="181" t="s">
        <v>543</v>
      </c>
      <c r="AG1" s="181" t="s">
        <v>545</v>
      </c>
      <c r="AH1" s="181" t="s">
        <v>252</v>
      </c>
      <c r="AI1" s="181" t="s">
        <v>547</v>
      </c>
      <c r="AJ1" s="190" t="s">
        <v>261</v>
      </c>
      <c r="AK1" s="181" t="s">
        <v>549</v>
      </c>
      <c r="AL1" s="181" t="s">
        <v>262</v>
      </c>
      <c r="AM1" s="181" t="s">
        <v>551</v>
      </c>
      <c r="AN1" s="181" t="s">
        <v>553</v>
      </c>
      <c r="AO1" s="181" t="s">
        <v>263</v>
      </c>
      <c r="AP1" s="181" t="s">
        <v>555</v>
      </c>
      <c r="AQ1" s="181" t="s">
        <v>557</v>
      </c>
      <c r="AR1" s="181" t="s">
        <v>264</v>
      </c>
      <c r="AS1" s="181" t="s">
        <v>558</v>
      </c>
      <c r="AT1" s="181" t="s">
        <v>560</v>
      </c>
      <c r="AU1" s="181" t="s">
        <v>561</v>
      </c>
      <c r="AV1" s="181" t="s">
        <v>562</v>
      </c>
      <c r="AW1" s="181" t="s">
        <v>564</v>
      </c>
      <c r="AX1" s="181" t="s">
        <v>566</v>
      </c>
      <c r="AY1" s="181" t="s">
        <v>567</v>
      </c>
      <c r="AZ1" s="181" t="s">
        <v>265</v>
      </c>
      <c r="BA1" s="181" t="s">
        <v>569</v>
      </c>
      <c r="BB1" s="181" t="s">
        <v>571</v>
      </c>
      <c r="BC1" s="181" t="s">
        <v>573</v>
      </c>
      <c r="BD1" s="181" t="s">
        <v>575</v>
      </c>
      <c r="BE1" s="181" t="s">
        <v>577</v>
      </c>
      <c r="BF1" s="181" t="s">
        <v>579</v>
      </c>
      <c r="BG1" s="181" t="s">
        <v>581</v>
      </c>
      <c r="BH1" s="181" t="s">
        <v>583</v>
      </c>
      <c r="BI1" s="181" t="s">
        <v>278</v>
      </c>
      <c r="BJ1" s="181" t="s">
        <v>585</v>
      </c>
      <c r="BK1" s="181" t="s">
        <v>587</v>
      </c>
      <c r="BL1" s="181" t="s">
        <v>589</v>
      </c>
      <c r="BM1" s="181" t="s">
        <v>591</v>
      </c>
      <c r="BN1" s="181" t="s">
        <v>593</v>
      </c>
      <c r="BO1" s="181" t="s">
        <v>595</v>
      </c>
      <c r="BP1" s="181" t="s">
        <v>597</v>
      </c>
      <c r="BQ1" s="181" t="s">
        <v>599</v>
      </c>
      <c r="BR1" s="181" t="s">
        <v>601</v>
      </c>
      <c r="BS1" s="181" t="s">
        <v>603</v>
      </c>
      <c r="BT1" s="190" t="s">
        <v>266</v>
      </c>
      <c r="BU1" s="181" t="s">
        <v>267</v>
      </c>
      <c r="BV1" s="181" t="s">
        <v>605</v>
      </c>
      <c r="BW1" s="181" t="s">
        <v>268</v>
      </c>
      <c r="BX1" s="181" t="s">
        <v>607</v>
      </c>
      <c r="BY1" s="181" t="s">
        <v>609</v>
      </c>
      <c r="BZ1" s="190" t="s">
        <v>269</v>
      </c>
      <c r="CA1" s="181" t="s">
        <v>270</v>
      </c>
      <c r="CB1" s="181" t="s">
        <v>611</v>
      </c>
      <c r="CC1" s="181" t="s">
        <v>271</v>
      </c>
      <c r="CD1" s="181" t="s">
        <v>613</v>
      </c>
      <c r="CE1" s="181" t="s">
        <v>615</v>
      </c>
      <c r="CF1" s="181" t="s">
        <v>617</v>
      </c>
      <c r="CG1" s="190" t="s">
        <v>272</v>
      </c>
      <c r="CH1" s="181" t="s">
        <v>623</v>
      </c>
      <c r="CI1" s="181" t="s">
        <v>625</v>
      </c>
      <c r="CJ1" s="181" t="s">
        <v>273</v>
      </c>
      <c r="CK1" s="181" t="s">
        <v>619</v>
      </c>
      <c r="CL1" s="181" t="s">
        <v>621</v>
      </c>
      <c r="CM1" s="181" t="s">
        <v>274</v>
      </c>
      <c r="CN1" s="181" t="s">
        <v>627</v>
      </c>
      <c r="CO1" s="181" t="s">
        <v>275</v>
      </c>
      <c r="CP1" s="181" t="s">
        <v>628</v>
      </c>
      <c r="CQ1" s="178" t="s">
        <v>279</v>
      </c>
      <c r="CR1" s="190" t="s">
        <v>280</v>
      </c>
      <c r="CS1" s="181" t="s">
        <v>629</v>
      </c>
      <c r="CT1" s="181" t="s">
        <v>630</v>
      </c>
      <c r="CU1" s="181" t="s">
        <v>632</v>
      </c>
      <c r="CV1" s="181" t="s">
        <v>281</v>
      </c>
      <c r="CW1" s="181" t="s">
        <v>634</v>
      </c>
      <c r="CX1" s="181" t="s">
        <v>636</v>
      </c>
      <c r="CY1" s="181" t="s">
        <v>638</v>
      </c>
      <c r="CZ1" s="181" t="s">
        <v>640</v>
      </c>
      <c r="DA1" s="181" t="s">
        <v>642</v>
      </c>
      <c r="DB1" s="181" t="s">
        <v>644</v>
      </c>
      <c r="DC1" s="190" t="s">
        <v>282</v>
      </c>
      <c r="DD1" s="181" t="s">
        <v>283</v>
      </c>
      <c r="DE1" s="181" t="s">
        <v>646</v>
      </c>
      <c r="DF1" s="181" t="s">
        <v>284</v>
      </c>
      <c r="DG1" s="181" t="s">
        <v>648</v>
      </c>
      <c r="DH1" s="181" t="s">
        <v>650</v>
      </c>
      <c r="DI1" s="181" t="s">
        <v>652</v>
      </c>
      <c r="DJ1" s="181" t="s">
        <v>654</v>
      </c>
      <c r="DK1" s="181" t="s">
        <v>656</v>
      </c>
      <c r="DL1" s="181" t="s">
        <v>658</v>
      </c>
      <c r="DM1" s="181" t="s">
        <v>660</v>
      </c>
      <c r="DN1" s="181" t="s">
        <v>285</v>
      </c>
      <c r="DO1" s="181" t="s">
        <v>662</v>
      </c>
      <c r="DP1" s="181" t="s">
        <v>664</v>
      </c>
      <c r="DQ1" s="181" t="s">
        <v>666</v>
      </c>
      <c r="DR1" s="190" t="s">
        <v>286</v>
      </c>
      <c r="DS1" s="181" t="s">
        <v>668</v>
      </c>
      <c r="DT1" s="181" t="s">
        <v>287</v>
      </c>
      <c r="DU1" s="181" t="s">
        <v>670</v>
      </c>
      <c r="DV1" s="181" t="s">
        <v>288</v>
      </c>
      <c r="DW1" s="181" t="s">
        <v>672</v>
      </c>
      <c r="DX1" s="181" t="s">
        <v>674</v>
      </c>
      <c r="DY1" s="181" t="s">
        <v>676</v>
      </c>
      <c r="DZ1" s="181" t="s">
        <v>678</v>
      </c>
      <c r="EA1" s="181" t="s">
        <v>680</v>
      </c>
      <c r="EB1" s="181" t="s">
        <v>682</v>
      </c>
      <c r="EC1" s="181" t="s">
        <v>684</v>
      </c>
      <c r="ED1" s="181" t="s">
        <v>686</v>
      </c>
      <c r="EE1" s="181" t="s">
        <v>688</v>
      </c>
      <c r="EF1" s="181" t="s">
        <v>690</v>
      </c>
      <c r="EG1" s="181" t="s">
        <v>692</v>
      </c>
      <c r="EH1" s="190" t="s">
        <v>289</v>
      </c>
      <c r="EI1" s="181" t="s">
        <v>694</v>
      </c>
      <c r="EJ1" s="181" t="s">
        <v>290</v>
      </c>
      <c r="EK1" s="181" t="s">
        <v>696</v>
      </c>
      <c r="EL1" s="181" t="s">
        <v>698</v>
      </c>
      <c r="EM1" s="181" t="s">
        <v>291</v>
      </c>
      <c r="EN1" s="181" t="s">
        <v>700</v>
      </c>
      <c r="EO1" s="181" t="s">
        <v>702</v>
      </c>
      <c r="EP1" s="181" t="s">
        <v>292</v>
      </c>
      <c r="EQ1" s="181" t="s">
        <v>704</v>
      </c>
      <c r="ER1" s="181" t="s">
        <v>706</v>
      </c>
      <c r="ES1" s="181" t="s">
        <v>708</v>
      </c>
      <c r="ET1" s="181" t="s">
        <v>293</v>
      </c>
      <c r="EU1" s="181" t="s">
        <v>710</v>
      </c>
      <c r="EV1" s="181" t="s">
        <v>712</v>
      </c>
      <c r="EW1" s="190" t="s">
        <v>294</v>
      </c>
      <c r="EX1" s="181" t="s">
        <v>295</v>
      </c>
      <c r="EY1" s="181" t="s">
        <v>714</v>
      </c>
      <c r="EZ1" s="181" t="s">
        <v>716</v>
      </c>
      <c r="FA1" s="181" t="s">
        <v>718</v>
      </c>
      <c r="FB1" s="181" t="s">
        <v>720</v>
      </c>
      <c r="FC1" s="181" t="s">
        <v>296</v>
      </c>
      <c r="FD1" s="181" t="s">
        <v>722</v>
      </c>
      <c r="FE1" s="181" t="s">
        <v>724</v>
      </c>
      <c r="FF1" s="181" t="s">
        <v>726</v>
      </c>
      <c r="FG1" s="181" t="s">
        <v>728</v>
      </c>
      <c r="FH1" s="181" t="s">
        <v>730</v>
      </c>
      <c r="FI1" s="181" t="s">
        <v>297</v>
      </c>
      <c r="FJ1" s="181" t="s">
        <v>733</v>
      </c>
      <c r="FK1" s="181" t="s">
        <v>298</v>
      </c>
      <c r="FL1" s="181" t="s">
        <v>736</v>
      </c>
      <c r="FM1" s="181" t="s">
        <v>737</v>
      </c>
      <c r="FN1" s="181" t="s">
        <v>739</v>
      </c>
      <c r="FO1" s="181" t="s">
        <v>299</v>
      </c>
      <c r="FP1" s="181" t="s">
        <v>742</v>
      </c>
      <c r="FQ1" s="181" t="s">
        <v>743</v>
      </c>
      <c r="FR1" s="181" t="s">
        <v>745</v>
      </c>
      <c r="FS1" s="181" t="s">
        <v>300</v>
      </c>
      <c r="FT1" s="181" t="s">
        <v>748</v>
      </c>
      <c r="FU1" s="181" t="s">
        <v>750</v>
      </c>
      <c r="FV1" s="181" t="s">
        <v>752</v>
      </c>
      <c r="FW1" s="190" t="s">
        <v>301</v>
      </c>
      <c r="FX1" s="190" t="s">
        <v>302</v>
      </c>
      <c r="FY1" s="181" t="s">
        <v>308</v>
      </c>
      <c r="FZ1" s="181" t="s">
        <v>754</v>
      </c>
      <c r="GA1" s="181" t="s">
        <v>756</v>
      </c>
      <c r="GB1" s="181" t="s">
        <v>758</v>
      </c>
      <c r="GC1" s="181" t="s">
        <v>760</v>
      </c>
      <c r="GD1" s="181" t="s">
        <v>762</v>
      </c>
      <c r="GE1" s="181" t="s">
        <v>764</v>
      </c>
      <c r="GF1" s="190" t="s">
        <v>303</v>
      </c>
      <c r="GG1" s="181" t="s">
        <v>309</v>
      </c>
      <c r="GH1" s="181" t="s">
        <v>766</v>
      </c>
      <c r="GI1" s="181" t="s">
        <v>768</v>
      </c>
      <c r="GJ1" s="181" t="s">
        <v>769</v>
      </c>
      <c r="GK1" s="181" t="s">
        <v>310</v>
      </c>
      <c r="GL1" s="181" t="s">
        <v>772</v>
      </c>
      <c r="GM1" s="181" t="s">
        <v>773</v>
      </c>
      <c r="GN1" s="190" t="s">
        <v>304</v>
      </c>
      <c r="GO1" s="181" t="s">
        <v>305</v>
      </c>
      <c r="GP1" s="181" t="s">
        <v>775</v>
      </c>
      <c r="GQ1" s="181" t="s">
        <v>777</v>
      </c>
      <c r="GR1" s="181" t="s">
        <v>779</v>
      </c>
      <c r="GS1" s="181" t="s">
        <v>781</v>
      </c>
      <c r="GT1" s="181" t="s">
        <v>783</v>
      </c>
      <c r="GU1" s="190" t="s">
        <v>306</v>
      </c>
      <c r="GV1" s="181" t="s">
        <v>307</v>
      </c>
      <c r="GW1" s="181" t="s">
        <v>785</v>
      </c>
      <c r="GX1" s="181" t="s">
        <v>787</v>
      </c>
      <c r="GY1" s="181" t="s">
        <v>789</v>
      </c>
      <c r="GZ1" s="181" t="s">
        <v>791</v>
      </c>
      <c r="HA1" s="181" t="s">
        <v>793</v>
      </c>
      <c r="HB1" s="181" t="s">
        <v>795</v>
      </c>
      <c r="HC1" s="178" t="s">
        <v>311</v>
      </c>
      <c r="HD1" s="190" t="s">
        <v>312</v>
      </c>
      <c r="HE1" s="181" t="s">
        <v>313</v>
      </c>
      <c r="HF1" s="181" t="s">
        <v>797</v>
      </c>
      <c r="HG1" s="181" t="s">
        <v>799</v>
      </c>
      <c r="HH1" s="181" t="s">
        <v>801</v>
      </c>
      <c r="HI1" s="181" t="s">
        <v>803</v>
      </c>
      <c r="HJ1" s="181" t="s">
        <v>314</v>
      </c>
      <c r="HK1" s="181" t="s">
        <v>806</v>
      </c>
      <c r="HL1" s="181" t="s">
        <v>331</v>
      </c>
      <c r="HM1" s="181" t="s">
        <v>844</v>
      </c>
      <c r="HN1" s="181" t="s">
        <v>846</v>
      </c>
      <c r="HO1" s="181" t="s">
        <v>848</v>
      </c>
      <c r="HP1" s="190" t="s">
        <v>315</v>
      </c>
      <c r="HQ1" s="181" t="s">
        <v>808</v>
      </c>
      <c r="HR1" s="181" t="s">
        <v>810</v>
      </c>
      <c r="HS1" s="181" t="s">
        <v>316</v>
      </c>
      <c r="HT1" s="181" t="s">
        <v>813</v>
      </c>
      <c r="HU1" s="181" t="s">
        <v>815</v>
      </c>
      <c r="HV1" s="181" t="s">
        <v>816</v>
      </c>
      <c r="HW1" s="181" t="s">
        <v>818</v>
      </c>
      <c r="HX1" s="190" t="s">
        <v>317</v>
      </c>
      <c r="HY1" s="181" t="s">
        <v>820</v>
      </c>
      <c r="HZ1" s="181" t="s">
        <v>822</v>
      </c>
      <c r="IA1" s="181" t="s">
        <v>824</v>
      </c>
      <c r="IB1" s="181" t="s">
        <v>318</v>
      </c>
      <c r="IC1" s="181" t="s">
        <v>826</v>
      </c>
      <c r="ID1" s="181" t="s">
        <v>828</v>
      </c>
      <c r="IE1" s="181" t="s">
        <v>319</v>
      </c>
      <c r="IF1" s="181" t="s">
        <v>830</v>
      </c>
      <c r="IG1" s="181" t="s">
        <v>832</v>
      </c>
      <c r="IH1" s="181" t="s">
        <v>320</v>
      </c>
      <c r="II1" s="181" t="s">
        <v>834</v>
      </c>
      <c r="IJ1" s="181" t="s">
        <v>836</v>
      </c>
      <c r="IK1" s="181" t="s">
        <v>838</v>
      </c>
      <c r="IL1" s="181" t="s">
        <v>840</v>
      </c>
      <c r="IM1" s="181" t="s">
        <v>321</v>
      </c>
      <c r="IN1" s="181" t="s">
        <v>842</v>
      </c>
      <c r="IO1" s="190" t="s">
        <v>322</v>
      </c>
      <c r="IP1" s="181" t="s">
        <v>850</v>
      </c>
      <c r="IQ1" s="181" t="s">
        <v>852</v>
      </c>
      <c r="IR1" s="181" t="s">
        <v>323</v>
      </c>
      <c r="IS1" s="181" t="s">
        <v>854</v>
      </c>
      <c r="IT1" s="181" t="s">
        <v>856</v>
      </c>
      <c r="IU1" s="181" t="s">
        <v>858</v>
      </c>
      <c r="IV1" s="190" t="s">
        <v>324</v>
      </c>
      <c r="IW1" s="181" t="s">
        <v>860</v>
      </c>
      <c r="IX1" s="181" t="s">
        <v>325</v>
      </c>
      <c r="IY1" s="181" t="s">
        <v>863</v>
      </c>
      <c r="IZ1" s="181" t="s">
        <v>865</v>
      </c>
      <c r="JA1" s="181" t="s">
        <v>867</v>
      </c>
      <c r="JB1" s="181" t="s">
        <v>869</v>
      </c>
      <c r="JC1" s="181" t="s">
        <v>871</v>
      </c>
      <c r="JD1" s="181" t="s">
        <v>873</v>
      </c>
      <c r="JE1" s="181" t="s">
        <v>326</v>
      </c>
      <c r="JF1" s="181" t="s">
        <v>876</v>
      </c>
      <c r="JG1" s="181" t="s">
        <v>878</v>
      </c>
      <c r="JH1" s="181" t="s">
        <v>880</v>
      </c>
      <c r="JI1" s="181" t="s">
        <v>882</v>
      </c>
      <c r="JJ1" s="181" t="s">
        <v>884</v>
      </c>
      <c r="JK1" s="181" t="s">
        <v>886</v>
      </c>
      <c r="JL1" s="181" t="s">
        <v>888</v>
      </c>
      <c r="JM1" s="181" t="s">
        <v>890</v>
      </c>
      <c r="JN1" s="181" t="s">
        <v>327</v>
      </c>
      <c r="JO1" s="181" t="s">
        <v>893</v>
      </c>
      <c r="JP1" s="181" t="s">
        <v>895</v>
      </c>
      <c r="JQ1" s="181" t="s">
        <v>897</v>
      </c>
      <c r="JR1" s="181" t="s">
        <v>899</v>
      </c>
      <c r="JS1" s="181" t="s">
        <v>900</v>
      </c>
      <c r="JT1" s="181" t="s">
        <v>902</v>
      </c>
      <c r="JU1" s="181" t="s">
        <v>904</v>
      </c>
      <c r="JV1" s="181" t="s">
        <v>906</v>
      </c>
      <c r="JW1" s="181" t="s">
        <v>908</v>
      </c>
      <c r="JX1" s="181" t="s">
        <v>910</v>
      </c>
      <c r="JY1" s="181" t="s">
        <v>912</v>
      </c>
      <c r="JZ1" s="181" t="s">
        <v>914</v>
      </c>
      <c r="KA1" s="181" t="s">
        <v>916</v>
      </c>
      <c r="KB1" s="181" t="s">
        <v>918</v>
      </c>
      <c r="KC1" s="181" t="s">
        <v>920</v>
      </c>
      <c r="KD1" s="181" t="s">
        <v>922</v>
      </c>
      <c r="KE1" s="181" t="s">
        <v>924</v>
      </c>
      <c r="KF1" s="181" t="s">
        <v>926</v>
      </c>
      <c r="KG1" s="181" t="s">
        <v>928</v>
      </c>
      <c r="KH1" s="181" t="s">
        <v>930</v>
      </c>
      <c r="KI1" s="181" t="s">
        <v>932</v>
      </c>
      <c r="KJ1" s="181" t="s">
        <v>934</v>
      </c>
      <c r="KK1" s="181" t="s">
        <v>936</v>
      </c>
      <c r="KL1" s="181" t="s">
        <v>938</v>
      </c>
      <c r="KM1" s="181" t="s">
        <v>940</v>
      </c>
      <c r="KN1" s="181" t="s">
        <v>942</v>
      </c>
      <c r="KO1" s="190" t="s">
        <v>328</v>
      </c>
      <c r="KP1" s="181" t="s">
        <v>944</v>
      </c>
      <c r="KQ1" s="181" t="s">
        <v>329</v>
      </c>
      <c r="KR1" s="181" t="s">
        <v>947</v>
      </c>
      <c r="KS1" s="181" t="s">
        <v>949</v>
      </c>
      <c r="KT1" s="181" t="s">
        <v>951</v>
      </c>
      <c r="KU1" s="181" t="s">
        <v>953</v>
      </c>
      <c r="KV1" s="181" t="s">
        <v>330</v>
      </c>
      <c r="KW1" s="181" t="s">
        <v>956</v>
      </c>
      <c r="KX1" s="181" t="s">
        <v>958</v>
      </c>
      <c r="KY1" s="181" t="s">
        <v>960</v>
      </c>
      <c r="KZ1" s="181" t="s">
        <v>962</v>
      </c>
      <c r="LA1" s="181" t="s">
        <v>964</v>
      </c>
      <c r="LB1" s="181" t="s">
        <v>966</v>
      </c>
      <c r="LC1" s="181" t="s">
        <v>968</v>
      </c>
      <c r="LD1" s="178" t="s">
        <v>332</v>
      </c>
      <c r="LE1" s="190" t="s">
        <v>333</v>
      </c>
      <c r="LF1" s="181" t="s">
        <v>334</v>
      </c>
      <c r="LG1" s="181" t="s">
        <v>348</v>
      </c>
      <c r="LH1" s="181" t="s">
        <v>970</v>
      </c>
      <c r="LI1" s="181" t="s">
        <v>972</v>
      </c>
      <c r="LJ1" s="181" t="s">
        <v>974</v>
      </c>
      <c r="LK1" s="181" t="s">
        <v>976</v>
      </c>
      <c r="LL1" s="181" t="s">
        <v>349</v>
      </c>
      <c r="LM1" s="181" t="s">
        <v>978</v>
      </c>
      <c r="LN1" s="181" t="s">
        <v>350</v>
      </c>
      <c r="LO1" s="181" t="s">
        <v>980</v>
      </c>
      <c r="LP1" s="181" t="s">
        <v>335</v>
      </c>
      <c r="LQ1" s="181" t="s">
        <v>982</v>
      </c>
      <c r="LR1" s="181" t="s">
        <v>351</v>
      </c>
      <c r="LS1" s="181" t="s">
        <v>984</v>
      </c>
      <c r="LT1" s="181" t="s">
        <v>986</v>
      </c>
      <c r="LU1" s="181" t="s">
        <v>352</v>
      </c>
      <c r="LV1" s="190" t="s">
        <v>336</v>
      </c>
      <c r="LW1" s="181" t="s">
        <v>337</v>
      </c>
      <c r="LX1" s="181" t="s">
        <v>988</v>
      </c>
      <c r="LY1" s="181" t="s">
        <v>990</v>
      </c>
      <c r="LZ1" s="181" t="s">
        <v>991</v>
      </c>
      <c r="MA1" s="181" t="s">
        <v>993</v>
      </c>
      <c r="MB1" s="181" t="s">
        <v>994</v>
      </c>
      <c r="MC1" s="181" t="s">
        <v>996</v>
      </c>
      <c r="MD1" s="181" t="s">
        <v>998</v>
      </c>
      <c r="ME1" s="181" t="s">
        <v>1000</v>
      </c>
      <c r="MF1" s="181" t="s">
        <v>1002</v>
      </c>
      <c r="MG1" s="181" t="s">
        <v>338</v>
      </c>
      <c r="MH1" s="181" t="s">
        <v>1005</v>
      </c>
      <c r="MI1" s="181" t="s">
        <v>1006</v>
      </c>
      <c r="MJ1" s="181" t="s">
        <v>1008</v>
      </c>
      <c r="MK1" s="181" t="s">
        <v>339</v>
      </c>
      <c r="ML1" s="181" t="s">
        <v>1011</v>
      </c>
      <c r="MM1" s="181" t="s">
        <v>1012</v>
      </c>
      <c r="MN1" s="181" t="s">
        <v>1014</v>
      </c>
      <c r="MO1" s="181" t="s">
        <v>1016</v>
      </c>
      <c r="MP1" s="181" t="s">
        <v>340</v>
      </c>
      <c r="MQ1" s="181" t="s">
        <v>1019</v>
      </c>
      <c r="MR1" s="181" t="s">
        <v>1021</v>
      </c>
      <c r="MS1" s="181" t="s">
        <v>1023</v>
      </c>
      <c r="MT1" s="181" t="s">
        <v>1025</v>
      </c>
      <c r="MU1" s="181" t="s">
        <v>341</v>
      </c>
      <c r="MV1" s="181" t="s">
        <v>1028</v>
      </c>
      <c r="MW1" s="181" t="s">
        <v>1030</v>
      </c>
      <c r="MX1" s="181" t="s">
        <v>1032</v>
      </c>
      <c r="MY1" s="181" t="s">
        <v>1034</v>
      </c>
      <c r="MZ1" s="181" t="s">
        <v>1036</v>
      </c>
      <c r="NA1" s="181" t="s">
        <v>1038</v>
      </c>
      <c r="NB1" s="181" t="s">
        <v>1040</v>
      </c>
      <c r="NC1" s="181" t="s">
        <v>1042</v>
      </c>
      <c r="ND1" s="181" t="s">
        <v>1044</v>
      </c>
      <c r="NE1" s="181" t="s">
        <v>1046</v>
      </c>
      <c r="NF1" s="181" t="s">
        <v>1048</v>
      </c>
      <c r="NG1" s="181" t="s">
        <v>1049</v>
      </c>
      <c r="NH1" s="190" t="s">
        <v>342</v>
      </c>
      <c r="NI1" s="181" t="s">
        <v>343</v>
      </c>
      <c r="NJ1" s="181" t="s">
        <v>1051</v>
      </c>
      <c r="NK1" s="181" t="s">
        <v>1053</v>
      </c>
      <c r="NL1" s="181" t="s">
        <v>1055</v>
      </c>
      <c r="NM1" s="181" t="s">
        <v>1057</v>
      </c>
      <c r="NN1" s="190" t="s">
        <v>344</v>
      </c>
      <c r="NO1" s="181" t="s">
        <v>345</v>
      </c>
      <c r="NP1" s="181" t="s">
        <v>1058</v>
      </c>
      <c r="NQ1" s="181" t="s">
        <v>346</v>
      </c>
      <c r="NR1" s="181" t="s">
        <v>1060</v>
      </c>
      <c r="NS1" s="181" t="s">
        <v>1062</v>
      </c>
      <c r="NT1" s="181" t="s">
        <v>347</v>
      </c>
      <c r="NU1" s="181" t="s">
        <v>1064</v>
      </c>
      <c r="NV1" s="178" t="s">
        <v>353</v>
      </c>
      <c r="NW1" s="190" t="s">
        <v>354</v>
      </c>
      <c r="NX1" s="181" t="s">
        <v>355</v>
      </c>
      <c r="NY1" s="181" t="s">
        <v>1067</v>
      </c>
      <c r="NZ1" s="181" t="s">
        <v>1069</v>
      </c>
      <c r="OA1" s="181" t="s">
        <v>356</v>
      </c>
      <c r="OB1" s="181" t="s">
        <v>366</v>
      </c>
      <c r="OC1" s="181" t="s">
        <v>1071</v>
      </c>
      <c r="OD1" s="181" t="s">
        <v>1073</v>
      </c>
      <c r="OE1" s="181" t="s">
        <v>1075</v>
      </c>
      <c r="OF1" s="181" t="s">
        <v>1077</v>
      </c>
      <c r="OG1" s="181" t="s">
        <v>1079</v>
      </c>
      <c r="OH1" s="181" t="s">
        <v>1081</v>
      </c>
      <c r="OI1" s="181" t="s">
        <v>1083</v>
      </c>
      <c r="OJ1" s="181" t="s">
        <v>1085</v>
      </c>
      <c r="OK1" s="181" t="s">
        <v>1087</v>
      </c>
      <c r="OL1" s="181" t="s">
        <v>1089</v>
      </c>
      <c r="OM1" s="181" t="s">
        <v>1091</v>
      </c>
      <c r="ON1" s="181" t="s">
        <v>1093</v>
      </c>
      <c r="OO1" s="181" t="s">
        <v>1095</v>
      </c>
      <c r="OP1" s="181" t="s">
        <v>1097</v>
      </c>
      <c r="OQ1" s="181" t="s">
        <v>1099</v>
      </c>
      <c r="OR1" s="181" t="s">
        <v>1101</v>
      </c>
      <c r="OS1" s="181" t="s">
        <v>1103</v>
      </c>
      <c r="OT1" s="181" t="s">
        <v>1105</v>
      </c>
      <c r="OU1" s="181" t="s">
        <v>1107</v>
      </c>
      <c r="OV1" s="181" t="s">
        <v>1109</v>
      </c>
      <c r="OW1" s="181" t="s">
        <v>1111</v>
      </c>
      <c r="OX1" s="181" t="s">
        <v>1113</v>
      </c>
      <c r="OY1" s="181" t="s">
        <v>367</v>
      </c>
      <c r="OZ1" s="181" t="s">
        <v>1116</v>
      </c>
      <c r="PA1" s="181" t="s">
        <v>1118</v>
      </c>
      <c r="PB1" s="181" t="s">
        <v>1119</v>
      </c>
      <c r="PC1" s="181" t="s">
        <v>1121</v>
      </c>
      <c r="PD1" s="181" t="s">
        <v>1123</v>
      </c>
      <c r="PE1" s="181" t="s">
        <v>1125</v>
      </c>
      <c r="PF1" s="181" t="s">
        <v>1127</v>
      </c>
      <c r="PG1" s="181" t="s">
        <v>1129</v>
      </c>
      <c r="PH1" s="181" t="s">
        <v>1131</v>
      </c>
      <c r="PI1" s="181" t="s">
        <v>1133</v>
      </c>
      <c r="PJ1" s="181" t="s">
        <v>1135</v>
      </c>
      <c r="PK1" s="181" t="s">
        <v>1137</v>
      </c>
      <c r="PL1" s="181" t="s">
        <v>1139</v>
      </c>
      <c r="PM1" s="181" t="s">
        <v>1141</v>
      </c>
      <c r="PN1" s="181" t="s">
        <v>1143</v>
      </c>
      <c r="PO1" s="181" t="s">
        <v>1145</v>
      </c>
      <c r="PP1" s="181" t="s">
        <v>1147</v>
      </c>
      <c r="PQ1" s="181" t="s">
        <v>1149</v>
      </c>
      <c r="PR1" s="181" t="s">
        <v>1151</v>
      </c>
      <c r="PS1" s="181" t="s">
        <v>1153</v>
      </c>
      <c r="PT1" s="181" t="s">
        <v>1155</v>
      </c>
      <c r="PU1" s="181" t="s">
        <v>1157</v>
      </c>
      <c r="PV1" s="181" t="s">
        <v>1159</v>
      </c>
      <c r="PW1" s="181" t="s">
        <v>1161</v>
      </c>
      <c r="PX1" s="181" t="s">
        <v>1163</v>
      </c>
      <c r="PY1" s="181" t="s">
        <v>1165</v>
      </c>
      <c r="PZ1" s="181" t="s">
        <v>357</v>
      </c>
      <c r="QA1" s="181" t="s">
        <v>1167</v>
      </c>
      <c r="QB1" s="181" t="s">
        <v>1169</v>
      </c>
      <c r="QC1" s="181" t="s">
        <v>1171</v>
      </c>
      <c r="QD1" s="181" t="s">
        <v>1173</v>
      </c>
      <c r="QE1" s="181" t="s">
        <v>1175</v>
      </c>
      <c r="QF1" s="190" t="s">
        <v>358</v>
      </c>
      <c r="QG1" s="181" t="s">
        <v>359</v>
      </c>
      <c r="QH1" s="181" t="s">
        <v>1177</v>
      </c>
      <c r="QI1" s="181" t="s">
        <v>1179</v>
      </c>
      <c r="QJ1" s="181" t="s">
        <v>1181</v>
      </c>
      <c r="QK1" s="181" t="s">
        <v>1183</v>
      </c>
      <c r="QL1" s="181" t="s">
        <v>1185</v>
      </c>
      <c r="QM1" s="181" t="s">
        <v>1187</v>
      </c>
      <c r="QN1" s="190" t="s">
        <v>360</v>
      </c>
      <c r="QO1" s="181" t="s">
        <v>1189</v>
      </c>
      <c r="QP1" s="181" t="s">
        <v>361</v>
      </c>
      <c r="QQ1" s="181" t="s">
        <v>368</v>
      </c>
      <c r="QR1" s="181" t="s">
        <v>1191</v>
      </c>
      <c r="QS1" s="181" t="s">
        <v>1193</v>
      </c>
      <c r="QT1" s="181" t="s">
        <v>1195</v>
      </c>
      <c r="QU1" s="181" t="s">
        <v>1197</v>
      </c>
      <c r="QV1" s="181" t="s">
        <v>1199</v>
      </c>
      <c r="QW1" s="181" t="s">
        <v>1201</v>
      </c>
      <c r="QX1" s="181" t="s">
        <v>1203</v>
      </c>
      <c r="QY1" s="181" t="s">
        <v>1205</v>
      </c>
      <c r="QZ1" s="181" t="s">
        <v>1207</v>
      </c>
      <c r="RA1" s="181" t="s">
        <v>1209</v>
      </c>
      <c r="RB1" s="181" t="s">
        <v>1211</v>
      </c>
      <c r="RC1" s="181" t="s">
        <v>1213</v>
      </c>
      <c r="RD1" s="181" t="s">
        <v>1215</v>
      </c>
      <c r="RE1" s="181" t="s">
        <v>1217</v>
      </c>
      <c r="RF1" s="190" t="s">
        <v>362</v>
      </c>
      <c r="RG1" s="181" t="s">
        <v>363</v>
      </c>
      <c r="RH1" s="181" t="s">
        <v>1219</v>
      </c>
      <c r="RI1" s="181" t="s">
        <v>1221</v>
      </c>
      <c r="RJ1" s="190" t="s">
        <v>364</v>
      </c>
      <c r="RK1" s="181" t="s">
        <v>365</v>
      </c>
      <c r="RL1" s="181" t="s">
        <v>1223</v>
      </c>
      <c r="RM1" s="181" t="s">
        <v>1224</v>
      </c>
      <c r="RN1" s="181" t="s">
        <v>1225</v>
      </c>
      <c r="RO1" s="181" t="s">
        <v>1226</v>
      </c>
      <c r="RP1" s="181" t="s">
        <v>1228</v>
      </c>
      <c r="RQ1" s="181" t="s">
        <v>1229</v>
      </c>
      <c r="RR1" s="181" t="s">
        <v>1231</v>
      </c>
      <c r="RS1" s="181" t="s">
        <v>1232</v>
      </c>
      <c r="RT1" s="178" t="s">
        <v>369</v>
      </c>
      <c r="RU1" s="190" t="s">
        <v>370</v>
      </c>
      <c r="RV1" s="181" t="s">
        <v>371</v>
      </c>
      <c r="RW1" s="181" t="s">
        <v>1234</v>
      </c>
      <c r="RX1" s="181" t="s">
        <v>1236</v>
      </c>
      <c r="RY1" s="181" t="s">
        <v>372</v>
      </c>
      <c r="RZ1" s="181" t="s">
        <v>1238</v>
      </c>
      <c r="SA1" s="181" t="s">
        <v>1240</v>
      </c>
      <c r="SB1" s="181" t="s">
        <v>1242</v>
      </c>
      <c r="SC1" s="181" t="s">
        <v>1244</v>
      </c>
      <c r="SD1" s="190" t="s">
        <v>373</v>
      </c>
      <c r="SE1" s="181" t="s">
        <v>374</v>
      </c>
      <c r="SF1" s="181" t="s">
        <v>1246</v>
      </c>
      <c r="SG1" s="181" t="s">
        <v>1248</v>
      </c>
      <c r="SH1" s="181" t="s">
        <v>1250</v>
      </c>
      <c r="SI1" s="181" t="s">
        <v>1252</v>
      </c>
      <c r="SJ1" s="181" t="s">
        <v>1254</v>
      </c>
      <c r="SK1" s="181" t="s">
        <v>1256</v>
      </c>
      <c r="SL1" s="181" t="s">
        <v>1258</v>
      </c>
      <c r="SM1" s="181" t="s">
        <v>1260</v>
      </c>
      <c r="SN1" s="181" t="s">
        <v>1262</v>
      </c>
      <c r="SO1" s="181" t="s">
        <v>1264</v>
      </c>
      <c r="SP1" s="181" t="s">
        <v>1266</v>
      </c>
      <c r="SQ1" s="181" t="s">
        <v>1268</v>
      </c>
      <c r="SR1" s="181" t="s">
        <v>1270</v>
      </c>
      <c r="SS1" s="181" t="s">
        <v>1272</v>
      </c>
      <c r="ST1" s="181" t="s">
        <v>1274</v>
      </c>
      <c r="SU1" s="178" t="s">
        <v>375</v>
      </c>
      <c r="SV1" s="190" t="s">
        <v>376</v>
      </c>
      <c r="SW1" s="181" t="s">
        <v>377</v>
      </c>
      <c r="SX1" s="181" t="s">
        <v>1276</v>
      </c>
      <c r="SY1" s="181" t="s">
        <v>1278</v>
      </c>
      <c r="SZ1" s="181" t="s">
        <v>1280</v>
      </c>
      <c r="TA1" s="181" t="s">
        <v>1282</v>
      </c>
      <c r="TB1" s="181" t="s">
        <v>1284</v>
      </c>
      <c r="TC1" s="181" t="s">
        <v>378</v>
      </c>
      <c r="TD1" s="181" t="s">
        <v>1286</v>
      </c>
      <c r="TE1" s="181" t="s">
        <v>1288</v>
      </c>
      <c r="TF1" s="181" t="s">
        <v>1290</v>
      </c>
      <c r="TG1" s="181" t="s">
        <v>1292</v>
      </c>
      <c r="TH1" s="181" t="s">
        <v>1294</v>
      </c>
      <c r="TI1" s="181" t="s">
        <v>1296</v>
      </c>
      <c r="TJ1" s="190" t="s">
        <v>379</v>
      </c>
      <c r="TK1" s="181" t="s">
        <v>380</v>
      </c>
      <c r="TL1" s="181" t="s">
        <v>381</v>
      </c>
      <c r="TM1" s="181" t="s">
        <v>1298</v>
      </c>
      <c r="TN1" s="181" t="s">
        <v>1300</v>
      </c>
      <c r="TO1" s="181" t="s">
        <v>1301</v>
      </c>
      <c r="TP1" s="181" t="s">
        <v>1303</v>
      </c>
      <c r="TQ1" s="181" t="s">
        <v>1305</v>
      </c>
      <c r="TR1" s="181" t="s">
        <v>1307</v>
      </c>
      <c r="TS1" s="181" t="s">
        <v>1309</v>
      </c>
      <c r="TT1" s="181" t="s">
        <v>1311</v>
      </c>
      <c r="TU1" s="181" t="s">
        <v>1313</v>
      </c>
      <c r="TV1" s="181" t="s">
        <v>1315</v>
      </c>
      <c r="TW1" s="181" t="s">
        <v>1317</v>
      </c>
      <c r="TX1" s="181" t="s">
        <v>1319</v>
      </c>
      <c r="TY1" s="181" t="s">
        <v>1321</v>
      </c>
      <c r="TZ1" s="181" t="s">
        <v>1323</v>
      </c>
      <c r="UA1" s="181" t="s">
        <v>1325</v>
      </c>
      <c r="UB1" s="181" t="s">
        <v>1327</v>
      </c>
      <c r="UC1" s="178" t="s">
        <v>1329</v>
      </c>
      <c r="UD1" s="181" t="s">
        <v>1331</v>
      </c>
      <c r="UE1" s="181" t="s">
        <v>1333</v>
      </c>
      <c r="UF1" s="181" t="s">
        <v>1335</v>
      </c>
      <c r="UG1" s="181" t="s">
        <v>1337</v>
      </c>
      <c r="UH1" s="181" t="s">
        <v>1339</v>
      </c>
      <c r="UI1" s="184"/>
    </row>
    <row r="2" spans="1:555" s="121" customFormat="1" hidden="1">
      <c r="A2" s="121" t="s">
        <v>1372</v>
      </c>
      <c r="B2" s="121" t="s">
        <v>1374</v>
      </c>
      <c r="C2" s="121" t="s">
        <v>475</v>
      </c>
      <c r="D2" s="121" t="s">
        <v>1373</v>
      </c>
      <c r="E2" s="121" t="s">
        <v>1375</v>
      </c>
      <c r="F2" s="121" t="s">
        <v>476</v>
      </c>
      <c r="G2" s="159" t="s">
        <v>1376</v>
      </c>
      <c r="H2" s="121" t="s">
        <v>1377</v>
      </c>
      <c r="I2" s="121" t="s">
        <v>1378</v>
      </c>
      <c r="J2" s="121" t="s">
        <v>1379</v>
      </c>
      <c r="K2" s="121" t="s">
        <v>1380</v>
      </c>
      <c r="L2" s="121" t="s">
        <v>1381</v>
      </c>
      <c r="M2" s="121" t="s">
        <v>1382</v>
      </c>
      <c r="N2" s="121" t="s">
        <v>1383</v>
      </c>
      <c r="O2" s="121" t="s">
        <v>485</v>
      </c>
      <c r="R2" s="121" t="s">
        <v>131</v>
      </c>
      <c r="S2" s="121" t="s">
        <v>1477</v>
      </c>
      <c r="U2" s="121" t="s">
        <v>396</v>
      </c>
      <c r="V2" s="121" t="s">
        <v>414</v>
      </c>
      <c r="W2" s="121" t="s">
        <v>397</v>
      </c>
      <c r="X2" s="121" t="s">
        <v>398</v>
      </c>
      <c r="Y2" s="121" t="s">
        <v>399</v>
      </c>
      <c r="Z2" s="121" t="s">
        <v>400</v>
      </c>
      <c r="AA2" s="121" t="s">
        <v>401</v>
      </c>
      <c r="AB2" s="121" t="s">
        <v>402</v>
      </c>
      <c r="AC2" s="121" t="s">
        <v>403</v>
      </c>
      <c r="AD2" s="121" t="s">
        <v>404</v>
      </c>
      <c r="AE2" s="121" t="s">
        <v>405</v>
      </c>
      <c r="AF2" s="121" t="s">
        <v>406</v>
      </c>
      <c r="AH2" s="121" t="s">
        <v>424</v>
      </c>
      <c r="AI2" s="121" t="s">
        <v>425</v>
      </c>
      <c r="AJ2" s="121" t="s">
        <v>426</v>
      </c>
      <c r="AK2" s="121" t="s">
        <v>427</v>
      </c>
      <c r="AL2" s="121" t="s">
        <v>428</v>
      </c>
      <c r="AM2" s="121" t="s">
        <v>431</v>
      </c>
      <c r="AN2" s="121" t="s">
        <v>429</v>
      </c>
      <c r="AO2" s="121" t="s">
        <v>430</v>
      </c>
      <c r="AP2" s="121" t="s">
        <v>432</v>
      </c>
      <c r="AQ2" s="121" t="s">
        <v>433</v>
      </c>
      <c r="AR2" s="121" t="s">
        <v>434</v>
      </c>
      <c r="AS2" s="121" t="s">
        <v>435</v>
      </c>
      <c r="AT2" s="121" t="s">
        <v>436</v>
      </c>
      <c r="AU2" s="121" t="s">
        <v>437</v>
      </c>
      <c r="AV2" s="121" t="s">
        <v>438</v>
      </c>
      <c r="AW2" s="121" t="s">
        <v>439</v>
      </c>
      <c r="AX2" s="121" t="s">
        <v>440</v>
      </c>
      <c r="AY2" s="121" t="s">
        <v>441</v>
      </c>
      <c r="AZ2" s="121" t="s">
        <v>442</v>
      </c>
      <c r="BA2" s="121" t="s">
        <v>443</v>
      </c>
      <c r="BB2" s="121" t="s">
        <v>444</v>
      </c>
      <c r="BC2" s="121" t="s">
        <v>445</v>
      </c>
      <c r="BD2" s="121" t="s">
        <v>446</v>
      </c>
      <c r="BE2" s="121" t="s">
        <v>447</v>
      </c>
      <c r="BF2" s="121" t="s">
        <v>448</v>
      </c>
      <c r="BG2" s="121" t="s">
        <v>449</v>
      </c>
      <c r="BH2" s="121" t="s">
        <v>450</v>
      </c>
      <c r="BI2" s="121" t="s">
        <v>451</v>
      </c>
      <c r="BJ2" s="121" t="s">
        <v>452</v>
      </c>
      <c r="BK2" s="121" t="s">
        <v>453</v>
      </c>
      <c r="BL2" s="121" t="s">
        <v>454</v>
      </c>
      <c r="BM2" s="121" t="s">
        <v>455</v>
      </c>
      <c r="BN2" s="121" t="s">
        <v>456</v>
      </c>
      <c r="BO2" s="121" t="s">
        <v>457</v>
      </c>
      <c r="BP2" s="121" t="s">
        <v>458</v>
      </c>
      <c r="BQ2" s="121" t="s">
        <v>459</v>
      </c>
      <c r="BR2" s="121" t="s">
        <v>460</v>
      </c>
      <c r="BS2" s="121" t="s">
        <v>461</v>
      </c>
      <c r="BT2" s="121" t="s">
        <v>462</v>
      </c>
      <c r="BU2" s="121" t="s">
        <v>463</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391</v>
      </c>
      <c r="D5" s="198">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row>
    <row r="10" spans="1:555" ht="15.75" thickBot="1">
      <c r="C10" s="156" t="s">
        <v>52</v>
      </c>
      <c r="D10" s="108">
        <f>SUM(F17:F51)</f>
        <v>0</v>
      </c>
      <c r="F10" s="70"/>
      <c r="G10" s="78"/>
      <c r="H10" s="70"/>
      <c r="I10" s="70"/>
    </row>
    <row r="11" spans="1:555">
      <c r="C11" s="70"/>
      <c r="D11" s="31"/>
      <c r="E11" s="93"/>
      <c r="F11" s="93"/>
      <c r="G11" s="93"/>
      <c r="H11" s="75"/>
      <c r="I11" s="75"/>
      <c r="J11" s="75"/>
      <c r="K11" s="111"/>
    </row>
    <row r="12" spans="1:555" ht="15.75">
      <c r="B12" s="93"/>
      <c r="C12" s="316" t="s">
        <v>394</v>
      </c>
      <c r="D12" s="205"/>
      <c r="E12" s="93"/>
      <c r="F12" s="93"/>
      <c r="G12" s="93"/>
      <c r="H12" s="75"/>
      <c r="I12" s="75"/>
      <c r="J12" s="75"/>
      <c r="K12" s="111"/>
    </row>
    <row r="13" spans="1:555" ht="18.75">
      <c r="B13" s="93"/>
      <c r="C13" s="214"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E.S.'!$E:$F,2,FALSE),IFERROR(VLOOKUP(D12,'Cultura de Innovación Insti...'!$E:$F,2,FALSE),VLOOKUP(D12,'Lo Esencial de la Reforma Univ.'!$E:$F,2,0))))))))))))))</f>
        <v>#N/A</v>
      </c>
      <c r="D13" s="31"/>
      <c r="E13" s="93"/>
      <c r="F13" s="93"/>
      <c r="G13" s="93"/>
      <c r="H13" s="75"/>
      <c r="I13" s="75"/>
      <c r="J13" s="75"/>
      <c r="K13" s="111"/>
    </row>
    <row r="14" spans="1:555">
      <c r="B14" s="93"/>
      <c r="E14" s="93"/>
      <c r="F14" s="93"/>
      <c r="G14" s="93"/>
      <c r="H14" s="75"/>
      <c r="I14" s="75"/>
      <c r="J14" s="75"/>
      <c r="K14" s="111"/>
    </row>
    <row r="15" spans="1:555" ht="15.75" thickBot="1">
      <c r="F15" s="93"/>
      <c r="G15" s="75"/>
      <c r="H15" s="75"/>
      <c r="I15" s="75"/>
    </row>
    <row r="16" spans="1:555" ht="30.75" thickBot="1">
      <c r="C16" s="128" t="s">
        <v>43</v>
      </c>
      <c r="D16" s="133" t="s">
        <v>54</v>
      </c>
      <c r="E16" s="135" t="s">
        <v>56</v>
      </c>
      <c r="F16" s="134" t="s">
        <v>27</v>
      </c>
      <c r="G16" s="132" t="s">
        <v>133</v>
      </c>
      <c r="H16" s="135" t="s">
        <v>45</v>
      </c>
      <c r="I16" s="132" t="s">
        <v>134</v>
      </c>
      <c r="J16" s="132" t="s">
        <v>412</v>
      </c>
      <c r="K16" s="132" t="s">
        <v>413</v>
      </c>
      <c r="L16" s="132" t="s">
        <v>123</v>
      </c>
    </row>
    <row r="17" spans="3:12">
      <c r="C17" s="140"/>
      <c r="D17" s="157"/>
      <c r="E17" s="114"/>
      <c r="F17" s="97">
        <f t="shared" ref="F17:F51" si="0">D17*E17</f>
        <v>0</v>
      </c>
      <c r="G17" s="160" t="s">
        <v>131</v>
      </c>
      <c r="H17" s="141"/>
      <c r="I17" s="129" t="e">
        <f>VLOOKUP(H17,Presupuesto!$B$11:$C$565,2,0)</f>
        <v>#N/A</v>
      </c>
      <c r="J17" s="224" t="s">
        <v>1377</v>
      </c>
      <c r="K17" s="98" t="s">
        <v>396</v>
      </c>
      <c r="L17" s="98"/>
    </row>
    <row r="18" spans="3:12">
      <c r="C18" s="140"/>
      <c r="D18" s="157"/>
      <c r="E18" s="122"/>
      <c r="F18" s="97">
        <f t="shared" si="0"/>
        <v>0</v>
      </c>
      <c r="G18" s="160"/>
      <c r="H18" s="141"/>
      <c r="I18" s="129" t="e">
        <f>VLOOKUP(H18,Presupuesto!$B$11:$C$565,2,0)</f>
        <v>#N/A</v>
      </c>
      <c r="J18" s="98" t="str">
        <f>$J$17</f>
        <v>Aseguramiento de la Calidad</v>
      </c>
      <c r="K18" s="98" t="s">
        <v>414</v>
      </c>
      <c r="L18" s="98"/>
    </row>
    <row r="19" spans="3:12">
      <c r="C19" s="140"/>
      <c r="D19" s="157"/>
      <c r="E19" s="122"/>
      <c r="F19" s="97">
        <f t="shared" si="0"/>
        <v>0</v>
      </c>
      <c r="G19" s="160"/>
      <c r="H19" s="141"/>
      <c r="I19" s="129" t="e">
        <f>VLOOKUP(H19,Presupuesto!$B$11:$C$565,2,0)</f>
        <v>#N/A</v>
      </c>
      <c r="J19" s="98" t="str">
        <f t="shared" ref="J19:J50" si="1">$J$17</f>
        <v>Aseguramiento de la Calidad</v>
      </c>
      <c r="K19" s="98" t="s">
        <v>414</v>
      </c>
      <c r="L19" s="98"/>
    </row>
    <row r="20" spans="3:12">
      <c r="C20" s="140"/>
      <c r="D20" s="157"/>
      <c r="E20" s="122"/>
      <c r="F20" s="97">
        <f t="shared" si="0"/>
        <v>0</v>
      </c>
      <c r="G20" s="160"/>
      <c r="H20" s="141"/>
      <c r="I20" s="129" t="e">
        <f>VLOOKUP(H20,Presupuesto!$B$11:$C$565,2,0)</f>
        <v>#N/A</v>
      </c>
      <c r="J20" s="98" t="str">
        <f t="shared" si="1"/>
        <v>Aseguramiento de la Calidad</v>
      </c>
      <c r="K20" s="98" t="s">
        <v>414</v>
      </c>
      <c r="L20" s="98"/>
    </row>
    <row r="21" spans="3:12">
      <c r="C21" s="140"/>
      <c r="D21" s="157"/>
      <c r="E21" s="122"/>
      <c r="F21" s="97">
        <f t="shared" si="0"/>
        <v>0</v>
      </c>
      <c r="G21" s="160"/>
      <c r="H21" s="141"/>
      <c r="I21" s="129" t="e">
        <f>VLOOKUP(H21,Presupuesto!$B$11:$C$565,2,0)</f>
        <v>#N/A</v>
      </c>
      <c r="J21" s="98" t="str">
        <f t="shared" si="1"/>
        <v>Aseguramiento de la Calidad</v>
      </c>
      <c r="K21" s="98" t="s">
        <v>414</v>
      </c>
      <c r="L21" s="98"/>
    </row>
    <row r="22" spans="3:12">
      <c r="C22" s="140"/>
      <c r="D22" s="157"/>
      <c r="E22" s="122"/>
      <c r="F22" s="97">
        <f t="shared" si="0"/>
        <v>0</v>
      </c>
      <c r="G22" s="160"/>
      <c r="H22" s="141"/>
      <c r="I22" s="129" t="e">
        <f>VLOOKUP(H22,Presupuesto!$B$11:$C$565,2,0)</f>
        <v>#N/A</v>
      </c>
      <c r="J22" s="98" t="str">
        <f t="shared" si="1"/>
        <v>Aseguramiento de la Calidad</v>
      </c>
      <c r="K22" s="98" t="s">
        <v>403</v>
      </c>
      <c r="L22" s="98"/>
    </row>
    <row r="23" spans="3:12">
      <c r="C23" s="140"/>
      <c r="D23" s="157"/>
      <c r="E23" s="122"/>
      <c r="F23" s="97">
        <f t="shared" si="0"/>
        <v>0</v>
      </c>
      <c r="G23" s="160"/>
      <c r="H23" s="141"/>
      <c r="I23" s="129" t="e">
        <f>VLOOKUP(H23,Presupuesto!$B$11:$C$565,2,0)</f>
        <v>#N/A</v>
      </c>
      <c r="J23" s="98" t="str">
        <f t="shared" si="1"/>
        <v>Aseguramiento de la Calidad</v>
      </c>
      <c r="K23" s="98" t="s">
        <v>414</v>
      </c>
      <c r="L23" s="98"/>
    </row>
    <row r="24" spans="3:12">
      <c r="C24" s="140"/>
      <c r="D24" s="157"/>
      <c r="E24" s="122"/>
      <c r="F24" s="97">
        <f t="shared" si="0"/>
        <v>0</v>
      </c>
      <c r="G24" s="160"/>
      <c r="H24" s="141"/>
      <c r="I24" s="129" t="e">
        <f>VLOOKUP(H24,Presupuesto!$B$11:$C$565,2,0)</f>
        <v>#N/A</v>
      </c>
      <c r="J24" s="98" t="str">
        <f t="shared" si="1"/>
        <v>Aseguramiento de la Calidad</v>
      </c>
      <c r="K24" s="98" t="s">
        <v>414</v>
      </c>
      <c r="L24" s="98"/>
    </row>
    <row r="25" spans="3:12">
      <c r="C25" s="140"/>
      <c r="D25" s="157"/>
      <c r="E25" s="122"/>
      <c r="F25" s="97">
        <f t="shared" si="0"/>
        <v>0</v>
      </c>
      <c r="G25" s="160"/>
      <c r="H25" s="141"/>
      <c r="I25" s="129" t="e">
        <f>VLOOKUP(H25,Presupuesto!$B$11:$C$565,2,0)</f>
        <v>#N/A</v>
      </c>
      <c r="J25" s="98" t="str">
        <f t="shared" si="1"/>
        <v>Aseguramiento de la Calidad</v>
      </c>
      <c r="K25" s="98" t="s">
        <v>414</v>
      </c>
      <c r="L25" s="98"/>
    </row>
    <row r="26" spans="3:12">
      <c r="C26" s="140"/>
      <c r="D26" s="157"/>
      <c r="E26" s="122"/>
      <c r="F26" s="97">
        <f t="shared" si="0"/>
        <v>0</v>
      </c>
      <c r="G26" s="160"/>
      <c r="H26" s="141"/>
      <c r="I26" s="129" t="e">
        <f>VLOOKUP(H26,Presupuesto!$B$11:$C$565,2,0)</f>
        <v>#N/A</v>
      </c>
      <c r="J26" s="98" t="str">
        <f t="shared" si="1"/>
        <v>Aseguramiento de la Calidad</v>
      </c>
      <c r="K26" s="98" t="s">
        <v>414</v>
      </c>
      <c r="L26" s="98"/>
    </row>
    <row r="27" spans="3:12">
      <c r="C27" s="140"/>
      <c r="D27" s="157"/>
      <c r="E27" s="122"/>
      <c r="F27" s="97">
        <f t="shared" si="0"/>
        <v>0</v>
      </c>
      <c r="G27" s="160"/>
      <c r="H27" s="141"/>
      <c r="I27" s="129" t="e">
        <f>VLOOKUP(H27,Presupuesto!$B$11:$C$565,2,0)</f>
        <v>#N/A</v>
      </c>
      <c r="J27" s="98" t="str">
        <f t="shared" si="1"/>
        <v>Aseguramiento de la Calidad</v>
      </c>
      <c r="K27" s="98" t="s">
        <v>414</v>
      </c>
      <c r="L27" s="98"/>
    </row>
    <row r="28" spans="3:12">
      <c r="C28" s="140"/>
      <c r="D28" s="157"/>
      <c r="E28" s="122"/>
      <c r="F28" s="97">
        <f t="shared" si="0"/>
        <v>0</v>
      </c>
      <c r="G28" s="160"/>
      <c r="H28" s="141"/>
      <c r="I28" s="129" t="e">
        <f>VLOOKUP(H28,Presupuesto!$B$11:$C$565,2,0)</f>
        <v>#N/A</v>
      </c>
      <c r="J28" s="98" t="str">
        <f t="shared" si="1"/>
        <v>Aseguramiento de la Calidad</v>
      </c>
      <c r="K28" s="98" t="s">
        <v>414</v>
      </c>
      <c r="L28" s="98"/>
    </row>
    <row r="29" spans="3:12">
      <c r="C29" s="140"/>
      <c r="D29" s="157"/>
      <c r="E29" s="122"/>
      <c r="F29" s="97">
        <f t="shared" si="0"/>
        <v>0</v>
      </c>
      <c r="G29" s="160"/>
      <c r="H29" s="141"/>
      <c r="I29" s="129" t="e">
        <f>VLOOKUP(H29,Presupuesto!$B$11:$C$565,2,0)</f>
        <v>#N/A</v>
      </c>
      <c r="J29" s="98" t="str">
        <f t="shared" si="1"/>
        <v>Aseguramiento de la Calidad</v>
      </c>
      <c r="K29" s="98" t="s">
        <v>414</v>
      </c>
      <c r="L29" s="98"/>
    </row>
    <row r="30" spans="3:12">
      <c r="C30" s="140"/>
      <c r="D30" s="157"/>
      <c r="E30" s="122"/>
      <c r="F30" s="97">
        <f t="shared" si="0"/>
        <v>0</v>
      </c>
      <c r="G30" s="160"/>
      <c r="H30" s="141"/>
      <c r="I30" s="129" t="e">
        <f>VLOOKUP(H30,Presupuesto!$B$11:$C$565,2,0)</f>
        <v>#N/A</v>
      </c>
      <c r="J30" s="98" t="str">
        <f t="shared" si="1"/>
        <v>Aseguramiento de la Calidad</v>
      </c>
      <c r="K30" s="98" t="s">
        <v>414</v>
      </c>
      <c r="L30" s="98"/>
    </row>
    <row r="31" spans="3:12">
      <c r="C31" s="140"/>
      <c r="D31" s="157"/>
      <c r="E31" s="122"/>
      <c r="F31" s="97">
        <f t="shared" si="0"/>
        <v>0</v>
      </c>
      <c r="G31" s="160"/>
      <c r="H31" s="141"/>
      <c r="I31" s="129" t="e">
        <f>VLOOKUP(H31,Presupuesto!$B$11:$C$565,2,0)</f>
        <v>#N/A</v>
      </c>
      <c r="J31" s="98" t="str">
        <f t="shared" si="1"/>
        <v>Aseguramiento de la Calidad</v>
      </c>
      <c r="K31" s="98" t="s">
        <v>414</v>
      </c>
      <c r="L31" s="98"/>
    </row>
    <row r="32" spans="3:12">
      <c r="C32" s="140"/>
      <c r="D32" s="157"/>
      <c r="E32" s="122"/>
      <c r="F32" s="97">
        <f t="shared" si="0"/>
        <v>0</v>
      </c>
      <c r="G32" s="160"/>
      <c r="H32" s="141"/>
      <c r="I32" s="129" t="e">
        <f>VLOOKUP(H32,Presupuesto!$B$11:$C$565,2,0)</f>
        <v>#N/A</v>
      </c>
      <c r="J32" s="98" t="str">
        <f t="shared" si="1"/>
        <v>Aseguramiento de la Calidad</v>
      </c>
      <c r="K32" s="98" t="s">
        <v>414</v>
      </c>
      <c r="L32" s="98"/>
    </row>
    <row r="33" spans="3:12">
      <c r="C33" s="140"/>
      <c r="D33" s="157"/>
      <c r="E33" s="122"/>
      <c r="F33" s="97">
        <f t="shared" si="0"/>
        <v>0</v>
      </c>
      <c r="G33" s="160"/>
      <c r="H33" s="141"/>
      <c r="I33" s="129" t="e">
        <f>VLOOKUP(H33,Presupuesto!$B$11:$C$565,2,0)</f>
        <v>#N/A</v>
      </c>
      <c r="J33" s="98" t="str">
        <f t="shared" si="1"/>
        <v>Aseguramiento de la Calidad</v>
      </c>
      <c r="K33" s="98" t="s">
        <v>414</v>
      </c>
      <c r="L33" s="98"/>
    </row>
    <row r="34" spans="3:12">
      <c r="C34" s="140"/>
      <c r="D34" s="157"/>
      <c r="E34" s="122"/>
      <c r="F34" s="97">
        <f t="shared" si="0"/>
        <v>0</v>
      </c>
      <c r="G34" s="160"/>
      <c r="H34" s="141"/>
      <c r="I34" s="129" t="e">
        <f>VLOOKUP(H34,Presupuesto!$B$11:$C$565,2,0)</f>
        <v>#N/A</v>
      </c>
      <c r="J34" s="98" t="str">
        <f t="shared" si="1"/>
        <v>Aseguramiento de la Calidad</v>
      </c>
      <c r="K34" s="98" t="s">
        <v>414</v>
      </c>
      <c r="L34" s="98"/>
    </row>
    <row r="35" spans="3:12">
      <c r="C35" s="140"/>
      <c r="D35" s="157"/>
      <c r="E35" s="122"/>
      <c r="F35" s="97">
        <f t="shared" si="0"/>
        <v>0</v>
      </c>
      <c r="G35" s="160"/>
      <c r="H35" s="141"/>
      <c r="I35" s="129" t="e">
        <f>VLOOKUP(H35,Presupuesto!$B$11:$C$565,2,0)</f>
        <v>#N/A</v>
      </c>
      <c r="J35" s="98" t="str">
        <f t="shared" si="1"/>
        <v>Aseguramiento de la Calidad</v>
      </c>
      <c r="K35" s="98" t="s">
        <v>414</v>
      </c>
      <c r="L35" s="98"/>
    </row>
    <row r="36" spans="3:12">
      <c r="C36" s="140"/>
      <c r="D36" s="157"/>
      <c r="E36" s="122"/>
      <c r="F36" s="97">
        <f t="shared" si="0"/>
        <v>0</v>
      </c>
      <c r="G36" s="160"/>
      <c r="H36" s="141"/>
      <c r="I36" s="129" t="e">
        <f>VLOOKUP(H36,Presupuesto!$B$11:$C$565,2,0)</f>
        <v>#N/A</v>
      </c>
      <c r="J36" s="98" t="str">
        <f t="shared" si="1"/>
        <v>Aseguramiento de la Calidad</v>
      </c>
      <c r="K36" s="98" t="s">
        <v>414</v>
      </c>
      <c r="L36" s="98"/>
    </row>
    <row r="37" spans="3:12">
      <c r="C37" s="140"/>
      <c r="D37" s="157"/>
      <c r="E37" s="122"/>
      <c r="F37" s="97">
        <f t="shared" si="0"/>
        <v>0</v>
      </c>
      <c r="G37" s="160"/>
      <c r="H37" s="141"/>
      <c r="I37" s="129" t="e">
        <f>VLOOKUP(H37,Presupuesto!$B$11:$C$565,2,0)</f>
        <v>#N/A</v>
      </c>
      <c r="J37" s="98" t="str">
        <f t="shared" si="1"/>
        <v>Aseguramiento de la Calidad</v>
      </c>
      <c r="K37" s="98" t="s">
        <v>414</v>
      </c>
      <c r="L37" s="98"/>
    </row>
    <row r="38" spans="3:12">
      <c r="C38" s="140"/>
      <c r="D38" s="157"/>
      <c r="E38" s="122"/>
      <c r="F38" s="97">
        <f t="shared" si="0"/>
        <v>0</v>
      </c>
      <c r="G38" s="160"/>
      <c r="H38" s="141"/>
      <c r="I38" s="129" t="e">
        <f>VLOOKUP(H38,Presupuesto!$B$11:$C$565,2,0)</f>
        <v>#N/A</v>
      </c>
      <c r="J38" s="98" t="str">
        <f t="shared" si="1"/>
        <v>Aseguramiento de la Calidad</v>
      </c>
      <c r="K38" s="98" t="s">
        <v>414</v>
      </c>
      <c r="L38" s="98"/>
    </row>
    <row r="39" spans="3:12">
      <c r="C39" s="142"/>
      <c r="D39" s="157"/>
      <c r="E39" s="117"/>
      <c r="F39" s="97">
        <f t="shared" si="0"/>
        <v>0</v>
      </c>
      <c r="G39" s="160"/>
      <c r="H39" s="143"/>
      <c r="I39" s="129" t="e">
        <f>VLOOKUP(H39,Presupuesto!$B$11:$C$565,2,0)</f>
        <v>#N/A</v>
      </c>
      <c r="J39" s="98" t="str">
        <f t="shared" si="1"/>
        <v>Aseguramiento de la Calidad</v>
      </c>
      <c r="K39" s="98" t="s">
        <v>414</v>
      </c>
      <c r="L39" s="98"/>
    </row>
    <row r="40" spans="3:12">
      <c r="C40" s="142"/>
      <c r="D40" s="157"/>
      <c r="E40" s="117"/>
      <c r="F40" s="97">
        <f t="shared" si="0"/>
        <v>0</v>
      </c>
      <c r="G40" s="160"/>
      <c r="H40" s="143"/>
      <c r="I40" s="129" t="e">
        <f>VLOOKUP(H40,Presupuesto!$B$11:$C$565,2,0)</f>
        <v>#N/A</v>
      </c>
      <c r="J40" s="98" t="str">
        <f t="shared" si="1"/>
        <v>Aseguramiento de la Calidad</v>
      </c>
      <c r="K40" s="98" t="s">
        <v>414</v>
      </c>
      <c r="L40" s="98"/>
    </row>
    <row r="41" spans="3:12">
      <c r="C41" s="142"/>
      <c r="D41" s="157"/>
      <c r="E41" s="117"/>
      <c r="F41" s="97">
        <f t="shared" si="0"/>
        <v>0</v>
      </c>
      <c r="G41" s="160"/>
      <c r="H41" s="143"/>
      <c r="I41" s="129" t="e">
        <f>VLOOKUP(H41,Presupuesto!$B$11:$C$565,2,0)</f>
        <v>#N/A</v>
      </c>
      <c r="J41" s="98" t="str">
        <f t="shared" si="1"/>
        <v>Aseguramiento de la Calidad</v>
      </c>
      <c r="K41" s="98" t="s">
        <v>414</v>
      </c>
      <c r="L41" s="98"/>
    </row>
    <row r="42" spans="3:12">
      <c r="C42" s="142"/>
      <c r="D42" s="157"/>
      <c r="E42" s="117"/>
      <c r="F42" s="97">
        <f t="shared" si="0"/>
        <v>0</v>
      </c>
      <c r="G42" s="160"/>
      <c r="H42" s="143"/>
      <c r="I42" s="129" t="e">
        <f>VLOOKUP(H42,Presupuesto!$B$11:$C$565,2,0)</f>
        <v>#N/A</v>
      </c>
      <c r="J42" s="98" t="str">
        <f t="shared" si="1"/>
        <v>Aseguramiento de la Calidad</v>
      </c>
      <c r="K42" s="98" t="s">
        <v>414</v>
      </c>
      <c r="L42" s="98"/>
    </row>
    <row r="43" spans="3:12">
      <c r="C43" s="142"/>
      <c r="D43" s="157"/>
      <c r="E43" s="117"/>
      <c r="F43" s="97">
        <f t="shared" si="0"/>
        <v>0</v>
      </c>
      <c r="G43" s="160"/>
      <c r="H43" s="143"/>
      <c r="I43" s="129" t="e">
        <f>VLOOKUP(H43,Presupuesto!$B$11:$C$565,2,0)</f>
        <v>#N/A</v>
      </c>
      <c r="J43" s="98" t="str">
        <f t="shared" si="1"/>
        <v>Aseguramiento de la Calidad</v>
      </c>
      <c r="K43" s="98" t="s">
        <v>414</v>
      </c>
      <c r="L43" s="98"/>
    </row>
    <row r="44" spans="3:12">
      <c r="C44" s="142"/>
      <c r="D44" s="157"/>
      <c r="E44" s="117"/>
      <c r="F44" s="97">
        <f t="shared" si="0"/>
        <v>0</v>
      </c>
      <c r="G44" s="160"/>
      <c r="H44" s="143"/>
      <c r="I44" s="129" t="e">
        <f>VLOOKUP(H44,Presupuesto!$B$11:$C$565,2,0)</f>
        <v>#N/A</v>
      </c>
      <c r="J44" s="98" t="str">
        <f t="shared" si="1"/>
        <v>Aseguramiento de la Calidad</v>
      </c>
      <c r="K44" s="98" t="s">
        <v>414</v>
      </c>
      <c r="L44" s="98"/>
    </row>
    <row r="45" spans="3:12">
      <c r="C45" s="142"/>
      <c r="D45" s="157"/>
      <c r="E45" s="117"/>
      <c r="F45" s="97">
        <f t="shared" si="0"/>
        <v>0</v>
      </c>
      <c r="G45" s="160"/>
      <c r="H45" s="143"/>
      <c r="I45" s="129" t="e">
        <f>VLOOKUP(H45,Presupuesto!$B$11:$C$565,2,0)</f>
        <v>#N/A</v>
      </c>
      <c r="J45" s="98" t="str">
        <f t="shared" si="1"/>
        <v>Aseguramiento de la Calidad</v>
      </c>
      <c r="K45" s="98" t="s">
        <v>414</v>
      </c>
      <c r="L45" s="98"/>
    </row>
    <row r="46" spans="3:12">
      <c r="C46" s="142"/>
      <c r="D46" s="157"/>
      <c r="E46" s="117"/>
      <c r="F46" s="97">
        <f t="shared" si="0"/>
        <v>0</v>
      </c>
      <c r="G46" s="160"/>
      <c r="H46" s="143"/>
      <c r="I46" s="129" t="e">
        <f>VLOOKUP(H46,Presupuesto!$B$11:$C$565,2,0)</f>
        <v>#N/A</v>
      </c>
      <c r="J46" s="98" t="str">
        <f t="shared" si="1"/>
        <v>Aseguramiento de la Calidad</v>
      </c>
      <c r="K46" s="98" t="s">
        <v>414</v>
      </c>
      <c r="L46" s="98"/>
    </row>
    <row r="47" spans="3:12">
      <c r="C47" s="144"/>
      <c r="D47" s="157"/>
      <c r="E47" s="117"/>
      <c r="F47" s="97">
        <f t="shared" si="0"/>
        <v>0</v>
      </c>
      <c r="G47" s="160"/>
      <c r="H47" s="145"/>
      <c r="I47" s="129" t="e">
        <f>VLOOKUP(H47,Presupuesto!$B$11:$C$565,2,0)</f>
        <v>#N/A</v>
      </c>
      <c r="J47" s="98" t="str">
        <f t="shared" si="1"/>
        <v>Aseguramiento de la Calidad</v>
      </c>
      <c r="K47" s="98" t="s">
        <v>405</v>
      </c>
      <c r="L47" s="98"/>
    </row>
    <row r="48" spans="3:12">
      <c r="C48" s="144"/>
      <c r="D48" s="157"/>
      <c r="E48" s="117"/>
      <c r="F48" s="97">
        <f t="shared" si="0"/>
        <v>0</v>
      </c>
      <c r="G48" s="160"/>
      <c r="H48" s="145"/>
      <c r="I48" s="129" t="e">
        <f>VLOOKUP(H48,Presupuesto!$B$11:$C$565,2,0)</f>
        <v>#N/A</v>
      </c>
      <c r="J48" s="98" t="str">
        <f t="shared" si="1"/>
        <v>Aseguramiento de la Calidad</v>
      </c>
      <c r="K48" s="98" t="s">
        <v>414</v>
      </c>
      <c r="L48" s="98"/>
    </row>
    <row r="49" spans="3:12">
      <c r="C49" s="144"/>
      <c r="D49" s="157"/>
      <c r="E49" s="117"/>
      <c r="F49" s="97">
        <f t="shared" si="0"/>
        <v>0</v>
      </c>
      <c r="G49" s="160"/>
      <c r="H49" s="145"/>
      <c r="I49" s="129" t="e">
        <f>VLOOKUP(H49,Presupuesto!$B$11:$C$565,2,0)</f>
        <v>#N/A</v>
      </c>
      <c r="J49" s="98" t="str">
        <f t="shared" si="1"/>
        <v>Aseguramiento de la Calidad</v>
      </c>
      <c r="K49" s="98" t="s">
        <v>414</v>
      </c>
      <c r="L49" s="98"/>
    </row>
    <row r="50" spans="3:12">
      <c r="C50" s="144"/>
      <c r="D50" s="157"/>
      <c r="E50" s="117"/>
      <c r="F50" s="97">
        <f t="shared" si="0"/>
        <v>0</v>
      </c>
      <c r="G50" s="160"/>
      <c r="H50" s="145"/>
      <c r="I50" s="129" t="e">
        <f>VLOOKUP(H50,Presupuesto!$B$11:$C$565,2,0)</f>
        <v>#N/A</v>
      </c>
      <c r="J50" s="98" t="str">
        <f t="shared" si="1"/>
        <v>Aseguramiento de la Calidad</v>
      </c>
      <c r="K50" s="98" t="s">
        <v>414</v>
      </c>
      <c r="L50" s="98"/>
    </row>
    <row r="51" spans="3:12" ht="15.75" thickBot="1">
      <c r="C51" s="146"/>
      <c r="D51" s="228"/>
      <c r="E51" s="103"/>
      <c r="F51" s="105">
        <f t="shared" si="0"/>
        <v>0</v>
      </c>
      <c r="G51" s="161"/>
      <c r="H51" s="147"/>
      <c r="I51" s="131" t="e">
        <f>VLOOKUP(H51,Presupuesto!$B$11:$C$565,2,0)</f>
        <v>#N/A</v>
      </c>
      <c r="J51" s="106" t="str">
        <f t="shared" ref="J51" si="2">$J$20</f>
        <v>Aseguramiento de la Calidad</v>
      </c>
      <c r="K51" s="123" t="s">
        <v>396</v>
      </c>
      <c r="L51" s="106"/>
    </row>
    <row r="52" spans="3:12">
      <c r="F52" s="90"/>
      <c r="G52" s="89"/>
      <c r="H52" s="90"/>
      <c r="I52" s="90"/>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07"/>
  <sheetViews>
    <sheetView showGridLines="0" topLeftCell="A4" zoomScale="86" zoomScaleNormal="86" zoomScaleSheetLayoutView="90" workbookViewId="0">
      <selection activeCell="D13" sqref="D13"/>
    </sheetView>
  </sheetViews>
  <sheetFormatPr baseColWidth="10" defaultColWidth="11.5703125" defaultRowHeight="1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c r="A1" s="187" t="s">
        <v>253</v>
      </c>
      <c r="B1" s="190" t="s">
        <v>254</v>
      </c>
      <c r="C1" s="181" t="s">
        <v>255</v>
      </c>
      <c r="D1" s="181" t="s">
        <v>501</v>
      </c>
      <c r="E1" s="181" t="s">
        <v>503</v>
      </c>
      <c r="F1" s="181" t="s">
        <v>505</v>
      </c>
      <c r="G1" s="181" t="s">
        <v>507</v>
      </c>
      <c r="H1" s="181" t="s">
        <v>509</v>
      </c>
      <c r="I1" s="181" t="s">
        <v>511</v>
      </c>
      <c r="J1" s="181" t="s">
        <v>256</v>
      </c>
      <c r="K1" s="181" t="s">
        <v>514</v>
      </c>
      <c r="L1" s="181" t="s">
        <v>257</v>
      </c>
      <c r="M1" s="181" t="s">
        <v>516</v>
      </c>
      <c r="N1" s="181" t="s">
        <v>518</v>
      </c>
      <c r="O1" s="181" t="s">
        <v>520</v>
      </c>
      <c r="P1" s="181" t="s">
        <v>258</v>
      </c>
      <c r="Q1" s="181" t="s">
        <v>521</v>
      </c>
      <c r="R1" s="181" t="s">
        <v>524</v>
      </c>
      <c r="S1" s="181" t="s">
        <v>259</v>
      </c>
      <c r="T1" s="181" t="s">
        <v>526</v>
      </c>
      <c r="U1" s="181" t="s">
        <v>260</v>
      </c>
      <c r="V1" s="181" t="s">
        <v>527</v>
      </c>
      <c r="W1" s="181" t="s">
        <v>528</v>
      </c>
      <c r="X1" s="181" t="s">
        <v>532</v>
      </c>
      <c r="Y1" s="181" t="s">
        <v>276</v>
      </c>
      <c r="Z1" s="181" t="s">
        <v>533</v>
      </c>
      <c r="AA1" s="181" t="s">
        <v>535</v>
      </c>
      <c r="AB1" s="181" t="s">
        <v>537</v>
      </c>
      <c r="AC1" s="181" t="s">
        <v>277</v>
      </c>
      <c r="AD1" s="181" t="s">
        <v>539</v>
      </c>
      <c r="AE1" s="181" t="s">
        <v>541</v>
      </c>
      <c r="AF1" s="181" t="s">
        <v>543</v>
      </c>
      <c r="AG1" s="181" t="s">
        <v>545</v>
      </c>
      <c r="AH1" s="181" t="s">
        <v>252</v>
      </c>
      <c r="AI1" s="181" t="s">
        <v>547</v>
      </c>
      <c r="AJ1" s="190" t="s">
        <v>261</v>
      </c>
      <c r="AK1" s="181" t="s">
        <v>549</v>
      </c>
      <c r="AL1" s="181" t="s">
        <v>262</v>
      </c>
      <c r="AM1" s="181" t="s">
        <v>551</v>
      </c>
      <c r="AN1" s="181" t="s">
        <v>553</v>
      </c>
      <c r="AO1" s="181" t="s">
        <v>263</v>
      </c>
      <c r="AP1" s="181" t="s">
        <v>555</v>
      </c>
      <c r="AQ1" s="181" t="s">
        <v>557</v>
      </c>
      <c r="AR1" s="181" t="s">
        <v>264</v>
      </c>
      <c r="AS1" s="181" t="s">
        <v>558</v>
      </c>
      <c r="AT1" s="181" t="s">
        <v>560</v>
      </c>
      <c r="AU1" s="181" t="s">
        <v>561</v>
      </c>
      <c r="AV1" s="181" t="s">
        <v>562</v>
      </c>
      <c r="AW1" s="181" t="s">
        <v>564</v>
      </c>
      <c r="AX1" s="181" t="s">
        <v>566</v>
      </c>
      <c r="AY1" s="181" t="s">
        <v>567</v>
      </c>
      <c r="AZ1" s="181" t="s">
        <v>265</v>
      </c>
      <c r="BA1" s="181" t="s">
        <v>569</v>
      </c>
      <c r="BB1" s="181" t="s">
        <v>571</v>
      </c>
      <c r="BC1" s="181" t="s">
        <v>573</v>
      </c>
      <c r="BD1" s="181" t="s">
        <v>575</v>
      </c>
      <c r="BE1" s="181" t="s">
        <v>577</v>
      </c>
      <c r="BF1" s="181" t="s">
        <v>579</v>
      </c>
      <c r="BG1" s="181" t="s">
        <v>581</v>
      </c>
      <c r="BH1" s="181" t="s">
        <v>583</v>
      </c>
      <c r="BI1" s="181" t="s">
        <v>278</v>
      </c>
      <c r="BJ1" s="181" t="s">
        <v>585</v>
      </c>
      <c r="BK1" s="181" t="s">
        <v>587</v>
      </c>
      <c r="BL1" s="181" t="s">
        <v>589</v>
      </c>
      <c r="BM1" s="181" t="s">
        <v>591</v>
      </c>
      <c r="BN1" s="181" t="s">
        <v>593</v>
      </c>
      <c r="BO1" s="181" t="s">
        <v>595</v>
      </c>
      <c r="BP1" s="181" t="s">
        <v>597</v>
      </c>
      <c r="BQ1" s="181" t="s">
        <v>599</v>
      </c>
      <c r="BR1" s="181" t="s">
        <v>601</v>
      </c>
      <c r="BS1" s="181" t="s">
        <v>603</v>
      </c>
      <c r="BT1" s="190" t="s">
        <v>266</v>
      </c>
      <c r="BU1" s="181" t="s">
        <v>267</v>
      </c>
      <c r="BV1" s="181" t="s">
        <v>605</v>
      </c>
      <c r="BW1" s="181" t="s">
        <v>268</v>
      </c>
      <c r="BX1" s="181" t="s">
        <v>607</v>
      </c>
      <c r="BY1" s="181" t="s">
        <v>609</v>
      </c>
      <c r="BZ1" s="190" t="s">
        <v>269</v>
      </c>
      <c r="CA1" s="181" t="s">
        <v>270</v>
      </c>
      <c r="CB1" s="181" t="s">
        <v>611</v>
      </c>
      <c r="CC1" s="181" t="s">
        <v>271</v>
      </c>
      <c r="CD1" s="181" t="s">
        <v>613</v>
      </c>
      <c r="CE1" s="181" t="s">
        <v>615</v>
      </c>
      <c r="CF1" s="181" t="s">
        <v>617</v>
      </c>
      <c r="CG1" s="190" t="s">
        <v>272</v>
      </c>
      <c r="CH1" s="181" t="s">
        <v>623</v>
      </c>
      <c r="CI1" s="181" t="s">
        <v>625</v>
      </c>
      <c r="CJ1" s="181" t="s">
        <v>273</v>
      </c>
      <c r="CK1" s="181" t="s">
        <v>619</v>
      </c>
      <c r="CL1" s="181" t="s">
        <v>621</v>
      </c>
      <c r="CM1" s="181" t="s">
        <v>274</v>
      </c>
      <c r="CN1" s="181" t="s">
        <v>627</v>
      </c>
      <c r="CO1" s="181" t="s">
        <v>275</v>
      </c>
      <c r="CP1" s="181" t="s">
        <v>628</v>
      </c>
      <c r="CQ1" s="178" t="s">
        <v>279</v>
      </c>
      <c r="CR1" s="190" t="s">
        <v>280</v>
      </c>
      <c r="CS1" s="181" t="s">
        <v>629</v>
      </c>
      <c r="CT1" s="181" t="s">
        <v>630</v>
      </c>
      <c r="CU1" s="181" t="s">
        <v>632</v>
      </c>
      <c r="CV1" s="181" t="s">
        <v>281</v>
      </c>
      <c r="CW1" s="181" t="s">
        <v>634</v>
      </c>
      <c r="CX1" s="181" t="s">
        <v>636</v>
      </c>
      <c r="CY1" s="181" t="s">
        <v>638</v>
      </c>
      <c r="CZ1" s="181" t="s">
        <v>640</v>
      </c>
      <c r="DA1" s="181" t="s">
        <v>642</v>
      </c>
      <c r="DB1" s="181" t="s">
        <v>644</v>
      </c>
      <c r="DC1" s="190" t="s">
        <v>282</v>
      </c>
      <c r="DD1" s="181" t="s">
        <v>283</v>
      </c>
      <c r="DE1" s="181" t="s">
        <v>646</v>
      </c>
      <c r="DF1" s="181" t="s">
        <v>284</v>
      </c>
      <c r="DG1" s="181" t="s">
        <v>648</v>
      </c>
      <c r="DH1" s="181" t="s">
        <v>650</v>
      </c>
      <c r="DI1" s="181" t="s">
        <v>652</v>
      </c>
      <c r="DJ1" s="181" t="s">
        <v>654</v>
      </c>
      <c r="DK1" s="181" t="s">
        <v>656</v>
      </c>
      <c r="DL1" s="181" t="s">
        <v>658</v>
      </c>
      <c r="DM1" s="181" t="s">
        <v>660</v>
      </c>
      <c r="DN1" s="181" t="s">
        <v>285</v>
      </c>
      <c r="DO1" s="181" t="s">
        <v>662</v>
      </c>
      <c r="DP1" s="181" t="s">
        <v>664</v>
      </c>
      <c r="DQ1" s="181" t="s">
        <v>666</v>
      </c>
      <c r="DR1" s="190" t="s">
        <v>286</v>
      </c>
      <c r="DS1" s="181" t="s">
        <v>668</v>
      </c>
      <c r="DT1" s="181" t="s">
        <v>287</v>
      </c>
      <c r="DU1" s="181" t="s">
        <v>670</v>
      </c>
      <c r="DV1" s="181" t="s">
        <v>288</v>
      </c>
      <c r="DW1" s="181" t="s">
        <v>672</v>
      </c>
      <c r="DX1" s="181" t="s">
        <v>674</v>
      </c>
      <c r="DY1" s="181" t="s">
        <v>676</v>
      </c>
      <c r="DZ1" s="181" t="s">
        <v>678</v>
      </c>
      <c r="EA1" s="181" t="s">
        <v>680</v>
      </c>
      <c r="EB1" s="181" t="s">
        <v>682</v>
      </c>
      <c r="EC1" s="181" t="s">
        <v>684</v>
      </c>
      <c r="ED1" s="181" t="s">
        <v>686</v>
      </c>
      <c r="EE1" s="181" t="s">
        <v>688</v>
      </c>
      <c r="EF1" s="181" t="s">
        <v>690</v>
      </c>
      <c r="EG1" s="181" t="s">
        <v>692</v>
      </c>
      <c r="EH1" s="190" t="s">
        <v>289</v>
      </c>
      <c r="EI1" s="181" t="s">
        <v>694</v>
      </c>
      <c r="EJ1" s="181" t="s">
        <v>290</v>
      </c>
      <c r="EK1" s="181" t="s">
        <v>696</v>
      </c>
      <c r="EL1" s="181" t="s">
        <v>698</v>
      </c>
      <c r="EM1" s="181" t="s">
        <v>291</v>
      </c>
      <c r="EN1" s="181" t="s">
        <v>700</v>
      </c>
      <c r="EO1" s="181" t="s">
        <v>702</v>
      </c>
      <c r="EP1" s="181" t="s">
        <v>292</v>
      </c>
      <c r="EQ1" s="181" t="s">
        <v>704</v>
      </c>
      <c r="ER1" s="181" t="s">
        <v>706</v>
      </c>
      <c r="ES1" s="181" t="s">
        <v>708</v>
      </c>
      <c r="ET1" s="181" t="s">
        <v>293</v>
      </c>
      <c r="EU1" s="181" t="s">
        <v>710</v>
      </c>
      <c r="EV1" s="181" t="s">
        <v>712</v>
      </c>
      <c r="EW1" s="190" t="s">
        <v>294</v>
      </c>
      <c r="EX1" s="181" t="s">
        <v>295</v>
      </c>
      <c r="EY1" s="181" t="s">
        <v>714</v>
      </c>
      <c r="EZ1" s="181" t="s">
        <v>716</v>
      </c>
      <c r="FA1" s="181" t="s">
        <v>718</v>
      </c>
      <c r="FB1" s="181" t="s">
        <v>720</v>
      </c>
      <c r="FC1" s="181" t="s">
        <v>296</v>
      </c>
      <c r="FD1" s="181" t="s">
        <v>722</v>
      </c>
      <c r="FE1" s="181" t="s">
        <v>724</v>
      </c>
      <c r="FF1" s="181" t="s">
        <v>726</v>
      </c>
      <c r="FG1" s="181" t="s">
        <v>728</v>
      </c>
      <c r="FH1" s="181" t="s">
        <v>730</v>
      </c>
      <c r="FI1" s="181" t="s">
        <v>297</v>
      </c>
      <c r="FJ1" s="181" t="s">
        <v>733</v>
      </c>
      <c r="FK1" s="181" t="s">
        <v>298</v>
      </c>
      <c r="FL1" s="181" t="s">
        <v>736</v>
      </c>
      <c r="FM1" s="181" t="s">
        <v>737</v>
      </c>
      <c r="FN1" s="181" t="s">
        <v>739</v>
      </c>
      <c r="FO1" s="181" t="s">
        <v>299</v>
      </c>
      <c r="FP1" s="181" t="s">
        <v>742</v>
      </c>
      <c r="FQ1" s="181" t="s">
        <v>743</v>
      </c>
      <c r="FR1" s="181" t="s">
        <v>745</v>
      </c>
      <c r="FS1" s="181" t="s">
        <v>300</v>
      </c>
      <c r="FT1" s="181" t="s">
        <v>748</v>
      </c>
      <c r="FU1" s="181" t="s">
        <v>750</v>
      </c>
      <c r="FV1" s="181" t="s">
        <v>752</v>
      </c>
      <c r="FW1" s="190" t="s">
        <v>301</v>
      </c>
      <c r="FX1" s="190" t="s">
        <v>302</v>
      </c>
      <c r="FY1" s="181" t="s">
        <v>308</v>
      </c>
      <c r="FZ1" s="181" t="s">
        <v>754</v>
      </c>
      <c r="GA1" s="181" t="s">
        <v>756</v>
      </c>
      <c r="GB1" s="181" t="s">
        <v>758</v>
      </c>
      <c r="GC1" s="181" t="s">
        <v>760</v>
      </c>
      <c r="GD1" s="181" t="s">
        <v>762</v>
      </c>
      <c r="GE1" s="181" t="s">
        <v>764</v>
      </c>
      <c r="GF1" s="190" t="s">
        <v>303</v>
      </c>
      <c r="GG1" s="181" t="s">
        <v>309</v>
      </c>
      <c r="GH1" s="181" t="s">
        <v>766</v>
      </c>
      <c r="GI1" s="181" t="s">
        <v>768</v>
      </c>
      <c r="GJ1" s="181" t="s">
        <v>769</v>
      </c>
      <c r="GK1" s="181" t="s">
        <v>310</v>
      </c>
      <c r="GL1" s="181" t="s">
        <v>772</v>
      </c>
      <c r="GM1" s="181" t="s">
        <v>773</v>
      </c>
      <c r="GN1" s="190" t="s">
        <v>304</v>
      </c>
      <c r="GO1" s="181" t="s">
        <v>305</v>
      </c>
      <c r="GP1" s="181" t="s">
        <v>775</v>
      </c>
      <c r="GQ1" s="181" t="s">
        <v>777</v>
      </c>
      <c r="GR1" s="181" t="s">
        <v>779</v>
      </c>
      <c r="GS1" s="181" t="s">
        <v>781</v>
      </c>
      <c r="GT1" s="181" t="s">
        <v>783</v>
      </c>
      <c r="GU1" s="190" t="s">
        <v>306</v>
      </c>
      <c r="GV1" s="181" t="s">
        <v>307</v>
      </c>
      <c r="GW1" s="181" t="s">
        <v>785</v>
      </c>
      <c r="GX1" s="181" t="s">
        <v>787</v>
      </c>
      <c r="GY1" s="181" t="s">
        <v>789</v>
      </c>
      <c r="GZ1" s="181" t="s">
        <v>791</v>
      </c>
      <c r="HA1" s="181" t="s">
        <v>793</v>
      </c>
      <c r="HB1" s="181" t="s">
        <v>795</v>
      </c>
      <c r="HC1" s="178" t="s">
        <v>311</v>
      </c>
      <c r="HD1" s="190" t="s">
        <v>312</v>
      </c>
      <c r="HE1" s="181" t="s">
        <v>313</v>
      </c>
      <c r="HF1" s="181" t="s">
        <v>797</v>
      </c>
      <c r="HG1" s="181" t="s">
        <v>799</v>
      </c>
      <c r="HH1" s="181" t="s">
        <v>801</v>
      </c>
      <c r="HI1" s="181" t="s">
        <v>803</v>
      </c>
      <c r="HJ1" s="181" t="s">
        <v>314</v>
      </c>
      <c r="HK1" s="181" t="s">
        <v>806</v>
      </c>
      <c r="HL1" s="181" t="s">
        <v>331</v>
      </c>
      <c r="HM1" s="181" t="s">
        <v>844</v>
      </c>
      <c r="HN1" s="181" t="s">
        <v>846</v>
      </c>
      <c r="HO1" s="181" t="s">
        <v>848</v>
      </c>
      <c r="HP1" s="190" t="s">
        <v>315</v>
      </c>
      <c r="HQ1" s="181" t="s">
        <v>808</v>
      </c>
      <c r="HR1" s="181" t="s">
        <v>810</v>
      </c>
      <c r="HS1" s="181" t="s">
        <v>316</v>
      </c>
      <c r="HT1" s="181" t="s">
        <v>813</v>
      </c>
      <c r="HU1" s="181" t="s">
        <v>815</v>
      </c>
      <c r="HV1" s="181" t="s">
        <v>816</v>
      </c>
      <c r="HW1" s="181" t="s">
        <v>818</v>
      </c>
      <c r="HX1" s="190" t="s">
        <v>317</v>
      </c>
      <c r="HY1" s="181" t="s">
        <v>820</v>
      </c>
      <c r="HZ1" s="181" t="s">
        <v>822</v>
      </c>
      <c r="IA1" s="181" t="s">
        <v>824</v>
      </c>
      <c r="IB1" s="181" t="s">
        <v>318</v>
      </c>
      <c r="IC1" s="181" t="s">
        <v>826</v>
      </c>
      <c r="ID1" s="181" t="s">
        <v>828</v>
      </c>
      <c r="IE1" s="181" t="s">
        <v>319</v>
      </c>
      <c r="IF1" s="181" t="s">
        <v>830</v>
      </c>
      <c r="IG1" s="181" t="s">
        <v>832</v>
      </c>
      <c r="IH1" s="181" t="s">
        <v>320</v>
      </c>
      <c r="II1" s="181" t="s">
        <v>834</v>
      </c>
      <c r="IJ1" s="181" t="s">
        <v>836</v>
      </c>
      <c r="IK1" s="181" t="s">
        <v>838</v>
      </c>
      <c r="IL1" s="181" t="s">
        <v>840</v>
      </c>
      <c r="IM1" s="181" t="s">
        <v>321</v>
      </c>
      <c r="IN1" s="181" t="s">
        <v>842</v>
      </c>
      <c r="IO1" s="190" t="s">
        <v>322</v>
      </c>
      <c r="IP1" s="181" t="s">
        <v>850</v>
      </c>
      <c r="IQ1" s="181" t="s">
        <v>852</v>
      </c>
      <c r="IR1" s="181" t="s">
        <v>323</v>
      </c>
      <c r="IS1" s="181" t="s">
        <v>854</v>
      </c>
      <c r="IT1" s="181" t="s">
        <v>856</v>
      </c>
      <c r="IU1" s="181" t="s">
        <v>858</v>
      </c>
      <c r="IV1" s="190" t="s">
        <v>324</v>
      </c>
      <c r="IW1" s="181" t="s">
        <v>860</v>
      </c>
      <c r="IX1" s="181" t="s">
        <v>325</v>
      </c>
      <c r="IY1" s="181" t="s">
        <v>863</v>
      </c>
      <c r="IZ1" s="181" t="s">
        <v>865</v>
      </c>
      <c r="JA1" s="181" t="s">
        <v>867</v>
      </c>
      <c r="JB1" s="181" t="s">
        <v>869</v>
      </c>
      <c r="JC1" s="181" t="s">
        <v>871</v>
      </c>
      <c r="JD1" s="181" t="s">
        <v>873</v>
      </c>
      <c r="JE1" s="181" t="s">
        <v>326</v>
      </c>
      <c r="JF1" s="181" t="s">
        <v>876</v>
      </c>
      <c r="JG1" s="181" t="s">
        <v>878</v>
      </c>
      <c r="JH1" s="181" t="s">
        <v>880</v>
      </c>
      <c r="JI1" s="181" t="s">
        <v>882</v>
      </c>
      <c r="JJ1" s="181" t="s">
        <v>884</v>
      </c>
      <c r="JK1" s="181" t="s">
        <v>886</v>
      </c>
      <c r="JL1" s="181" t="s">
        <v>888</v>
      </c>
      <c r="JM1" s="181" t="s">
        <v>890</v>
      </c>
      <c r="JN1" s="181" t="s">
        <v>327</v>
      </c>
      <c r="JO1" s="181" t="s">
        <v>893</v>
      </c>
      <c r="JP1" s="181" t="s">
        <v>895</v>
      </c>
      <c r="JQ1" s="181" t="s">
        <v>897</v>
      </c>
      <c r="JR1" s="181" t="s">
        <v>899</v>
      </c>
      <c r="JS1" s="181" t="s">
        <v>900</v>
      </c>
      <c r="JT1" s="181" t="s">
        <v>902</v>
      </c>
      <c r="JU1" s="181" t="s">
        <v>904</v>
      </c>
      <c r="JV1" s="181" t="s">
        <v>906</v>
      </c>
      <c r="JW1" s="181" t="s">
        <v>908</v>
      </c>
      <c r="JX1" s="181" t="s">
        <v>910</v>
      </c>
      <c r="JY1" s="181" t="s">
        <v>912</v>
      </c>
      <c r="JZ1" s="181" t="s">
        <v>914</v>
      </c>
      <c r="KA1" s="181" t="s">
        <v>916</v>
      </c>
      <c r="KB1" s="181" t="s">
        <v>918</v>
      </c>
      <c r="KC1" s="181" t="s">
        <v>920</v>
      </c>
      <c r="KD1" s="181" t="s">
        <v>922</v>
      </c>
      <c r="KE1" s="181" t="s">
        <v>924</v>
      </c>
      <c r="KF1" s="181" t="s">
        <v>926</v>
      </c>
      <c r="KG1" s="181" t="s">
        <v>928</v>
      </c>
      <c r="KH1" s="181" t="s">
        <v>930</v>
      </c>
      <c r="KI1" s="181" t="s">
        <v>932</v>
      </c>
      <c r="KJ1" s="181" t="s">
        <v>934</v>
      </c>
      <c r="KK1" s="181" t="s">
        <v>936</v>
      </c>
      <c r="KL1" s="181" t="s">
        <v>938</v>
      </c>
      <c r="KM1" s="181" t="s">
        <v>940</v>
      </c>
      <c r="KN1" s="181" t="s">
        <v>942</v>
      </c>
      <c r="KO1" s="190" t="s">
        <v>328</v>
      </c>
      <c r="KP1" s="181" t="s">
        <v>944</v>
      </c>
      <c r="KQ1" s="181" t="s">
        <v>329</v>
      </c>
      <c r="KR1" s="181" t="s">
        <v>947</v>
      </c>
      <c r="KS1" s="181" t="s">
        <v>949</v>
      </c>
      <c r="KT1" s="181" t="s">
        <v>951</v>
      </c>
      <c r="KU1" s="181" t="s">
        <v>953</v>
      </c>
      <c r="KV1" s="181" t="s">
        <v>330</v>
      </c>
      <c r="KW1" s="181" t="s">
        <v>956</v>
      </c>
      <c r="KX1" s="181" t="s">
        <v>958</v>
      </c>
      <c r="KY1" s="181" t="s">
        <v>960</v>
      </c>
      <c r="KZ1" s="181" t="s">
        <v>962</v>
      </c>
      <c r="LA1" s="181" t="s">
        <v>964</v>
      </c>
      <c r="LB1" s="181" t="s">
        <v>966</v>
      </c>
      <c r="LC1" s="181" t="s">
        <v>968</v>
      </c>
      <c r="LD1" s="178" t="s">
        <v>332</v>
      </c>
      <c r="LE1" s="190" t="s">
        <v>333</v>
      </c>
      <c r="LF1" s="181" t="s">
        <v>334</v>
      </c>
      <c r="LG1" s="181" t="s">
        <v>348</v>
      </c>
      <c r="LH1" s="181" t="s">
        <v>970</v>
      </c>
      <c r="LI1" s="181" t="s">
        <v>972</v>
      </c>
      <c r="LJ1" s="181" t="s">
        <v>974</v>
      </c>
      <c r="LK1" s="181" t="s">
        <v>976</v>
      </c>
      <c r="LL1" s="181" t="s">
        <v>349</v>
      </c>
      <c r="LM1" s="181" t="s">
        <v>978</v>
      </c>
      <c r="LN1" s="181" t="s">
        <v>350</v>
      </c>
      <c r="LO1" s="181" t="s">
        <v>980</v>
      </c>
      <c r="LP1" s="181" t="s">
        <v>335</v>
      </c>
      <c r="LQ1" s="181" t="s">
        <v>982</v>
      </c>
      <c r="LR1" s="181" t="s">
        <v>351</v>
      </c>
      <c r="LS1" s="181" t="s">
        <v>984</v>
      </c>
      <c r="LT1" s="181" t="s">
        <v>986</v>
      </c>
      <c r="LU1" s="181" t="s">
        <v>352</v>
      </c>
      <c r="LV1" s="190" t="s">
        <v>336</v>
      </c>
      <c r="LW1" s="181" t="s">
        <v>337</v>
      </c>
      <c r="LX1" s="181" t="s">
        <v>988</v>
      </c>
      <c r="LY1" s="181" t="s">
        <v>990</v>
      </c>
      <c r="LZ1" s="181" t="s">
        <v>991</v>
      </c>
      <c r="MA1" s="181" t="s">
        <v>993</v>
      </c>
      <c r="MB1" s="181" t="s">
        <v>994</v>
      </c>
      <c r="MC1" s="181" t="s">
        <v>996</v>
      </c>
      <c r="MD1" s="181" t="s">
        <v>998</v>
      </c>
      <c r="ME1" s="181" t="s">
        <v>1000</v>
      </c>
      <c r="MF1" s="181" t="s">
        <v>1002</v>
      </c>
      <c r="MG1" s="181" t="s">
        <v>338</v>
      </c>
      <c r="MH1" s="181" t="s">
        <v>1005</v>
      </c>
      <c r="MI1" s="181" t="s">
        <v>1006</v>
      </c>
      <c r="MJ1" s="181" t="s">
        <v>1008</v>
      </c>
      <c r="MK1" s="181" t="s">
        <v>339</v>
      </c>
      <c r="ML1" s="181" t="s">
        <v>1011</v>
      </c>
      <c r="MM1" s="181" t="s">
        <v>1012</v>
      </c>
      <c r="MN1" s="181" t="s">
        <v>1014</v>
      </c>
      <c r="MO1" s="181" t="s">
        <v>1016</v>
      </c>
      <c r="MP1" s="181" t="s">
        <v>340</v>
      </c>
      <c r="MQ1" s="181" t="s">
        <v>1019</v>
      </c>
      <c r="MR1" s="181" t="s">
        <v>1021</v>
      </c>
      <c r="MS1" s="181" t="s">
        <v>1023</v>
      </c>
      <c r="MT1" s="181" t="s">
        <v>1025</v>
      </c>
      <c r="MU1" s="181" t="s">
        <v>341</v>
      </c>
      <c r="MV1" s="181" t="s">
        <v>1028</v>
      </c>
      <c r="MW1" s="181" t="s">
        <v>1030</v>
      </c>
      <c r="MX1" s="181" t="s">
        <v>1032</v>
      </c>
      <c r="MY1" s="181" t="s">
        <v>1034</v>
      </c>
      <c r="MZ1" s="181" t="s">
        <v>1036</v>
      </c>
      <c r="NA1" s="181" t="s">
        <v>1038</v>
      </c>
      <c r="NB1" s="181" t="s">
        <v>1040</v>
      </c>
      <c r="NC1" s="181" t="s">
        <v>1042</v>
      </c>
      <c r="ND1" s="181" t="s">
        <v>1044</v>
      </c>
      <c r="NE1" s="181" t="s">
        <v>1046</v>
      </c>
      <c r="NF1" s="181" t="s">
        <v>1048</v>
      </c>
      <c r="NG1" s="181" t="s">
        <v>1049</v>
      </c>
      <c r="NH1" s="190" t="s">
        <v>342</v>
      </c>
      <c r="NI1" s="181" t="s">
        <v>343</v>
      </c>
      <c r="NJ1" s="181" t="s">
        <v>1051</v>
      </c>
      <c r="NK1" s="181" t="s">
        <v>1053</v>
      </c>
      <c r="NL1" s="181" t="s">
        <v>1055</v>
      </c>
      <c r="NM1" s="181" t="s">
        <v>1057</v>
      </c>
      <c r="NN1" s="190" t="s">
        <v>344</v>
      </c>
      <c r="NO1" s="181" t="s">
        <v>345</v>
      </c>
      <c r="NP1" s="181" t="s">
        <v>1058</v>
      </c>
      <c r="NQ1" s="181" t="s">
        <v>346</v>
      </c>
      <c r="NR1" s="181" t="s">
        <v>1060</v>
      </c>
      <c r="NS1" s="181" t="s">
        <v>1062</v>
      </c>
      <c r="NT1" s="181" t="s">
        <v>347</v>
      </c>
      <c r="NU1" s="181" t="s">
        <v>1064</v>
      </c>
      <c r="NV1" s="178" t="s">
        <v>353</v>
      </c>
      <c r="NW1" s="190" t="s">
        <v>354</v>
      </c>
      <c r="NX1" s="181" t="s">
        <v>355</v>
      </c>
      <c r="NY1" s="181" t="s">
        <v>1067</v>
      </c>
      <c r="NZ1" s="181" t="s">
        <v>1069</v>
      </c>
      <c r="OA1" s="181" t="s">
        <v>356</v>
      </c>
      <c r="OB1" s="181" t="s">
        <v>366</v>
      </c>
      <c r="OC1" s="181" t="s">
        <v>1071</v>
      </c>
      <c r="OD1" s="181" t="s">
        <v>1073</v>
      </c>
      <c r="OE1" s="181" t="s">
        <v>1075</v>
      </c>
      <c r="OF1" s="181" t="s">
        <v>1077</v>
      </c>
      <c r="OG1" s="181" t="s">
        <v>1079</v>
      </c>
      <c r="OH1" s="181" t="s">
        <v>1081</v>
      </c>
      <c r="OI1" s="181" t="s">
        <v>1083</v>
      </c>
      <c r="OJ1" s="181" t="s">
        <v>1085</v>
      </c>
      <c r="OK1" s="181" t="s">
        <v>1087</v>
      </c>
      <c r="OL1" s="181" t="s">
        <v>1089</v>
      </c>
      <c r="OM1" s="181" t="s">
        <v>1091</v>
      </c>
      <c r="ON1" s="181" t="s">
        <v>1093</v>
      </c>
      <c r="OO1" s="181" t="s">
        <v>1095</v>
      </c>
      <c r="OP1" s="181" t="s">
        <v>1097</v>
      </c>
      <c r="OQ1" s="181" t="s">
        <v>1099</v>
      </c>
      <c r="OR1" s="181" t="s">
        <v>1101</v>
      </c>
      <c r="OS1" s="181" t="s">
        <v>1103</v>
      </c>
      <c r="OT1" s="181" t="s">
        <v>1105</v>
      </c>
      <c r="OU1" s="181" t="s">
        <v>1107</v>
      </c>
      <c r="OV1" s="181" t="s">
        <v>1109</v>
      </c>
      <c r="OW1" s="181" t="s">
        <v>1111</v>
      </c>
      <c r="OX1" s="181" t="s">
        <v>1113</v>
      </c>
      <c r="OY1" s="181" t="s">
        <v>367</v>
      </c>
      <c r="OZ1" s="181" t="s">
        <v>1116</v>
      </c>
      <c r="PA1" s="181" t="s">
        <v>1118</v>
      </c>
      <c r="PB1" s="181" t="s">
        <v>1119</v>
      </c>
      <c r="PC1" s="181" t="s">
        <v>1121</v>
      </c>
      <c r="PD1" s="181" t="s">
        <v>1123</v>
      </c>
      <c r="PE1" s="181" t="s">
        <v>1125</v>
      </c>
      <c r="PF1" s="181" t="s">
        <v>1127</v>
      </c>
      <c r="PG1" s="181" t="s">
        <v>1129</v>
      </c>
      <c r="PH1" s="181" t="s">
        <v>1131</v>
      </c>
      <c r="PI1" s="181" t="s">
        <v>1133</v>
      </c>
      <c r="PJ1" s="181" t="s">
        <v>1135</v>
      </c>
      <c r="PK1" s="181" t="s">
        <v>1137</v>
      </c>
      <c r="PL1" s="181" t="s">
        <v>1139</v>
      </c>
      <c r="PM1" s="181" t="s">
        <v>1141</v>
      </c>
      <c r="PN1" s="181" t="s">
        <v>1143</v>
      </c>
      <c r="PO1" s="181" t="s">
        <v>1145</v>
      </c>
      <c r="PP1" s="181" t="s">
        <v>1147</v>
      </c>
      <c r="PQ1" s="181" t="s">
        <v>1149</v>
      </c>
      <c r="PR1" s="181" t="s">
        <v>1151</v>
      </c>
      <c r="PS1" s="181" t="s">
        <v>1153</v>
      </c>
      <c r="PT1" s="181" t="s">
        <v>1155</v>
      </c>
      <c r="PU1" s="181" t="s">
        <v>1157</v>
      </c>
      <c r="PV1" s="181" t="s">
        <v>1159</v>
      </c>
      <c r="PW1" s="181" t="s">
        <v>1161</v>
      </c>
      <c r="PX1" s="181" t="s">
        <v>1163</v>
      </c>
      <c r="PY1" s="181" t="s">
        <v>1165</v>
      </c>
      <c r="PZ1" s="181" t="s">
        <v>357</v>
      </c>
      <c r="QA1" s="181" t="s">
        <v>1167</v>
      </c>
      <c r="QB1" s="181" t="s">
        <v>1169</v>
      </c>
      <c r="QC1" s="181" t="s">
        <v>1171</v>
      </c>
      <c r="QD1" s="181" t="s">
        <v>1173</v>
      </c>
      <c r="QE1" s="181" t="s">
        <v>1175</v>
      </c>
      <c r="QF1" s="190" t="s">
        <v>358</v>
      </c>
      <c r="QG1" s="181" t="s">
        <v>359</v>
      </c>
      <c r="QH1" s="181" t="s">
        <v>1177</v>
      </c>
      <c r="QI1" s="181" t="s">
        <v>1179</v>
      </c>
      <c r="QJ1" s="181" t="s">
        <v>1181</v>
      </c>
      <c r="QK1" s="181" t="s">
        <v>1183</v>
      </c>
      <c r="QL1" s="181" t="s">
        <v>1185</v>
      </c>
      <c r="QM1" s="181" t="s">
        <v>1187</v>
      </c>
      <c r="QN1" s="190" t="s">
        <v>360</v>
      </c>
      <c r="QO1" s="181" t="s">
        <v>1189</v>
      </c>
      <c r="QP1" s="181" t="s">
        <v>361</v>
      </c>
      <c r="QQ1" s="181" t="s">
        <v>368</v>
      </c>
      <c r="QR1" s="181" t="s">
        <v>1191</v>
      </c>
      <c r="QS1" s="181" t="s">
        <v>1193</v>
      </c>
      <c r="QT1" s="181" t="s">
        <v>1195</v>
      </c>
      <c r="QU1" s="181" t="s">
        <v>1197</v>
      </c>
      <c r="QV1" s="181" t="s">
        <v>1199</v>
      </c>
      <c r="QW1" s="181" t="s">
        <v>1201</v>
      </c>
      <c r="QX1" s="181" t="s">
        <v>1203</v>
      </c>
      <c r="QY1" s="181" t="s">
        <v>1205</v>
      </c>
      <c r="QZ1" s="181" t="s">
        <v>1207</v>
      </c>
      <c r="RA1" s="181" t="s">
        <v>1209</v>
      </c>
      <c r="RB1" s="181" t="s">
        <v>1211</v>
      </c>
      <c r="RC1" s="181" t="s">
        <v>1213</v>
      </c>
      <c r="RD1" s="181" t="s">
        <v>1215</v>
      </c>
      <c r="RE1" s="181" t="s">
        <v>1217</v>
      </c>
      <c r="RF1" s="190" t="s">
        <v>362</v>
      </c>
      <c r="RG1" s="181" t="s">
        <v>363</v>
      </c>
      <c r="RH1" s="181" t="s">
        <v>1219</v>
      </c>
      <c r="RI1" s="181" t="s">
        <v>1221</v>
      </c>
      <c r="RJ1" s="190" t="s">
        <v>364</v>
      </c>
      <c r="RK1" s="181" t="s">
        <v>365</v>
      </c>
      <c r="RL1" s="181" t="s">
        <v>1223</v>
      </c>
      <c r="RM1" s="181" t="s">
        <v>1224</v>
      </c>
      <c r="RN1" s="181" t="s">
        <v>1225</v>
      </c>
      <c r="RO1" s="181" t="s">
        <v>1226</v>
      </c>
      <c r="RP1" s="181" t="s">
        <v>1228</v>
      </c>
      <c r="RQ1" s="181" t="s">
        <v>1229</v>
      </c>
      <c r="RR1" s="181" t="s">
        <v>1231</v>
      </c>
      <c r="RS1" s="181" t="s">
        <v>1232</v>
      </c>
      <c r="RT1" s="178" t="s">
        <v>369</v>
      </c>
      <c r="RU1" s="190" t="s">
        <v>370</v>
      </c>
      <c r="RV1" s="181" t="s">
        <v>371</v>
      </c>
      <c r="RW1" s="181" t="s">
        <v>1234</v>
      </c>
      <c r="RX1" s="181" t="s">
        <v>1236</v>
      </c>
      <c r="RY1" s="181" t="s">
        <v>372</v>
      </c>
      <c r="RZ1" s="181" t="s">
        <v>1238</v>
      </c>
      <c r="SA1" s="181" t="s">
        <v>1240</v>
      </c>
      <c r="SB1" s="181" t="s">
        <v>1242</v>
      </c>
      <c r="SC1" s="181" t="s">
        <v>1244</v>
      </c>
      <c r="SD1" s="190" t="s">
        <v>373</v>
      </c>
      <c r="SE1" s="181" t="s">
        <v>374</v>
      </c>
      <c r="SF1" s="181" t="s">
        <v>1246</v>
      </c>
      <c r="SG1" s="181" t="s">
        <v>1248</v>
      </c>
      <c r="SH1" s="181" t="s">
        <v>1250</v>
      </c>
      <c r="SI1" s="181" t="s">
        <v>1252</v>
      </c>
      <c r="SJ1" s="181" t="s">
        <v>1254</v>
      </c>
      <c r="SK1" s="181" t="s">
        <v>1256</v>
      </c>
      <c r="SL1" s="181" t="s">
        <v>1258</v>
      </c>
      <c r="SM1" s="181" t="s">
        <v>1260</v>
      </c>
      <c r="SN1" s="181" t="s">
        <v>1262</v>
      </c>
      <c r="SO1" s="181" t="s">
        <v>1264</v>
      </c>
      <c r="SP1" s="181" t="s">
        <v>1266</v>
      </c>
      <c r="SQ1" s="181" t="s">
        <v>1268</v>
      </c>
      <c r="SR1" s="181" t="s">
        <v>1270</v>
      </c>
      <c r="SS1" s="181" t="s">
        <v>1272</v>
      </c>
      <c r="ST1" s="181" t="s">
        <v>1274</v>
      </c>
      <c r="SU1" s="178" t="s">
        <v>375</v>
      </c>
      <c r="SV1" s="190" t="s">
        <v>376</v>
      </c>
      <c r="SW1" s="181" t="s">
        <v>377</v>
      </c>
      <c r="SX1" s="181" t="s">
        <v>1276</v>
      </c>
      <c r="SY1" s="181" t="s">
        <v>1278</v>
      </c>
      <c r="SZ1" s="181" t="s">
        <v>1280</v>
      </c>
      <c r="TA1" s="181" t="s">
        <v>1282</v>
      </c>
      <c r="TB1" s="181" t="s">
        <v>1284</v>
      </c>
      <c r="TC1" s="181" t="s">
        <v>378</v>
      </c>
      <c r="TD1" s="181" t="s">
        <v>1286</v>
      </c>
      <c r="TE1" s="181" t="s">
        <v>1288</v>
      </c>
      <c r="TF1" s="181" t="s">
        <v>1290</v>
      </c>
      <c r="TG1" s="181" t="s">
        <v>1292</v>
      </c>
      <c r="TH1" s="181" t="s">
        <v>1294</v>
      </c>
      <c r="TI1" s="181" t="s">
        <v>1296</v>
      </c>
      <c r="TJ1" s="190" t="s">
        <v>379</v>
      </c>
      <c r="TK1" s="181" t="s">
        <v>380</v>
      </c>
      <c r="TL1" s="181" t="s">
        <v>381</v>
      </c>
      <c r="TM1" s="181" t="s">
        <v>1298</v>
      </c>
      <c r="TN1" s="181" t="s">
        <v>1300</v>
      </c>
      <c r="TO1" s="181" t="s">
        <v>1301</v>
      </c>
      <c r="TP1" s="181" t="s">
        <v>1303</v>
      </c>
      <c r="TQ1" s="181" t="s">
        <v>1305</v>
      </c>
      <c r="TR1" s="181" t="s">
        <v>1307</v>
      </c>
      <c r="TS1" s="181" t="s">
        <v>1309</v>
      </c>
      <c r="TT1" s="181" t="s">
        <v>1311</v>
      </c>
      <c r="TU1" s="181" t="s">
        <v>1313</v>
      </c>
      <c r="TV1" s="181" t="s">
        <v>1315</v>
      </c>
      <c r="TW1" s="181" t="s">
        <v>1317</v>
      </c>
      <c r="TX1" s="181" t="s">
        <v>1319</v>
      </c>
      <c r="TY1" s="181" t="s">
        <v>1321</v>
      </c>
      <c r="TZ1" s="181" t="s">
        <v>1323</v>
      </c>
      <c r="UA1" s="181" t="s">
        <v>1325</v>
      </c>
      <c r="UB1" s="181" t="s">
        <v>1327</v>
      </c>
      <c r="UC1" s="178" t="s">
        <v>1329</v>
      </c>
      <c r="UD1" s="181" t="s">
        <v>1331</v>
      </c>
      <c r="UE1" s="181" t="s">
        <v>1333</v>
      </c>
      <c r="UF1" s="181" t="s">
        <v>1335</v>
      </c>
      <c r="UG1" s="181" t="s">
        <v>1337</v>
      </c>
      <c r="UH1" s="181" t="s">
        <v>1339</v>
      </c>
      <c r="UI1" s="184"/>
    </row>
    <row r="2" spans="1:555" s="121" customFormat="1" hidden="1">
      <c r="A2" s="121" t="s">
        <v>1372</v>
      </c>
      <c r="B2" s="121" t="s">
        <v>1374</v>
      </c>
      <c r="C2" s="121" t="s">
        <v>475</v>
      </c>
      <c r="D2" s="121" t="s">
        <v>1373</v>
      </c>
      <c r="E2" s="121" t="s">
        <v>1375</v>
      </c>
      <c r="F2" s="121" t="s">
        <v>476</v>
      </c>
      <c r="G2" s="159" t="s">
        <v>1376</v>
      </c>
      <c r="H2" s="121" t="s">
        <v>1377</v>
      </c>
      <c r="I2" s="121" t="s">
        <v>1378</v>
      </c>
      <c r="J2" s="121" t="s">
        <v>1379</v>
      </c>
      <c r="K2" s="121" t="s">
        <v>1380</v>
      </c>
      <c r="L2" s="121" t="s">
        <v>1381</v>
      </c>
      <c r="M2" s="121" t="s">
        <v>1382</v>
      </c>
      <c r="N2" s="121" t="s">
        <v>1383</v>
      </c>
      <c r="R2" s="121" t="s">
        <v>131</v>
      </c>
      <c r="S2" s="121" t="s">
        <v>1477</v>
      </c>
      <c r="U2" s="121" t="s">
        <v>396</v>
      </c>
      <c r="V2" s="121" t="s">
        <v>414</v>
      </c>
      <c r="W2" s="121" t="s">
        <v>397</v>
      </c>
      <c r="X2" s="121" t="s">
        <v>398</v>
      </c>
      <c r="Y2" s="121" t="s">
        <v>399</v>
      </c>
      <c r="Z2" s="121" t="s">
        <v>400</v>
      </c>
      <c r="AA2" s="121" t="s">
        <v>401</v>
      </c>
      <c r="AB2" s="121" t="s">
        <v>402</v>
      </c>
      <c r="AC2" s="121" t="s">
        <v>403</v>
      </c>
      <c r="AD2" s="121" t="s">
        <v>404</v>
      </c>
      <c r="AE2" s="121" t="s">
        <v>405</v>
      </c>
      <c r="AF2" s="121" t="s">
        <v>406</v>
      </c>
      <c r="AH2" s="121" t="s">
        <v>424</v>
      </c>
      <c r="AI2" s="121" t="s">
        <v>425</v>
      </c>
      <c r="AJ2" s="121" t="s">
        <v>426</v>
      </c>
      <c r="AK2" s="121" t="s">
        <v>427</v>
      </c>
      <c r="AL2" s="121" t="s">
        <v>428</v>
      </c>
      <c r="AM2" s="121" t="s">
        <v>431</v>
      </c>
      <c r="AN2" s="121" t="s">
        <v>429</v>
      </c>
      <c r="AO2" s="121" t="s">
        <v>430</v>
      </c>
      <c r="AP2" s="121" t="s">
        <v>432</v>
      </c>
      <c r="AQ2" s="121" t="s">
        <v>433</v>
      </c>
      <c r="AR2" s="121" t="s">
        <v>434</v>
      </c>
      <c r="AS2" s="121" t="s">
        <v>435</v>
      </c>
      <c r="AT2" s="121" t="s">
        <v>436</v>
      </c>
      <c r="AU2" s="121" t="s">
        <v>437</v>
      </c>
      <c r="AV2" s="121" t="s">
        <v>438</v>
      </c>
      <c r="AW2" s="121" t="s">
        <v>439</v>
      </c>
      <c r="AX2" s="121" t="s">
        <v>440</v>
      </c>
      <c r="AY2" s="121" t="s">
        <v>441</v>
      </c>
      <c r="AZ2" s="121" t="s">
        <v>442</v>
      </c>
      <c r="BA2" s="121" t="s">
        <v>443</v>
      </c>
      <c r="BB2" s="121" t="s">
        <v>444</v>
      </c>
      <c r="BC2" s="121" t="s">
        <v>445</v>
      </c>
      <c r="BD2" s="121" t="s">
        <v>446</v>
      </c>
      <c r="BE2" s="121" t="s">
        <v>447</v>
      </c>
      <c r="BF2" s="121" t="s">
        <v>448</v>
      </c>
      <c r="BG2" s="121" t="s">
        <v>449</v>
      </c>
      <c r="BH2" s="121" t="s">
        <v>450</v>
      </c>
      <c r="BI2" s="121" t="s">
        <v>451</v>
      </c>
      <c r="BJ2" s="121" t="s">
        <v>452</v>
      </c>
      <c r="BK2" s="121" t="s">
        <v>453</v>
      </c>
      <c r="BL2" s="121" t="s">
        <v>454</v>
      </c>
      <c r="BM2" s="121" t="s">
        <v>455</v>
      </c>
      <c r="BN2" s="121" t="s">
        <v>456</v>
      </c>
      <c r="BO2" s="121" t="s">
        <v>457</v>
      </c>
      <c r="BP2" s="121" t="s">
        <v>458</v>
      </c>
      <c r="BQ2" s="121" t="s">
        <v>459</v>
      </c>
      <c r="BR2" s="121" t="s">
        <v>460</v>
      </c>
      <c r="BS2" s="121" t="s">
        <v>461</v>
      </c>
      <c r="BT2" s="121" t="s">
        <v>462</v>
      </c>
      <c r="BU2" s="121" t="s">
        <v>463</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53.25" thickBot="1">
      <c r="C5" s="86" t="s">
        <v>423</v>
      </c>
      <c r="D5" s="198">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6"/>
    </row>
    <row r="10" spans="1:555" ht="15.75" thickBot="1">
      <c r="C10" s="156" t="s">
        <v>52</v>
      </c>
      <c r="D10" s="108">
        <f>SUM(F17:F51)</f>
        <v>0</v>
      </c>
      <c r="G10" s="78"/>
      <c r="H10" s="70"/>
      <c r="I10" s="70"/>
    </row>
    <row r="11" spans="1:555">
      <c r="G11" s="78"/>
      <c r="H11" s="70"/>
      <c r="I11" s="70"/>
    </row>
    <row r="12" spans="1:555">
      <c r="F12" s="70"/>
      <c r="G12" s="78"/>
      <c r="H12" s="70"/>
      <c r="I12" s="70"/>
    </row>
    <row r="13" spans="1:555" ht="15.75">
      <c r="C13" s="316" t="s">
        <v>394</v>
      </c>
      <c r="D13" s="205"/>
      <c r="F13" s="70"/>
      <c r="G13" s="78"/>
      <c r="H13" s="70"/>
      <c r="I13" s="70"/>
    </row>
    <row r="14" spans="1:555" ht="18.75">
      <c r="C14" s="214"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F14" s="70"/>
      <c r="G14" s="78"/>
      <c r="H14" s="70"/>
      <c r="I14" s="70"/>
    </row>
    <row r="15" spans="1:555" ht="42.75" thickBot="1">
      <c r="F15" s="93"/>
      <c r="G15" s="75"/>
      <c r="H15" s="75"/>
      <c r="I15" s="75"/>
      <c r="L15" s="232"/>
      <c r="M15" s="233"/>
      <c r="N15" s="232"/>
      <c r="O15" s="232"/>
      <c r="P15" s="235" t="s">
        <v>473</v>
      </c>
      <c r="Q15" s="235" t="s">
        <v>474</v>
      </c>
    </row>
    <row r="16" spans="1:555" ht="30.75" thickBot="1">
      <c r="C16" s="128" t="s">
        <v>43</v>
      </c>
      <c r="D16" s="128" t="s">
        <v>54</v>
      </c>
      <c r="E16" s="135" t="s">
        <v>56</v>
      </c>
      <c r="F16" s="134" t="s">
        <v>27</v>
      </c>
      <c r="G16" s="132" t="s">
        <v>133</v>
      </c>
      <c r="H16" s="135" t="s">
        <v>45</v>
      </c>
      <c r="I16" s="132" t="s">
        <v>134</v>
      </c>
      <c r="J16" s="132" t="s">
        <v>412</v>
      </c>
      <c r="K16" s="132" t="s">
        <v>413</v>
      </c>
      <c r="L16" s="229" t="s">
        <v>21</v>
      </c>
      <c r="M16" s="229" t="s">
        <v>54</v>
      </c>
      <c r="N16" s="230" t="s">
        <v>471</v>
      </c>
      <c r="O16" s="231" t="s">
        <v>472</v>
      </c>
      <c r="P16" s="234">
        <v>0.7</v>
      </c>
      <c r="Q16" s="234">
        <v>0.3</v>
      </c>
    </row>
    <row r="17" spans="3:17">
      <c r="C17" s="226" t="s">
        <v>443</v>
      </c>
      <c r="D17" s="227"/>
      <c r="E17" s="225">
        <f>HLOOKUP(C17,$AH$2:$BU$3,2,0)</f>
        <v>620</v>
      </c>
      <c r="F17" s="97">
        <f t="shared" ref="F17:F51" si="0">D17*E17</f>
        <v>0</v>
      </c>
      <c r="G17" s="160"/>
      <c r="H17" s="141"/>
      <c r="I17" s="129" t="e">
        <f>VLOOKUP(H17,Presupuesto!$B$11:$C$565,2,0)</f>
        <v>#N/A</v>
      </c>
      <c r="J17" s="224" t="s">
        <v>1375</v>
      </c>
      <c r="K17" s="98" t="s">
        <v>396</v>
      </c>
      <c r="L17" s="140"/>
      <c r="M17" s="157"/>
      <c r="N17" s="122"/>
      <c r="O17" s="97">
        <f t="shared" ref="O17:O51" si="1">M17*N17</f>
        <v>0</v>
      </c>
      <c r="P17" s="97">
        <f>$O17*P$16</f>
        <v>0</v>
      </c>
      <c r="Q17" s="97">
        <f t="shared" ref="Q17:Q51" si="2">$O17*Q$16</f>
        <v>0</v>
      </c>
    </row>
    <row r="18" spans="3:17">
      <c r="C18" s="140"/>
      <c r="D18" s="157"/>
      <c r="E18" s="122"/>
      <c r="F18" s="97">
        <f t="shared" si="0"/>
        <v>0</v>
      </c>
      <c r="G18" s="160"/>
      <c r="H18" s="141"/>
      <c r="I18" s="129" t="e">
        <f>VLOOKUP(H18,Presupuesto!$B$11:$C$565,2,0)</f>
        <v>#N/A</v>
      </c>
      <c r="J18" s="98" t="str">
        <f>$J$17</f>
        <v>Estudiantes y Graduados</v>
      </c>
      <c r="K18" s="98" t="s">
        <v>414</v>
      </c>
      <c r="L18" s="140"/>
      <c r="M18" s="157"/>
      <c r="N18" s="122"/>
      <c r="O18" s="97">
        <f t="shared" si="1"/>
        <v>0</v>
      </c>
      <c r="P18" s="97">
        <f t="shared" ref="P18:P37" si="3">$O18*P$16</f>
        <v>0</v>
      </c>
      <c r="Q18" s="97">
        <f t="shared" si="2"/>
        <v>0</v>
      </c>
    </row>
    <row r="19" spans="3:17">
      <c r="C19" s="140"/>
      <c r="D19" s="157"/>
      <c r="E19" s="122"/>
      <c r="F19" s="97">
        <f t="shared" si="0"/>
        <v>0</v>
      </c>
      <c r="G19" s="160"/>
      <c r="H19" s="141"/>
      <c r="I19" s="129" t="e">
        <f>VLOOKUP(H19,Presupuesto!$B$11:$C$565,2,0)</f>
        <v>#N/A</v>
      </c>
      <c r="J19" s="98" t="str">
        <f t="shared" ref="J19:J50" si="4">$J$17</f>
        <v>Estudiantes y Graduados</v>
      </c>
      <c r="K19" s="98" t="s">
        <v>414</v>
      </c>
      <c r="L19" s="140"/>
      <c r="M19" s="157"/>
      <c r="N19" s="122"/>
      <c r="O19" s="97">
        <f t="shared" si="1"/>
        <v>0</v>
      </c>
      <c r="P19" s="97">
        <f t="shared" si="3"/>
        <v>0</v>
      </c>
      <c r="Q19" s="97">
        <f t="shared" si="2"/>
        <v>0</v>
      </c>
    </row>
    <row r="20" spans="3:17">
      <c r="C20" s="140"/>
      <c r="D20" s="157"/>
      <c r="E20" s="122"/>
      <c r="F20" s="97">
        <f t="shared" si="0"/>
        <v>0</v>
      </c>
      <c r="G20" s="160"/>
      <c r="H20" s="141"/>
      <c r="I20" s="129" t="e">
        <f>VLOOKUP(H20,Presupuesto!$B$11:$C$565,2,0)</f>
        <v>#N/A</v>
      </c>
      <c r="J20" s="98" t="str">
        <f t="shared" si="4"/>
        <v>Estudiantes y Graduados</v>
      </c>
      <c r="K20" s="98" t="s">
        <v>414</v>
      </c>
      <c r="L20" s="140"/>
      <c r="M20" s="157"/>
      <c r="N20" s="122"/>
      <c r="O20" s="97">
        <f t="shared" si="1"/>
        <v>0</v>
      </c>
      <c r="P20" s="97">
        <f t="shared" si="3"/>
        <v>0</v>
      </c>
      <c r="Q20" s="97">
        <f t="shared" si="2"/>
        <v>0</v>
      </c>
    </row>
    <row r="21" spans="3:17">
      <c r="C21" s="140"/>
      <c r="D21" s="157"/>
      <c r="E21" s="122"/>
      <c r="F21" s="97">
        <f t="shared" si="0"/>
        <v>0</v>
      </c>
      <c r="G21" s="160"/>
      <c r="H21" s="141"/>
      <c r="I21" s="129" t="e">
        <f>VLOOKUP(H21,Presupuesto!$B$11:$C$565,2,0)</f>
        <v>#N/A</v>
      </c>
      <c r="J21" s="98" t="str">
        <f t="shared" si="4"/>
        <v>Estudiantes y Graduados</v>
      </c>
      <c r="K21" s="98" t="s">
        <v>414</v>
      </c>
      <c r="L21" s="140"/>
      <c r="M21" s="157"/>
      <c r="N21" s="122"/>
      <c r="O21" s="97">
        <f t="shared" si="1"/>
        <v>0</v>
      </c>
      <c r="P21" s="97">
        <f t="shared" si="3"/>
        <v>0</v>
      </c>
      <c r="Q21" s="97">
        <f t="shared" si="2"/>
        <v>0</v>
      </c>
    </row>
    <row r="22" spans="3:17">
      <c r="C22" s="140"/>
      <c r="D22" s="157"/>
      <c r="E22" s="122"/>
      <c r="F22" s="97">
        <f t="shared" si="0"/>
        <v>0</v>
      </c>
      <c r="G22" s="160"/>
      <c r="H22" s="141"/>
      <c r="I22" s="129" t="e">
        <f>VLOOKUP(H22,Presupuesto!$B$11:$C$565,2,0)</f>
        <v>#N/A</v>
      </c>
      <c r="J22" s="98" t="str">
        <f t="shared" si="4"/>
        <v>Estudiantes y Graduados</v>
      </c>
      <c r="K22" s="98" t="s">
        <v>403</v>
      </c>
      <c r="L22" s="140"/>
      <c r="M22" s="157"/>
      <c r="N22" s="122"/>
      <c r="O22" s="97">
        <f t="shared" si="1"/>
        <v>0</v>
      </c>
      <c r="P22" s="97">
        <f t="shared" si="3"/>
        <v>0</v>
      </c>
      <c r="Q22" s="97">
        <f t="shared" si="2"/>
        <v>0</v>
      </c>
    </row>
    <row r="23" spans="3:17">
      <c r="C23" s="140"/>
      <c r="D23" s="157"/>
      <c r="E23" s="122"/>
      <c r="F23" s="97">
        <f t="shared" si="0"/>
        <v>0</v>
      </c>
      <c r="G23" s="160"/>
      <c r="H23" s="141"/>
      <c r="I23" s="129" t="e">
        <f>VLOOKUP(H23,Presupuesto!$B$11:$C$565,2,0)</f>
        <v>#N/A</v>
      </c>
      <c r="J23" s="98" t="str">
        <f t="shared" si="4"/>
        <v>Estudiantes y Graduados</v>
      </c>
      <c r="K23" s="98" t="s">
        <v>414</v>
      </c>
      <c r="L23" s="140"/>
      <c r="M23" s="157"/>
      <c r="N23" s="122"/>
      <c r="O23" s="97">
        <f t="shared" si="1"/>
        <v>0</v>
      </c>
      <c r="P23" s="97">
        <f t="shared" si="3"/>
        <v>0</v>
      </c>
      <c r="Q23" s="97">
        <f t="shared" si="2"/>
        <v>0</v>
      </c>
    </row>
    <row r="24" spans="3:17">
      <c r="C24" s="140"/>
      <c r="D24" s="157"/>
      <c r="E24" s="122"/>
      <c r="F24" s="97">
        <f t="shared" si="0"/>
        <v>0</v>
      </c>
      <c r="G24" s="160"/>
      <c r="H24" s="141"/>
      <c r="I24" s="129" t="e">
        <f>VLOOKUP(H24,Presupuesto!$B$11:$C$565,2,0)</f>
        <v>#N/A</v>
      </c>
      <c r="J24" s="98" t="str">
        <f t="shared" si="4"/>
        <v>Estudiantes y Graduados</v>
      </c>
      <c r="K24" s="98" t="s">
        <v>414</v>
      </c>
      <c r="L24" s="140"/>
      <c r="M24" s="157"/>
      <c r="N24" s="122"/>
      <c r="O24" s="97">
        <f t="shared" si="1"/>
        <v>0</v>
      </c>
      <c r="P24" s="97">
        <f t="shared" si="3"/>
        <v>0</v>
      </c>
      <c r="Q24" s="97">
        <f t="shared" si="2"/>
        <v>0</v>
      </c>
    </row>
    <row r="25" spans="3:17">
      <c r="C25" s="140"/>
      <c r="D25" s="157"/>
      <c r="E25" s="122"/>
      <c r="F25" s="97">
        <f t="shared" si="0"/>
        <v>0</v>
      </c>
      <c r="G25" s="160"/>
      <c r="H25" s="141"/>
      <c r="I25" s="129" t="e">
        <f>VLOOKUP(H25,Presupuesto!$B$11:$C$565,2,0)</f>
        <v>#N/A</v>
      </c>
      <c r="J25" s="98" t="str">
        <f t="shared" si="4"/>
        <v>Estudiantes y Graduados</v>
      </c>
      <c r="K25" s="98" t="s">
        <v>414</v>
      </c>
      <c r="L25" s="140"/>
      <c r="M25" s="157"/>
      <c r="N25" s="122"/>
      <c r="O25" s="97">
        <f t="shared" si="1"/>
        <v>0</v>
      </c>
      <c r="P25" s="97">
        <f t="shared" si="3"/>
        <v>0</v>
      </c>
      <c r="Q25" s="97">
        <f t="shared" si="2"/>
        <v>0</v>
      </c>
    </row>
    <row r="26" spans="3:17">
      <c r="C26" s="140"/>
      <c r="D26" s="157"/>
      <c r="E26" s="122"/>
      <c r="F26" s="97">
        <f t="shared" si="0"/>
        <v>0</v>
      </c>
      <c r="G26" s="160"/>
      <c r="H26" s="141"/>
      <c r="I26" s="129" t="e">
        <f>VLOOKUP(H26,Presupuesto!$B$11:$C$565,2,0)</f>
        <v>#N/A</v>
      </c>
      <c r="J26" s="98" t="str">
        <f t="shared" si="4"/>
        <v>Estudiantes y Graduados</v>
      </c>
      <c r="K26" s="98" t="s">
        <v>414</v>
      </c>
      <c r="L26" s="140"/>
      <c r="M26" s="157"/>
      <c r="N26" s="122"/>
      <c r="O26" s="97">
        <f t="shared" si="1"/>
        <v>0</v>
      </c>
      <c r="P26" s="97">
        <f t="shared" si="3"/>
        <v>0</v>
      </c>
      <c r="Q26" s="97">
        <f t="shared" si="2"/>
        <v>0</v>
      </c>
    </row>
    <row r="27" spans="3:17">
      <c r="C27" s="140"/>
      <c r="D27" s="157"/>
      <c r="E27" s="122"/>
      <c r="F27" s="97">
        <f t="shared" si="0"/>
        <v>0</v>
      </c>
      <c r="G27" s="160"/>
      <c r="H27" s="141"/>
      <c r="I27" s="129" t="e">
        <f>VLOOKUP(H27,Presupuesto!$B$11:$C$565,2,0)</f>
        <v>#N/A</v>
      </c>
      <c r="J27" s="98" t="str">
        <f t="shared" si="4"/>
        <v>Estudiantes y Graduados</v>
      </c>
      <c r="K27" s="98" t="s">
        <v>414</v>
      </c>
      <c r="L27" s="140"/>
      <c r="M27" s="157"/>
      <c r="N27" s="122"/>
      <c r="O27" s="97">
        <f t="shared" si="1"/>
        <v>0</v>
      </c>
      <c r="P27" s="97">
        <f t="shared" si="3"/>
        <v>0</v>
      </c>
      <c r="Q27" s="97">
        <f t="shared" si="2"/>
        <v>0</v>
      </c>
    </row>
    <row r="28" spans="3:17">
      <c r="C28" s="140"/>
      <c r="D28" s="157"/>
      <c r="E28" s="122"/>
      <c r="F28" s="97">
        <f t="shared" si="0"/>
        <v>0</v>
      </c>
      <c r="G28" s="160"/>
      <c r="H28" s="141"/>
      <c r="I28" s="129" t="e">
        <f>VLOOKUP(H28,Presupuesto!$B$11:$C$565,2,0)</f>
        <v>#N/A</v>
      </c>
      <c r="J28" s="98" t="str">
        <f t="shared" si="4"/>
        <v>Estudiantes y Graduados</v>
      </c>
      <c r="K28" s="98" t="s">
        <v>414</v>
      </c>
      <c r="L28" s="140"/>
      <c r="M28" s="157"/>
      <c r="N28" s="122"/>
      <c r="O28" s="97">
        <f t="shared" si="1"/>
        <v>0</v>
      </c>
      <c r="P28" s="97">
        <f t="shared" si="3"/>
        <v>0</v>
      </c>
      <c r="Q28" s="97">
        <f t="shared" si="2"/>
        <v>0</v>
      </c>
    </row>
    <row r="29" spans="3:17">
      <c r="C29" s="140"/>
      <c r="D29" s="157"/>
      <c r="E29" s="122"/>
      <c r="F29" s="97">
        <f t="shared" si="0"/>
        <v>0</v>
      </c>
      <c r="G29" s="160"/>
      <c r="H29" s="141"/>
      <c r="I29" s="129" t="e">
        <f>VLOOKUP(H29,Presupuesto!$B$11:$C$565,2,0)</f>
        <v>#N/A</v>
      </c>
      <c r="J29" s="98" t="str">
        <f t="shared" si="4"/>
        <v>Estudiantes y Graduados</v>
      </c>
      <c r="K29" s="98" t="s">
        <v>414</v>
      </c>
      <c r="L29" s="140"/>
      <c r="M29" s="157"/>
      <c r="N29" s="122"/>
      <c r="O29" s="97">
        <f t="shared" si="1"/>
        <v>0</v>
      </c>
      <c r="P29" s="97">
        <f t="shared" si="3"/>
        <v>0</v>
      </c>
      <c r="Q29" s="97">
        <f t="shared" si="2"/>
        <v>0</v>
      </c>
    </row>
    <row r="30" spans="3:17">
      <c r="C30" s="140"/>
      <c r="D30" s="157"/>
      <c r="E30" s="122"/>
      <c r="F30" s="97">
        <f t="shared" si="0"/>
        <v>0</v>
      </c>
      <c r="G30" s="160"/>
      <c r="H30" s="141"/>
      <c r="I30" s="129" t="e">
        <f>VLOOKUP(H30,Presupuesto!$B$11:$C$565,2,0)</f>
        <v>#N/A</v>
      </c>
      <c r="J30" s="98" t="str">
        <f t="shared" si="4"/>
        <v>Estudiantes y Graduados</v>
      </c>
      <c r="K30" s="98" t="s">
        <v>414</v>
      </c>
      <c r="L30" s="140"/>
      <c r="M30" s="157"/>
      <c r="N30" s="122"/>
      <c r="O30" s="97">
        <f t="shared" si="1"/>
        <v>0</v>
      </c>
      <c r="P30" s="97">
        <f t="shared" si="3"/>
        <v>0</v>
      </c>
      <c r="Q30" s="97">
        <f t="shared" si="2"/>
        <v>0</v>
      </c>
    </row>
    <row r="31" spans="3:17">
      <c r="C31" s="140"/>
      <c r="D31" s="157"/>
      <c r="E31" s="122"/>
      <c r="F31" s="97">
        <f t="shared" si="0"/>
        <v>0</v>
      </c>
      <c r="G31" s="160"/>
      <c r="H31" s="141"/>
      <c r="I31" s="129" t="e">
        <f>VLOOKUP(H31,Presupuesto!$B$11:$C$565,2,0)</f>
        <v>#N/A</v>
      </c>
      <c r="J31" s="98" t="str">
        <f t="shared" si="4"/>
        <v>Estudiantes y Graduados</v>
      </c>
      <c r="K31" s="98" t="s">
        <v>414</v>
      </c>
      <c r="L31" s="140"/>
      <c r="M31" s="157"/>
      <c r="N31" s="122"/>
      <c r="O31" s="97">
        <f t="shared" si="1"/>
        <v>0</v>
      </c>
      <c r="P31" s="97">
        <f t="shared" si="3"/>
        <v>0</v>
      </c>
      <c r="Q31" s="97">
        <f t="shared" si="2"/>
        <v>0</v>
      </c>
    </row>
    <row r="32" spans="3:17">
      <c r="C32" s="140"/>
      <c r="D32" s="157"/>
      <c r="E32" s="122"/>
      <c r="F32" s="97">
        <f t="shared" si="0"/>
        <v>0</v>
      </c>
      <c r="G32" s="160"/>
      <c r="H32" s="141"/>
      <c r="I32" s="129" t="e">
        <f>VLOOKUP(H32,Presupuesto!$B$11:$C$565,2,0)</f>
        <v>#N/A</v>
      </c>
      <c r="J32" s="98" t="str">
        <f t="shared" si="4"/>
        <v>Estudiantes y Graduados</v>
      </c>
      <c r="K32" s="98" t="s">
        <v>414</v>
      </c>
      <c r="L32" s="140"/>
      <c r="M32" s="157"/>
      <c r="N32" s="122"/>
      <c r="O32" s="97">
        <f t="shared" si="1"/>
        <v>0</v>
      </c>
      <c r="P32" s="97">
        <f t="shared" si="3"/>
        <v>0</v>
      </c>
      <c r="Q32" s="97">
        <f t="shared" si="2"/>
        <v>0</v>
      </c>
    </row>
    <row r="33" spans="3:17">
      <c r="C33" s="140"/>
      <c r="D33" s="157"/>
      <c r="E33" s="122"/>
      <c r="F33" s="97">
        <f t="shared" si="0"/>
        <v>0</v>
      </c>
      <c r="G33" s="160"/>
      <c r="H33" s="141"/>
      <c r="I33" s="129" t="e">
        <f>VLOOKUP(H33,Presupuesto!$B$11:$C$565,2,0)</f>
        <v>#N/A</v>
      </c>
      <c r="J33" s="98" t="str">
        <f t="shared" si="4"/>
        <v>Estudiantes y Graduados</v>
      </c>
      <c r="K33" s="98" t="s">
        <v>414</v>
      </c>
      <c r="L33" s="140"/>
      <c r="M33" s="157"/>
      <c r="N33" s="122"/>
      <c r="O33" s="97">
        <f t="shared" si="1"/>
        <v>0</v>
      </c>
      <c r="P33" s="97">
        <f t="shared" si="3"/>
        <v>0</v>
      </c>
      <c r="Q33" s="97">
        <f t="shared" si="2"/>
        <v>0</v>
      </c>
    </row>
    <row r="34" spans="3:17">
      <c r="C34" s="140"/>
      <c r="D34" s="157"/>
      <c r="E34" s="122"/>
      <c r="F34" s="97">
        <f t="shared" si="0"/>
        <v>0</v>
      </c>
      <c r="G34" s="160"/>
      <c r="H34" s="141"/>
      <c r="I34" s="129" t="e">
        <f>VLOOKUP(H34,Presupuesto!$B$11:$C$565,2,0)</f>
        <v>#N/A</v>
      </c>
      <c r="J34" s="98" t="str">
        <f t="shared" si="4"/>
        <v>Estudiantes y Graduados</v>
      </c>
      <c r="K34" s="98" t="s">
        <v>414</v>
      </c>
      <c r="L34" s="140"/>
      <c r="M34" s="157"/>
      <c r="N34" s="122"/>
      <c r="O34" s="97">
        <f t="shared" si="1"/>
        <v>0</v>
      </c>
      <c r="P34" s="97">
        <f t="shared" si="3"/>
        <v>0</v>
      </c>
      <c r="Q34" s="97">
        <f t="shared" si="2"/>
        <v>0</v>
      </c>
    </row>
    <row r="35" spans="3:17">
      <c r="C35" s="140"/>
      <c r="D35" s="157"/>
      <c r="E35" s="122"/>
      <c r="F35" s="97">
        <f t="shared" si="0"/>
        <v>0</v>
      </c>
      <c r="G35" s="160"/>
      <c r="H35" s="141"/>
      <c r="I35" s="129" t="e">
        <f>VLOOKUP(H35,Presupuesto!$B$11:$C$565,2,0)</f>
        <v>#N/A</v>
      </c>
      <c r="J35" s="98" t="str">
        <f t="shared" si="4"/>
        <v>Estudiantes y Graduados</v>
      </c>
      <c r="K35" s="98" t="s">
        <v>414</v>
      </c>
      <c r="L35" s="140"/>
      <c r="M35" s="157"/>
      <c r="N35" s="122"/>
      <c r="O35" s="97">
        <f t="shared" si="1"/>
        <v>0</v>
      </c>
      <c r="P35" s="97">
        <f t="shared" si="3"/>
        <v>0</v>
      </c>
      <c r="Q35" s="97">
        <f t="shared" si="2"/>
        <v>0</v>
      </c>
    </row>
    <row r="36" spans="3:17">
      <c r="C36" s="140"/>
      <c r="D36" s="157"/>
      <c r="E36" s="122"/>
      <c r="F36" s="97">
        <f t="shared" si="0"/>
        <v>0</v>
      </c>
      <c r="G36" s="160"/>
      <c r="H36" s="141"/>
      <c r="I36" s="129" t="e">
        <f>VLOOKUP(H36,Presupuesto!$B$11:$C$565,2,0)</f>
        <v>#N/A</v>
      </c>
      <c r="J36" s="98" t="str">
        <f t="shared" si="4"/>
        <v>Estudiantes y Graduados</v>
      </c>
      <c r="K36" s="98" t="s">
        <v>414</v>
      </c>
      <c r="L36" s="140"/>
      <c r="M36" s="157"/>
      <c r="N36" s="122"/>
      <c r="O36" s="97">
        <f t="shared" si="1"/>
        <v>0</v>
      </c>
      <c r="P36" s="97">
        <f t="shared" si="3"/>
        <v>0</v>
      </c>
      <c r="Q36" s="97">
        <f t="shared" si="2"/>
        <v>0</v>
      </c>
    </row>
    <row r="37" spans="3:17">
      <c r="C37" s="140"/>
      <c r="D37" s="157"/>
      <c r="E37" s="122"/>
      <c r="F37" s="97">
        <f t="shared" si="0"/>
        <v>0</v>
      </c>
      <c r="G37" s="160"/>
      <c r="H37" s="141"/>
      <c r="I37" s="129" t="e">
        <f>VLOOKUP(H37,Presupuesto!$B$11:$C$565,2,0)</f>
        <v>#N/A</v>
      </c>
      <c r="J37" s="98" t="str">
        <f t="shared" si="4"/>
        <v>Estudiantes y Graduados</v>
      </c>
      <c r="K37" s="98" t="s">
        <v>414</v>
      </c>
      <c r="L37" s="140"/>
      <c r="M37" s="157"/>
      <c r="N37" s="122"/>
      <c r="O37" s="97">
        <f t="shared" si="1"/>
        <v>0</v>
      </c>
      <c r="P37" s="97">
        <f t="shared" si="3"/>
        <v>0</v>
      </c>
      <c r="Q37" s="97">
        <f t="shared" si="2"/>
        <v>0</v>
      </c>
    </row>
    <row r="38" spans="3:17">
      <c r="C38" s="140"/>
      <c r="D38" s="157"/>
      <c r="E38" s="122"/>
      <c r="F38" s="97">
        <f t="shared" si="0"/>
        <v>0</v>
      </c>
      <c r="G38" s="160"/>
      <c r="H38" s="141"/>
      <c r="I38" s="129" t="e">
        <f>VLOOKUP(H38,Presupuesto!$B$11:$C$565,2,0)</f>
        <v>#N/A</v>
      </c>
      <c r="J38" s="98" t="str">
        <f t="shared" si="4"/>
        <v>Estudiantes y Graduados</v>
      </c>
      <c r="K38" s="98" t="s">
        <v>414</v>
      </c>
      <c r="L38" s="140"/>
      <c r="M38" s="157"/>
      <c r="N38" s="122"/>
      <c r="O38" s="97">
        <f t="shared" si="1"/>
        <v>0</v>
      </c>
      <c r="P38" s="97">
        <f t="shared" ref="P38:P51" si="5">$O38*P$16</f>
        <v>0</v>
      </c>
      <c r="Q38" s="97">
        <f t="shared" si="2"/>
        <v>0</v>
      </c>
    </row>
    <row r="39" spans="3:17">
      <c r="C39" s="142"/>
      <c r="D39" s="150"/>
      <c r="E39" s="117"/>
      <c r="F39" s="97">
        <f t="shared" si="0"/>
        <v>0</v>
      </c>
      <c r="G39" s="160"/>
      <c r="H39" s="143"/>
      <c r="I39" s="129" t="e">
        <f>VLOOKUP(H39,Presupuesto!$B$11:$C$565,2,0)</f>
        <v>#N/A</v>
      </c>
      <c r="J39" s="98" t="str">
        <f t="shared" si="4"/>
        <v>Estudiantes y Graduados</v>
      </c>
      <c r="K39" s="98" t="s">
        <v>414</v>
      </c>
      <c r="L39" s="142"/>
      <c r="M39" s="150"/>
      <c r="N39" s="117"/>
      <c r="O39" s="97">
        <f t="shared" si="1"/>
        <v>0</v>
      </c>
      <c r="P39" s="97">
        <f t="shared" si="5"/>
        <v>0</v>
      </c>
      <c r="Q39" s="97">
        <f t="shared" si="2"/>
        <v>0</v>
      </c>
    </row>
    <row r="40" spans="3:17">
      <c r="C40" s="142"/>
      <c r="D40" s="150"/>
      <c r="E40" s="117"/>
      <c r="F40" s="97">
        <f t="shared" si="0"/>
        <v>0</v>
      </c>
      <c r="G40" s="160"/>
      <c r="H40" s="143"/>
      <c r="I40" s="129" t="e">
        <f>VLOOKUP(H40,Presupuesto!$B$11:$C$565,2,0)</f>
        <v>#N/A</v>
      </c>
      <c r="J40" s="98" t="str">
        <f t="shared" si="4"/>
        <v>Estudiantes y Graduados</v>
      </c>
      <c r="K40" s="98" t="s">
        <v>414</v>
      </c>
      <c r="L40" s="142"/>
      <c r="M40" s="150"/>
      <c r="N40" s="117"/>
      <c r="O40" s="97">
        <f t="shared" si="1"/>
        <v>0</v>
      </c>
      <c r="P40" s="97">
        <f t="shared" si="5"/>
        <v>0</v>
      </c>
      <c r="Q40" s="97">
        <f t="shared" si="2"/>
        <v>0</v>
      </c>
    </row>
    <row r="41" spans="3:17">
      <c r="C41" s="142"/>
      <c r="D41" s="150"/>
      <c r="E41" s="117"/>
      <c r="F41" s="97">
        <f t="shared" si="0"/>
        <v>0</v>
      </c>
      <c r="G41" s="160"/>
      <c r="H41" s="143"/>
      <c r="I41" s="129" t="e">
        <f>VLOOKUP(H41,Presupuesto!$B$11:$C$565,2,0)</f>
        <v>#N/A</v>
      </c>
      <c r="J41" s="98" t="str">
        <f t="shared" si="4"/>
        <v>Estudiantes y Graduados</v>
      </c>
      <c r="K41" s="98" t="s">
        <v>414</v>
      </c>
      <c r="L41" s="142"/>
      <c r="M41" s="150"/>
      <c r="N41" s="117"/>
      <c r="O41" s="97">
        <f t="shared" si="1"/>
        <v>0</v>
      </c>
      <c r="P41" s="97">
        <f t="shared" si="5"/>
        <v>0</v>
      </c>
      <c r="Q41" s="97">
        <f t="shared" si="2"/>
        <v>0</v>
      </c>
    </row>
    <row r="42" spans="3:17">
      <c r="C42" s="142"/>
      <c r="D42" s="150"/>
      <c r="E42" s="117"/>
      <c r="F42" s="97">
        <f t="shared" si="0"/>
        <v>0</v>
      </c>
      <c r="G42" s="160"/>
      <c r="H42" s="143"/>
      <c r="I42" s="129" t="e">
        <f>VLOOKUP(H42,Presupuesto!$B$11:$C$565,2,0)</f>
        <v>#N/A</v>
      </c>
      <c r="J42" s="98" t="str">
        <f t="shared" si="4"/>
        <v>Estudiantes y Graduados</v>
      </c>
      <c r="K42" s="98" t="s">
        <v>414</v>
      </c>
      <c r="L42" s="142"/>
      <c r="M42" s="150"/>
      <c r="N42" s="117"/>
      <c r="O42" s="97">
        <f t="shared" si="1"/>
        <v>0</v>
      </c>
      <c r="P42" s="97">
        <f t="shared" si="5"/>
        <v>0</v>
      </c>
      <c r="Q42" s="97">
        <f t="shared" si="2"/>
        <v>0</v>
      </c>
    </row>
    <row r="43" spans="3:17">
      <c r="C43" s="142"/>
      <c r="D43" s="150"/>
      <c r="E43" s="117"/>
      <c r="F43" s="97">
        <f t="shared" si="0"/>
        <v>0</v>
      </c>
      <c r="G43" s="160"/>
      <c r="H43" s="143"/>
      <c r="I43" s="129" t="e">
        <f>VLOOKUP(H43,Presupuesto!$B$11:$C$565,2,0)</f>
        <v>#N/A</v>
      </c>
      <c r="J43" s="98" t="str">
        <f t="shared" si="4"/>
        <v>Estudiantes y Graduados</v>
      </c>
      <c r="K43" s="98" t="s">
        <v>414</v>
      </c>
      <c r="L43" s="142"/>
      <c r="M43" s="150"/>
      <c r="N43" s="117"/>
      <c r="O43" s="97">
        <f t="shared" si="1"/>
        <v>0</v>
      </c>
      <c r="P43" s="97">
        <f t="shared" si="5"/>
        <v>0</v>
      </c>
      <c r="Q43" s="97">
        <f t="shared" si="2"/>
        <v>0</v>
      </c>
    </row>
    <row r="44" spans="3:17">
      <c r="C44" s="142"/>
      <c r="D44" s="150"/>
      <c r="E44" s="117"/>
      <c r="F44" s="97">
        <f t="shared" si="0"/>
        <v>0</v>
      </c>
      <c r="G44" s="160"/>
      <c r="H44" s="143"/>
      <c r="I44" s="129" t="e">
        <f>VLOOKUP(H44,Presupuesto!$B$11:$C$565,2,0)</f>
        <v>#N/A</v>
      </c>
      <c r="J44" s="98" t="str">
        <f t="shared" si="4"/>
        <v>Estudiantes y Graduados</v>
      </c>
      <c r="K44" s="98" t="s">
        <v>414</v>
      </c>
      <c r="L44" s="142"/>
      <c r="M44" s="150"/>
      <c r="N44" s="117"/>
      <c r="O44" s="97">
        <f t="shared" si="1"/>
        <v>0</v>
      </c>
      <c r="P44" s="97">
        <f t="shared" si="5"/>
        <v>0</v>
      </c>
      <c r="Q44" s="97">
        <f t="shared" si="2"/>
        <v>0</v>
      </c>
    </row>
    <row r="45" spans="3:17">
      <c r="C45" s="142"/>
      <c r="D45" s="150"/>
      <c r="E45" s="117"/>
      <c r="F45" s="97">
        <f t="shared" si="0"/>
        <v>0</v>
      </c>
      <c r="G45" s="160"/>
      <c r="H45" s="143"/>
      <c r="I45" s="129" t="e">
        <f>VLOOKUP(H45,Presupuesto!$B$11:$C$565,2,0)</f>
        <v>#N/A</v>
      </c>
      <c r="J45" s="98" t="str">
        <f t="shared" si="4"/>
        <v>Estudiantes y Graduados</v>
      </c>
      <c r="K45" s="98" t="s">
        <v>414</v>
      </c>
      <c r="L45" s="142"/>
      <c r="M45" s="150"/>
      <c r="N45" s="117"/>
      <c r="O45" s="97">
        <f t="shared" si="1"/>
        <v>0</v>
      </c>
      <c r="P45" s="97">
        <f t="shared" si="5"/>
        <v>0</v>
      </c>
      <c r="Q45" s="97">
        <f t="shared" si="2"/>
        <v>0</v>
      </c>
    </row>
    <row r="46" spans="3:17">
      <c r="C46" s="142"/>
      <c r="D46" s="150"/>
      <c r="E46" s="117"/>
      <c r="F46" s="97">
        <f t="shared" si="0"/>
        <v>0</v>
      </c>
      <c r="G46" s="160"/>
      <c r="H46" s="143"/>
      <c r="I46" s="129" t="e">
        <f>VLOOKUP(H46,Presupuesto!$B$11:$C$565,2,0)</f>
        <v>#N/A</v>
      </c>
      <c r="J46" s="98" t="str">
        <f t="shared" si="4"/>
        <v>Estudiantes y Graduados</v>
      </c>
      <c r="K46" s="98" t="s">
        <v>414</v>
      </c>
      <c r="L46" s="142"/>
      <c r="M46" s="150"/>
      <c r="N46" s="117"/>
      <c r="O46" s="97">
        <f t="shared" si="1"/>
        <v>0</v>
      </c>
      <c r="P46" s="97">
        <f t="shared" si="5"/>
        <v>0</v>
      </c>
      <c r="Q46" s="97">
        <f t="shared" si="2"/>
        <v>0</v>
      </c>
    </row>
    <row r="47" spans="3:17">
      <c r="C47" s="144"/>
      <c r="D47" s="150"/>
      <c r="E47" s="117"/>
      <c r="F47" s="97">
        <f t="shared" si="0"/>
        <v>0</v>
      </c>
      <c r="G47" s="160"/>
      <c r="H47" s="145"/>
      <c r="I47" s="129" t="e">
        <f>VLOOKUP(H47,Presupuesto!$B$11:$C$565,2,0)</f>
        <v>#N/A</v>
      </c>
      <c r="J47" s="98" t="str">
        <f t="shared" si="4"/>
        <v>Estudiantes y Graduados</v>
      </c>
      <c r="K47" s="98" t="s">
        <v>405</v>
      </c>
      <c r="L47" s="144"/>
      <c r="M47" s="150"/>
      <c r="N47" s="117"/>
      <c r="O47" s="97">
        <f t="shared" si="1"/>
        <v>0</v>
      </c>
      <c r="P47" s="97">
        <f t="shared" si="5"/>
        <v>0</v>
      </c>
      <c r="Q47" s="97">
        <f t="shared" si="2"/>
        <v>0</v>
      </c>
    </row>
    <row r="48" spans="3:17">
      <c r="C48" s="144"/>
      <c r="D48" s="150"/>
      <c r="E48" s="117"/>
      <c r="F48" s="97">
        <f t="shared" si="0"/>
        <v>0</v>
      </c>
      <c r="G48" s="160"/>
      <c r="H48" s="145"/>
      <c r="I48" s="129" t="e">
        <f>VLOOKUP(H48,Presupuesto!$B$11:$C$565,2,0)</f>
        <v>#N/A</v>
      </c>
      <c r="J48" s="98" t="str">
        <f t="shared" si="4"/>
        <v>Estudiantes y Graduados</v>
      </c>
      <c r="K48" s="98" t="s">
        <v>414</v>
      </c>
      <c r="L48" s="144"/>
      <c r="M48" s="150"/>
      <c r="N48" s="117"/>
      <c r="O48" s="97">
        <f t="shared" si="1"/>
        <v>0</v>
      </c>
      <c r="P48" s="97">
        <f t="shared" si="5"/>
        <v>0</v>
      </c>
      <c r="Q48" s="97">
        <f t="shared" si="2"/>
        <v>0</v>
      </c>
    </row>
    <row r="49" spans="3:17">
      <c r="C49" s="144"/>
      <c r="D49" s="150"/>
      <c r="E49" s="117"/>
      <c r="F49" s="97">
        <f t="shared" si="0"/>
        <v>0</v>
      </c>
      <c r="G49" s="160"/>
      <c r="H49" s="145"/>
      <c r="I49" s="129" t="e">
        <f>VLOOKUP(H49,Presupuesto!$B$11:$C$565,2,0)</f>
        <v>#N/A</v>
      </c>
      <c r="J49" s="98" t="str">
        <f t="shared" si="4"/>
        <v>Estudiantes y Graduados</v>
      </c>
      <c r="K49" s="98" t="s">
        <v>414</v>
      </c>
      <c r="L49" s="144"/>
      <c r="M49" s="150"/>
      <c r="N49" s="117"/>
      <c r="O49" s="97">
        <f t="shared" si="1"/>
        <v>0</v>
      </c>
      <c r="P49" s="97">
        <f t="shared" si="5"/>
        <v>0</v>
      </c>
      <c r="Q49" s="97">
        <f t="shared" si="2"/>
        <v>0</v>
      </c>
    </row>
    <row r="50" spans="3:17">
      <c r="C50" s="144"/>
      <c r="D50" s="150"/>
      <c r="E50" s="117"/>
      <c r="F50" s="97">
        <f t="shared" si="0"/>
        <v>0</v>
      </c>
      <c r="G50" s="160"/>
      <c r="H50" s="145"/>
      <c r="I50" s="129" t="e">
        <f>VLOOKUP(H50,Presupuesto!$B$11:$C$565,2,0)</f>
        <v>#N/A</v>
      </c>
      <c r="J50" s="98" t="str">
        <f t="shared" si="4"/>
        <v>Estudiantes y Graduados</v>
      </c>
      <c r="K50" s="98" t="s">
        <v>414</v>
      </c>
      <c r="L50" s="144"/>
      <c r="M50" s="150"/>
      <c r="N50" s="117"/>
      <c r="O50" s="97">
        <f t="shared" si="1"/>
        <v>0</v>
      </c>
      <c r="P50" s="97">
        <f t="shared" si="5"/>
        <v>0</v>
      </c>
      <c r="Q50" s="97">
        <f t="shared" si="2"/>
        <v>0</v>
      </c>
    </row>
    <row r="51" spans="3:17" ht="15.75" thickBot="1">
      <c r="C51" s="146"/>
      <c r="D51" s="158"/>
      <c r="E51" s="103"/>
      <c r="F51" s="105">
        <f t="shared" si="0"/>
        <v>0</v>
      </c>
      <c r="G51" s="161"/>
      <c r="H51" s="147"/>
      <c r="I51" s="131" t="e">
        <f>VLOOKUP(H51,Presupuesto!$B$11:$C$565,2,0)</f>
        <v>#N/A</v>
      </c>
      <c r="J51" s="106" t="str">
        <f t="shared" ref="J51" si="6">$J$20</f>
        <v>Estudiantes y Graduados</v>
      </c>
      <c r="K51" s="123" t="s">
        <v>396</v>
      </c>
      <c r="L51" s="146"/>
      <c r="M51" s="158"/>
      <c r="N51" s="103"/>
      <c r="O51" s="105">
        <f t="shared" si="1"/>
        <v>0</v>
      </c>
      <c r="P51" s="105">
        <f t="shared" si="5"/>
        <v>0</v>
      </c>
      <c r="Q51" s="105">
        <f t="shared" si="2"/>
        <v>0</v>
      </c>
    </row>
    <row r="52" spans="3:17">
      <c r="G52" s="85"/>
    </row>
    <row r="53" spans="3:17">
      <c r="G53" s="85"/>
    </row>
    <row r="54" spans="3:17">
      <c r="G54" s="85"/>
    </row>
    <row r="55" spans="3:17">
      <c r="G55" s="85"/>
    </row>
    <row r="56" spans="3:17">
      <c r="G56" s="85"/>
    </row>
    <row r="57" spans="3:17">
      <c r="G57" s="85"/>
    </row>
    <row r="58" spans="3:17">
      <c r="G58" s="85"/>
    </row>
    <row r="59" spans="3:17">
      <c r="G59" s="85"/>
    </row>
    <row r="60" spans="3:17">
      <c r="G60" s="85"/>
    </row>
    <row r="61" spans="3:17">
      <c r="G61" s="85"/>
    </row>
    <row r="62" spans="3:17">
      <c r="G62" s="85"/>
    </row>
    <row r="63" spans="3:17">
      <c r="G63" s="85"/>
    </row>
    <row r="64" spans="3:17">
      <c r="G64" s="85"/>
    </row>
    <row r="65" spans="7:7">
      <c r="G65" s="85"/>
    </row>
    <row r="66" spans="7:7">
      <c r="G66" s="85"/>
    </row>
    <row r="67" spans="7:7">
      <c r="G67" s="85"/>
    </row>
    <row r="68" spans="7:7">
      <c r="G68" s="85"/>
    </row>
    <row r="69" spans="7:7">
      <c r="G69" s="85"/>
    </row>
    <row r="70" spans="7:7">
      <c r="G70" s="85"/>
    </row>
    <row r="71" spans="7:7">
      <c r="G71" s="85"/>
    </row>
    <row r="72" spans="7:7">
      <c r="G72" s="85"/>
    </row>
    <row r="73" spans="7:7">
      <c r="G73" s="85"/>
    </row>
    <row r="74" spans="7:7">
      <c r="G74" s="85"/>
    </row>
    <row r="75" spans="7:7">
      <c r="G75" s="85"/>
    </row>
    <row r="76" spans="7:7">
      <c r="G76" s="85"/>
    </row>
    <row r="77" spans="7:7">
      <c r="G77" s="85"/>
    </row>
    <row r="78" spans="7:7">
      <c r="G78" s="85"/>
    </row>
    <row r="79" spans="7:7">
      <c r="G79" s="85"/>
    </row>
    <row r="80" spans="7:7">
      <c r="G80" s="85"/>
    </row>
    <row r="81" spans="7:7">
      <c r="G81" s="85"/>
    </row>
    <row r="82" spans="7:7">
      <c r="G82" s="85"/>
    </row>
    <row r="83" spans="7:7">
      <c r="G83" s="85"/>
    </row>
    <row r="84" spans="7:7">
      <c r="G84" s="85"/>
    </row>
    <row r="85" spans="7:7">
      <c r="G85" s="85"/>
    </row>
    <row r="86" spans="7:7">
      <c r="G86" s="85"/>
    </row>
    <row r="87" spans="7:7">
      <c r="G87" s="85"/>
    </row>
    <row r="88" spans="7:7">
      <c r="G88" s="85"/>
    </row>
    <row r="89" spans="7:7">
      <c r="G89" s="85"/>
    </row>
    <row r="90" spans="7:7">
      <c r="G90" s="85"/>
    </row>
    <row r="91" spans="7:7">
      <c r="G91" s="85"/>
    </row>
    <row r="92" spans="7:7">
      <c r="G92" s="85"/>
    </row>
    <row r="93" spans="7:7">
      <c r="G93" s="85"/>
    </row>
    <row r="94" spans="7:7">
      <c r="G94" s="85"/>
    </row>
    <row r="95" spans="7:7">
      <c r="G95" s="85"/>
    </row>
    <row r="96" spans="7:7">
      <c r="G96" s="85"/>
    </row>
    <row r="97" spans="7:7">
      <c r="G97" s="85"/>
    </row>
    <row r="98" spans="7:7">
      <c r="G98" s="85"/>
    </row>
    <row r="99" spans="7:7">
      <c r="G99" s="85"/>
    </row>
    <row r="100" spans="7:7">
      <c r="G100" s="85"/>
    </row>
    <row r="101" spans="7:7">
      <c r="G101" s="85"/>
    </row>
    <row r="102" spans="7:7">
      <c r="G102" s="85"/>
    </row>
    <row r="103" spans="7:7">
      <c r="G103" s="85"/>
    </row>
    <row r="104" spans="7:7">
      <c r="G104" s="85"/>
    </row>
    <row r="105" spans="7:7">
      <c r="G105" s="85"/>
    </row>
    <row r="106" spans="7:7">
      <c r="G106" s="85"/>
    </row>
    <row r="107" spans="7:7">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0"/>
  <sheetViews>
    <sheetView zoomScale="70" zoomScaleNormal="70" workbookViewId="0">
      <pane ySplit="7" topLeftCell="A8" activePane="bottomLeft" state="frozen"/>
      <selection activeCell="M8" sqref="M8"/>
      <selection pane="bottomLeft" activeCell="D30" sqref="D30"/>
    </sheetView>
  </sheetViews>
  <sheetFormatPr baseColWidth="10" defaultColWidth="11.5703125" defaultRowHeight="1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20" width="14.140625" style="85" customWidth="1"/>
    <col min="21" max="21" width="17" style="85" customWidth="1"/>
    <col min="22" max="16384" width="11.5703125" style="85"/>
  </cols>
  <sheetData>
    <row r="1" spans="1:21" ht="18" customHeight="1">
      <c r="B1" s="211"/>
      <c r="C1" s="211"/>
      <c r="D1" s="211"/>
      <c r="E1" s="245"/>
      <c r="G1" s="212" t="s">
        <v>1351</v>
      </c>
      <c r="H1" s="211"/>
      <c r="I1" s="211"/>
      <c r="J1" s="211"/>
      <c r="K1" s="211"/>
      <c r="L1" s="211"/>
      <c r="M1" s="211"/>
      <c r="N1" s="211"/>
      <c r="O1" s="211"/>
      <c r="P1" s="211"/>
      <c r="Q1" s="211"/>
      <c r="R1" s="211"/>
      <c r="S1" s="211"/>
      <c r="T1" s="211"/>
      <c r="U1" s="211"/>
    </row>
    <row r="2" spans="1:21" ht="18" customHeight="1">
      <c r="A2" s="323" t="s">
        <v>1350</v>
      </c>
      <c r="B2" s="211"/>
      <c r="C2" s="211"/>
      <c r="D2" s="211"/>
      <c r="E2" s="245"/>
      <c r="G2" s="212"/>
      <c r="H2" s="211"/>
      <c r="I2" s="211"/>
      <c r="J2" s="211"/>
      <c r="K2" s="211"/>
      <c r="L2" s="211"/>
      <c r="M2" s="211"/>
      <c r="N2" s="211"/>
      <c r="O2" s="211"/>
      <c r="P2" s="211"/>
      <c r="Q2" s="211"/>
      <c r="R2" s="211"/>
      <c r="S2" s="211"/>
      <c r="T2" s="211"/>
      <c r="U2" s="211"/>
    </row>
    <row r="3" spans="1:21" ht="18" customHeight="1">
      <c r="A3" s="323" t="s">
        <v>1352</v>
      </c>
      <c r="B3" s="211"/>
      <c r="C3" s="211"/>
      <c r="D3" s="211"/>
      <c r="E3" s="245"/>
      <c r="G3" s="212"/>
      <c r="H3" s="211"/>
      <c r="I3" s="211"/>
      <c r="J3" s="211"/>
      <c r="K3" s="211"/>
      <c r="L3" s="211"/>
      <c r="M3" s="211"/>
      <c r="N3" s="211"/>
      <c r="O3" s="211"/>
      <c r="P3" s="211"/>
      <c r="Q3" s="211"/>
      <c r="R3" s="211"/>
      <c r="S3" s="211"/>
      <c r="T3" s="211"/>
      <c r="U3" s="211"/>
    </row>
    <row r="4" spans="1:21" ht="18" customHeight="1">
      <c r="A4" s="323" t="s">
        <v>1388</v>
      </c>
      <c r="B4" s="211"/>
      <c r="C4" s="211"/>
      <c r="D4" s="211"/>
      <c r="E4" s="245"/>
      <c r="G4" s="212"/>
      <c r="H4" s="211"/>
      <c r="I4" s="211"/>
      <c r="J4" s="211"/>
      <c r="K4" s="211"/>
      <c r="L4" s="211"/>
      <c r="M4" s="211"/>
      <c r="N4" s="211"/>
      <c r="O4" s="211"/>
      <c r="P4" s="211"/>
      <c r="Q4" s="211"/>
      <c r="R4" s="211"/>
      <c r="S4" s="211"/>
      <c r="T4" s="211"/>
      <c r="U4" s="211"/>
    </row>
    <row r="5" spans="1:21" ht="14.45" customHeight="1">
      <c r="A5" s="559" t="s">
        <v>97</v>
      </c>
      <c r="B5" s="561" t="s">
        <v>112</v>
      </c>
      <c r="C5" s="571" t="s">
        <v>86</v>
      </c>
      <c r="D5" s="571" t="s">
        <v>87</v>
      </c>
      <c r="E5" s="580" t="s">
        <v>394</v>
      </c>
      <c r="F5" s="571" t="s">
        <v>88</v>
      </c>
      <c r="G5" s="574" t="s">
        <v>100</v>
      </c>
      <c r="H5" s="576"/>
      <c r="I5" s="576"/>
      <c r="J5" s="576"/>
      <c r="K5" s="576"/>
      <c r="L5" s="576"/>
      <c r="M5" s="576"/>
      <c r="N5" s="575"/>
      <c r="O5" s="583" t="s">
        <v>101</v>
      </c>
      <c r="P5" s="584"/>
      <c r="Q5" s="561" t="s">
        <v>102</v>
      </c>
      <c r="R5" s="561" t="s">
        <v>103</v>
      </c>
      <c r="S5" s="561" t="s">
        <v>110</v>
      </c>
      <c r="T5" s="561" t="s">
        <v>109</v>
      </c>
      <c r="U5" s="577" t="s">
        <v>89</v>
      </c>
    </row>
    <row r="6" spans="1:21" ht="14.45" customHeight="1">
      <c r="A6" s="559"/>
      <c r="B6" s="559"/>
      <c r="C6" s="572"/>
      <c r="D6" s="572"/>
      <c r="E6" s="581"/>
      <c r="F6" s="572"/>
      <c r="G6" s="574" t="s">
        <v>104</v>
      </c>
      <c r="H6" s="575"/>
      <c r="I6" s="574" t="s">
        <v>105</v>
      </c>
      <c r="J6" s="575"/>
      <c r="K6" s="574" t="s">
        <v>106</v>
      </c>
      <c r="L6" s="575"/>
      <c r="M6" s="574" t="s">
        <v>107</v>
      </c>
      <c r="N6" s="575"/>
      <c r="O6" s="585"/>
      <c r="P6" s="586"/>
      <c r="Q6" s="559"/>
      <c r="R6" s="559"/>
      <c r="S6" s="559"/>
      <c r="T6" s="559"/>
      <c r="U6" s="578"/>
    </row>
    <row r="7" spans="1:21" ht="25.5">
      <c r="A7" s="560"/>
      <c r="B7" s="560"/>
      <c r="C7" s="573"/>
      <c r="D7" s="573"/>
      <c r="E7" s="582"/>
      <c r="F7" s="573"/>
      <c r="G7" s="248" t="s">
        <v>108</v>
      </c>
      <c r="H7" s="248" t="s">
        <v>12</v>
      </c>
      <c r="I7" s="248" t="s">
        <v>108</v>
      </c>
      <c r="J7" s="248" t="s">
        <v>12</v>
      </c>
      <c r="K7" s="248" t="s">
        <v>108</v>
      </c>
      <c r="L7" s="248" t="s">
        <v>12</v>
      </c>
      <c r="M7" s="248" t="s">
        <v>108</v>
      </c>
      <c r="N7" s="248" t="s">
        <v>12</v>
      </c>
      <c r="O7" s="248" t="s">
        <v>108</v>
      </c>
      <c r="P7" s="248" t="s">
        <v>12</v>
      </c>
      <c r="Q7" s="560"/>
      <c r="R7" s="560"/>
      <c r="S7" s="560"/>
      <c r="T7" s="560"/>
      <c r="U7" s="579"/>
    </row>
    <row r="8" spans="1:21" ht="15.75">
      <c r="A8" s="568" t="s">
        <v>1389</v>
      </c>
      <c r="B8" s="565" t="s">
        <v>1390</v>
      </c>
      <c r="C8" s="339"/>
      <c r="D8" s="339"/>
      <c r="E8" s="71"/>
      <c r="F8" s="71"/>
      <c r="G8" s="206"/>
      <c r="H8" s="207"/>
      <c r="I8" s="206"/>
      <c r="J8" s="207"/>
      <c r="K8" s="206"/>
      <c r="L8" s="207"/>
      <c r="M8" s="206"/>
      <c r="N8" s="207"/>
      <c r="O8" s="423">
        <f>+G8+I8+K8+M8</f>
        <v>0</v>
      </c>
      <c r="P8" s="423">
        <f>+H8+J8+L8+N8</f>
        <v>0</v>
      </c>
      <c r="Q8" s="71"/>
      <c r="R8" s="71"/>
      <c r="S8" s="71"/>
      <c r="T8" s="71"/>
      <c r="U8" s="71"/>
    </row>
    <row r="9" spans="1:21" ht="15.75">
      <c r="A9" s="569"/>
      <c r="B9" s="566"/>
      <c r="C9" s="339"/>
      <c r="D9" s="339"/>
      <c r="E9" s="71"/>
      <c r="F9" s="71"/>
      <c r="G9" s="206"/>
      <c r="H9" s="207"/>
      <c r="I9" s="206"/>
      <c r="J9" s="207"/>
      <c r="K9" s="206"/>
      <c r="L9" s="207"/>
      <c r="M9" s="206"/>
      <c r="N9" s="207"/>
      <c r="O9" s="423">
        <f t="shared" ref="O9:O26" si="0">+G9+I9+K9+M9</f>
        <v>0</v>
      </c>
      <c r="P9" s="423">
        <f t="shared" ref="P9:P26" si="1">+H9+J9+L9+N9</f>
        <v>0</v>
      </c>
      <c r="Q9" s="71"/>
      <c r="R9" s="71"/>
      <c r="S9" s="71"/>
      <c r="T9" s="71"/>
      <c r="U9" s="71"/>
    </row>
    <row r="10" spans="1:21" ht="15.75">
      <c r="A10" s="569"/>
      <c r="B10" s="566"/>
      <c r="C10" s="339"/>
      <c r="D10" s="339"/>
      <c r="E10" s="71"/>
      <c r="F10" s="71"/>
      <c r="G10" s="206"/>
      <c r="H10" s="207"/>
      <c r="I10" s="206"/>
      <c r="J10" s="207"/>
      <c r="K10" s="206"/>
      <c r="L10" s="207"/>
      <c r="M10" s="206"/>
      <c r="N10" s="207"/>
      <c r="O10" s="423">
        <f t="shared" si="0"/>
        <v>0</v>
      </c>
      <c r="P10" s="423">
        <f t="shared" si="1"/>
        <v>0</v>
      </c>
      <c r="Q10" s="71"/>
      <c r="R10" s="71"/>
      <c r="S10" s="71"/>
      <c r="T10" s="71"/>
      <c r="U10" s="71"/>
    </row>
    <row r="11" spans="1:21" ht="15.75">
      <c r="A11" s="569"/>
      <c r="B11" s="566"/>
      <c r="C11" s="339"/>
      <c r="D11" s="339"/>
      <c r="E11" s="71"/>
      <c r="F11" s="71"/>
      <c r="G11" s="206"/>
      <c r="H11" s="207"/>
      <c r="I11" s="206"/>
      <c r="J11" s="207"/>
      <c r="K11" s="206"/>
      <c r="L11" s="207"/>
      <c r="M11" s="206"/>
      <c r="N11" s="207"/>
      <c r="O11" s="423">
        <f t="shared" si="0"/>
        <v>0</v>
      </c>
      <c r="P11" s="423">
        <f t="shared" si="1"/>
        <v>0</v>
      </c>
      <c r="Q11" s="71"/>
      <c r="R11" s="71"/>
      <c r="S11" s="71"/>
      <c r="T11" s="71"/>
      <c r="U11" s="71"/>
    </row>
    <row r="12" spans="1:21" ht="15.75">
      <c r="A12" s="569"/>
      <c r="B12" s="566"/>
      <c r="C12" s="339"/>
      <c r="D12" s="339"/>
      <c r="E12" s="71"/>
      <c r="F12" s="71"/>
      <c r="G12" s="206"/>
      <c r="H12" s="207"/>
      <c r="I12" s="206"/>
      <c r="J12" s="207"/>
      <c r="K12" s="206"/>
      <c r="L12" s="207"/>
      <c r="M12" s="206"/>
      <c r="N12" s="207"/>
      <c r="O12" s="423">
        <f t="shared" si="0"/>
        <v>0</v>
      </c>
      <c r="P12" s="423">
        <f t="shared" si="1"/>
        <v>0</v>
      </c>
      <c r="Q12" s="71"/>
      <c r="R12" s="71"/>
      <c r="S12" s="71"/>
      <c r="T12" s="71"/>
      <c r="U12" s="71"/>
    </row>
    <row r="13" spans="1:21" ht="15.75">
      <c r="A13" s="569"/>
      <c r="B13" s="566"/>
      <c r="C13" s="339"/>
      <c r="D13" s="339"/>
      <c r="E13" s="71"/>
      <c r="F13" s="71"/>
      <c r="G13" s="206"/>
      <c r="H13" s="207"/>
      <c r="I13" s="206"/>
      <c r="J13" s="207"/>
      <c r="K13" s="206"/>
      <c r="L13" s="207"/>
      <c r="M13" s="206"/>
      <c r="N13" s="207"/>
      <c r="O13" s="423">
        <f t="shared" si="0"/>
        <v>0</v>
      </c>
      <c r="P13" s="423">
        <f t="shared" si="1"/>
        <v>0</v>
      </c>
      <c r="Q13" s="71"/>
      <c r="R13" s="71"/>
      <c r="S13" s="71"/>
      <c r="T13" s="71"/>
      <c r="U13" s="71"/>
    </row>
    <row r="14" spans="1:21" ht="15.75">
      <c r="A14" s="569"/>
      <c r="B14" s="566"/>
      <c r="C14" s="339"/>
      <c r="D14" s="339"/>
      <c r="E14" s="71"/>
      <c r="F14" s="71"/>
      <c r="G14" s="206"/>
      <c r="H14" s="207"/>
      <c r="I14" s="206"/>
      <c r="J14" s="207"/>
      <c r="K14" s="206"/>
      <c r="L14" s="207"/>
      <c r="M14" s="206"/>
      <c r="N14" s="207"/>
      <c r="O14" s="423">
        <f t="shared" si="0"/>
        <v>0</v>
      </c>
      <c r="P14" s="423">
        <f t="shared" si="1"/>
        <v>0</v>
      </c>
      <c r="Q14" s="71"/>
      <c r="R14" s="71"/>
      <c r="S14" s="71"/>
      <c r="T14" s="71"/>
      <c r="U14" s="71"/>
    </row>
    <row r="15" spans="1:21" ht="15.75">
      <c r="A15" s="569"/>
      <c r="B15" s="566"/>
      <c r="C15" s="339"/>
      <c r="D15" s="339"/>
      <c r="E15" s="71"/>
      <c r="F15" s="71"/>
      <c r="G15" s="206"/>
      <c r="H15" s="207"/>
      <c r="I15" s="206"/>
      <c r="J15" s="207"/>
      <c r="K15" s="206"/>
      <c r="L15" s="207"/>
      <c r="M15" s="206"/>
      <c r="N15" s="207"/>
      <c r="O15" s="423">
        <f t="shared" si="0"/>
        <v>0</v>
      </c>
      <c r="P15" s="423">
        <f t="shared" si="1"/>
        <v>0</v>
      </c>
      <c r="Q15" s="71"/>
      <c r="R15" s="71"/>
      <c r="S15" s="71"/>
      <c r="T15" s="71"/>
      <c r="U15" s="71"/>
    </row>
    <row r="16" spans="1:21" ht="15.75">
      <c r="A16" s="569"/>
      <c r="B16" s="566"/>
      <c r="C16" s="339"/>
      <c r="D16" s="339"/>
      <c r="E16" s="71"/>
      <c r="F16" s="71"/>
      <c r="G16" s="206"/>
      <c r="H16" s="207"/>
      <c r="I16" s="206"/>
      <c r="J16" s="207"/>
      <c r="K16" s="206"/>
      <c r="L16" s="207"/>
      <c r="M16" s="206"/>
      <c r="N16" s="207"/>
      <c r="O16" s="423">
        <f t="shared" si="0"/>
        <v>0</v>
      </c>
      <c r="P16" s="423">
        <f t="shared" si="1"/>
        <v>0</v>
      </c>
      <c r="Q16" s="208"/>
      <c r="R16" s="71"/>
      <c r="S16" s="71"/>
      <c r="T16" s="71"/>
      <c r="U16" s="71"/>
    </row>
    <row r="17" spans="1:21" ht="15.75">
      <c r="A17" s="570"/>
      <c r="B17" s="567"/>
      <c r="C17" s="339"/>
      <c r="D17" s="339"/>
      <c r="E17" s="71"/>
      <c r="F17" s="71"/>
      <c r="G17" s="206"/>
      <c r="H17" s="207"/>
      <c r="I17" s="206"/>
      <c r="J17" s="207"/>
      <c r="K17" s="206"/>
      <c r="L17" s="207"/>
      <c r="M17" s="206"/>
      <c r="N17" s="207"/>
      <c r="O17" s="423">
        <f t="shared" si="0"/>
        <v>0</v>
      </c>
      <c r="P17" s="423">
        <f t="shared" si="1"/>
        <v>0</v>
      </c>
      <c r="Q17" s="208"/>
      <c r="R17" s="71"/>
      <c r="S17" s="71"/>
      <c r="T17" s="71"/>
      <c r="U17" s="71"/>
    </row>
    <row r="18" spans="1:21" ht="15.75">
      <c r="A18" s="562" t="s">
        <v>1391</v>
      </c>
      <c r="B18" s="562" t="s">
        <v>1390</v>
      </c>
      <c r="C18" s="395"/>
      <c r="D18" s="339"/>
      <c r="E18" s="71"/>
      <c r="F18" s="71"/>
      <c r="G18" s="71"/>
      <c r="H18" s="396"/>
      <c r="I18" s="71"/>
      <c r="J18" s="71"/>
      <c r="K18" s="71"/>
      <c r="L18" s="396"/>
      <c r="M18" s="71"/>
      <c r="N18" s="71"/>
      <c r="O18" s="423">
        <f t="shared" si="0"/>
        <v>0</v>
      </c>
      <c r="P18" s="423">
        <f t="shared" si="1"/>
        <v>0</v>
      </c>
      <c r="Q18" s="71"/>
      <c r="R18" s="71"/>
      <c r="S18" s="71"/>
      <c r="T18" s="71"/>
      <c r="U18" s="71"/>
    </row>
    <row r="19" spans="1:21" ht="15.75">
      <c r="A19" s="563"/>
      <c r="B19" s="563"/>
      <c r="C19" s="395"/>
      <c r="D19" s="339"/>
      <c r="E19" s="71"/>
      <c r="F19" s="71"/>
      <c r="G19" s="71"/>
      <c r="H19" s="396"/>
      <c r="I19" s="71"/>
      <c r="J19" s="71"/>
      <c r="K19" s="71"/>
      <c r="L19" s="396"/>
      <c r="M19" s="71"/>
      <c r="N19" s="71"/>
      <c r="O19" s="423">
        <f t="shared" si="0"/>
        <v>0</v>
      </c>
      <c r="P19" s="423">
        <f t="shared" si="1"/>
        <v>0</v>
      </c>
      <c r="Q19" s="71"/>
      <c r="R19" s="71"/>
      <c r="S19" s="71"/>
      <c r="T19" s="71"/>
      <c r="U19" s="71"/>
    </row>
    <row r="20" spans="1:21" ht="15.75">
      <c r="A20" s="563"/>
      <c r="B20" s="563"/>
      <c r="C20" s="395"/>
      <c r="D20" s="339"/>
      <c r="E20" s="71"/>
      <c r="F20" s="71"/>
      <c r="G20" s="71"/>
      <c r="H20" s="396"/>
      <c r="I20" s="71"/>
      <c r="J20" s="71"/>
      <c r="K20" s="71"/>
      <c r="L20" s="396"/>
      <c r="M20" s="71"/>
      <c r="N20" s="71"/>
      <c r="O20" s="423">
        <f t="shared" si="0"/>
        <v>0</v>
      </c>
      <c r="P20" s="423">
        <f t="shared" si="1"/>
        <v>0</v>
      </c>
      <c r="Q20" s="71"/>
      <c r="R20" s="71"/>
      <c r="S20" s="71"/>
      <c r="T20" s="71"/>
      <c r="U20" s="71"/>
    </row>
    <row r="21" spans="1:21" ht="15.75">
      <c r="A21" s="563"/>
      <c r="B21" s="563"/>
      <c r="C21" s="395"/>
      <c r="D21" s="339"/>
      <c r="E21" s="71"/>
      <c r="F21" s="71"/>
      <c r="G21" s="71"/>
      <c r="H21" s="396"/>
      <c r="I21" s="71"/>
      <c r="J21" s="71"/>
      <c r="K21" s="71"/>
      <c r="L21" s="396"/>
      <c r="M21" s="71"/>
      <c r="N21" s="71"/>
      <c r="O21" s="423">
        <f t="shared" si="0"/>
        <v>0</v>
      </c>
      <c r="P21" s="423">
        <f t="shared" si="1"/>
        <v>0</v>
      </c>
      <c r="Q21" s="71"/>
      <c r="R21" s="71"/>
      <c r="S21" s="71"/>
      <c r="T21" s="71"/>
      <c r="U21" s="71"/>
    </row>
    <row r="22" spans="1:21" ht="15.75">
      <c r="A22" s="563"/>
      <c r="B22" s="563"/>
      <c r="C22" s="395"/>
      <c r="D22" s="339"/>
      <c r="E22" s="71"/>
      <c r="F22" s="71"/>
      <c r="G22" s="71"/>
      <c r="H22" s="396"/>
      <c r="I22" s="71"/>
      <c r="J22" s="71"/>
      <c r="K22" s="71"/>
      <c r="L22" s="396"/>
      <c r="M22" s="71"/>
      <c r="N22" s="71"/>
      <c r="O22" s="423">
        <f t="shared" si="0"/>
        <v>0</v>
      </c>
      <c r="P22" s="423">
        <f t="shared" si="1"/>
        <v>0</v>
      </c>
      <c r="Q22" s="71"/>
      <c r="R22" s="71"/>
      <c r="S22" s="71"/>
      <c r="T22" s="71"/>
      <c r="U22" s="71"/>
    </row>
    <row r="23" spans="1:21" ht="15.75">
      <c r="A23" s="563"/>
      <c r="B23" s="563"/>
      <c r="C23" s="395"/>
      <c r="D23" s="339"/>
      <c r="E23" s="71"/>
      <c r="F23" s="71"/>
      <c r="G23" s="71"/>
      <c r="H23" s="396"/>
      <c r="I23" s="71"/>
      <c r="J23" s="71"/>
      <c r="K23" s="71"/>
      <c r="L23" s="396"/>
      <c r="M23" s="71"/>
      <c r="N23" s="71"/>
      <c r="O23" s="423">
        <f t="shared" si="0"/>
        <v>0</v>
      </c>
      <c r="P23" s="423">
        <f t="shared" si="1"/>
        <v>0</v>
      </c>
      <c r="Q23" s="71"/>
      <c r="R23" s="71"/>
      <c r="S23" s="71"/>
      <c r="T23" s="71"/>
      <c r="U23" s="71"/>
    </row>
    <row r="24" spans="1:21" ht="15.75">
      <c r="A24" s="563"/>
      <c r="B24" s="563"/>
      <c r="C24" s="395"/>
      <c r="D24" s="339"/>
      <c r="E24" s="71"/>
      <c r="F24" s="71"/>
      <c r="G24" s="206"/>
      <c r="H24" s="71"/>
      <c r="I24" s="71"/>
      <c r="J24" s="71"/>
      <c r="K24" s="71"/>
      <c r="L24" s="71"/>
      <c r="M24" s="71"/>
      <c r="N24" s="71"/>
      <c r="O24" s="423">
        <f t="shared" si="0"/>
        <v>0</v>
      </c>
      <c r="P24" s="423">
        <f t="shared" si="1"/>
        <v>0</v>
      </c>
      <c r="Q24" s="71"/>
      <c r="R24" s="71"/>
      <c r="S24" s="71"/>
      <c r="T24" s="71"/>
      <c r="U24" s="71"/>
    </row>
    <row r="25" spans="1:21" ht="15.75">
      <c r="A25" s="563"/>
      <c r="B25" s="563"/>
      <c r="C25" s="395"/>
      <c r="D25" s="395"/>
      <c r="E25" s="71"/>
      <c r="F25" s="71"/>
      <c r="G25" s="71"/>
      <c r="H25" s="71"/>
      <c r="I25" s="71"/>
      <c r="J25" s="71"/>
      <c r="K25" s="71"/>
      <c r="L25" s="71"/>
      <c r="M25" s="71"/>
      <c r="N25" s="71"/>
      <c r="O25" s="423">
        <f t="shared" si="0"/>
        <v>0</v>
      </c>
      <c r="P25" s="423">
        <f t="shared" si="1"/>
        <v>0</v>
      </c>
      <c r="Q25" s="71"/>
      <c r="R25" s="71"/>
      <c r="S25" s="71"/>
      <c r="T25" s="71"/>
      <c r="U25" s="71"/>
    </row>
    <row r="26" spans="1:21" ht="15.75">
      <c r="A26" s="564"/>
      <c r="B26" s="564"/>
      <c r="C26" s="395"/>
      <c r="D26" s="395"/>
      <c r="E26" s="71"/>
      <c r="F26" s="71"/>
      <c r="G26" s="71"/>
      <c r="H26" s="71"/>
      <c r="I26" s="71"/>
      <c r="J26" s="71"/>
      <c r="K26" s="71"/>
      <c r="L26" s="71"/>
      <c r="M26" s="71"/>
      <c r="N26" s="71"/>
      <c r="O26" s="423">
        <f t="shared" si="0"/>
        <v>0</v>
      </c>
      <c r="P26" s="423">
        <f t="shared" si="1"/>
        <v>0</v>
      </c>
      <c r="Q26" s="71"/>
      <c r="R26" s="71"/>
      <c r="S26" s="71"/>
      <c r="T26" s="71"/>
      <c r="U26" s="72"/>
    </row>
    <row r="27" spans="1:21" ht="15.6" customHeight="1">
      <c r="A27" s="302"/>
      <c r="B27" s="303"/>
      <c r="C27" s="302" t="s">
        <v>1366</v>
      </c>
      <c r="D27" s="303"/>
      <c r="E27" s="303"/>
      <c r="F27" s="304"/>
      <c r="G27" s="237">
        <f t="shared" ref="G27:P27" si="2">SUM(G8:G26)</f>
        <v>0</v>
      </c>
      <c r="H27" s="237">
        <f t="shared" si="2"/>
        <v>0</v>
      </c>
      <c r="I27" s="237">
        <f t="shared" si="2"/>
        <v>0</v>
      </c>
      <c r="J27" s="237">
        <f t="shared" si="2"/>
        <v>0</v>
      </c>
      <c r="K27" s="237">
        <f t="shared" si="2"/>
        <v>0</v>
      </c>
      <c r="L27" s="237">
        <f t="shared" si="2"/>
        <v>0</v>
      </c>
      <c r="M27" s="237">
        <f t="shared" si="2"/>
        <v>0</v>
      </c>
      <c r="N27" s="237">
        <f t="shared" si="2"/>
        <v>0</v>
      </c>
      <c r="O27" s="237">
        <f t="shared" si="2"/>
        <v>0</v>
      </c>
      <c r="P27" s="237">
        <f t="shared" si="2"/>
        <v>0</v>
      </c>
      <c r="Q27" s="210"/>
      <c r="R27" s="210"/>
      <c r="S27" s="210"/>
      <c r="T27" s="210"/>
      <c r="U27" s="213"/>
    </row>
    <row r="28" spans="1:21">
      <c r="E28" s="85"/>
    </row>
    <row r="29" spans="1:21">
      <c r="E29" s="85"/>
    </row>
    <row r="30" spans="1:21">
      <c r="E30" s="85"/>
    </row>
    <row r="31" spans="1:21">
      <c r="E31" s="85"/>
    </row>
    <row r="32" spans="1:21">
      <c r="E32" s="85"/>
    </row>
    <row r="33" spans="5:5">
      <c r="E33" s="85"/>
    </row>
    <row r="34" spans="5:5">
      <c r="E34" s="85"/>
    </row>
    <row r="35" spans="5:5">
      <c r="E35" s="85"/>
    </row>
    <row r="36" spans="5:5">
      <c r="E36" s="85"/>
    </row>
    <row r="37" spans="5:5">
      <c r="E37" s="85"/>
    </row>
    <row r="38" spans="5:5">
      <c r="E38" s="85"/>
    </row>
    <row r="39" spans="5:5">
      <c r="E39" s="85"/>
    </row>
    <row r="40" spans="5:5">
      <c r="E40" s="85"/>
    </row>
    <row r="41" spans="5:5">
      <c r="E41" s="85"/>
    </row>
    <row r="42" spans="5:5">
      <c r="E42" s="85"/>
    </row>
    <row r="43" spans="5:5">
      <c r="E43" s="85"/>
    </row>
    <row r="44" spans="5:5">
      <c r="E44" s="85"/>
    </row>
    <row r="45" spans="5:5">
      <c r="E45" s="85"/>
    </row>
    <row r="46" spans="5:5">
      <c r="E46" s="85"/>
    </row>
    <row r="47" spans="5:5">
      <c r="E47" s="85"/>
    </row>
    <row r="48" spans="5:5">
      <c r="E48" s="85"/>
    </row>
    <row r="49" spans="5:5">
      <c r="E49" s="85"/>
    </row>
    <row r="50" spans="5:5">
      <c r="E50" s="85"/>
    </row>
    <row r="51" spans="5:5">
      <c r="E51" s="85"/>
    </row>
    <row r="52" spans="5:5">
      <c r="E52" s="85"/>
    </row>
    <row r="53" spans="5:5">
      <c r="E53" s="85"/>
    </row>
    <row r="54" spans="5:5">
      <c r="E54" s="85"/>
    </row>
    <row r="55" spans="5:5">
      <c r="E55" s="85"/>
    </row>
    <row r="56" spans="5:5">
      <c r="E56" s="85"/>
    </row>
    <row r="57" spans="5:5">
      <c r="E57" s="85"/>
    </row>
    <row r="58" spans="5:5">
      <c r="E58" s="85"/>
    </row>
    <row r="59" spans="5:5">
      <c r="E59" s="85"/>
    </row>
    <row r="60" spans="5:5">
      <c r="E60" s="85"/>
    </row>
    <row r="61" spans="5:5">
      <c r="E61" s="85"/>
    </row>
    <row r="62" spans="5:5">
      <c r="E62" s="85"/>
    </row>
    <row r="63" spans="5:5">
      <c r="E63" s="85"/>
    </row>
    <row r="64" spans="5:5">
      <c r="E64" s="85"/>
    </row>
    <row r="65" spans="5:5">
      <c r="E65" s="85"/>
    </row>
    <row r="66" spans="5:5">
      <c r="E66" s="85"/>
    </row>
    <row r="67" spans="5:5">
      <c r="E67" s="85"/>
    </row>
    <row r="68" spans="5:5">
      <c r="E68" s="85"/>
    </row>
    <row r="69" spans="5:5">
      <c r="E69" s="85"/>
    </row>
    <row r="70" spans="5:5">
      <c r="E70" s="85"/>
    </row>
    <row r="71" spans="5:5">
      <c r="E71" s="85"/>
    </row>
    <row r="72" spans="5:5">
      <c r="E72" s="85"/>
    </row>
    <row r="73" spans="5:5">
      <c r="E73" s="85"/>
    </row>
    <row r="74" spans="5:5">
      <c r="E74" s="85"/>
    </row>
    <row r="75" spans="5:5">
      <c r="E75" s="85"/>
    </row>
    <row r="76" spans="5:5">
      <c r="E76" s="85"/>
    </row>
    <row r="77" spans="5:5">
      <c r="E77" s="85"/>
    </row>
    <row r="78" spans="5:5">
      <c r="E78" s="85"/>
    </row>
    <row r="79" spans="5:5">
      <c r="E79" s="85"/>
    </row>
    <row r="80" spans="5:5">
      <c r="E80" s="85"/>
    </row>
    <row r="81" spans="5:5">
      <c r="E81" s="85"/>
    </row>
    <row r="82" spans="5:5">
      <c r="E82" s="85"/>
    </row>
    <row r="83" spans="5:5">
      <c r="E83" s="85"/>
    </row>
    <row r="84" spans="5:5">
      <c r="E84" s="85"/>
    </row>
    <row r="85" spans="5:5">
      <c r="E85" s="85"/>
    </row>
    <row r="86" spans="5:5">
      <c r="E86" s="85"/>
    </row>
    <row r="87" spans="5:5">
      <c r="E87" s="85"/>
    </row>
    <row r="88" spans="5:5">
      <c r="E88" s="85"/>
    </row>
    <row r="89" spans="5:5">
      <c r="E89" s="85"/>
    </row>
    <row r="90" spans="5:5">
      <c r="E90" s="85"/>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8:B26"/>
    <mergeCell ref="B8:B17"/>
    <mergeCell ref="A8:A17"/>
    <mergeCell ref="A18:A2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162"/>
  <sheetViews>
    <sheetView showGridLines="0" zoomScale="40" zoomScaleNormal="40" workbookViewId="0">
      <pane ySplit="6" topLeftCell="A7" activePane="bottomLeft" state="frozen"/>
      <selection sqref="A1:V1"/>
      <selection pane="bottomLeft" activeCell="P48" sqref="P48"/>
    </sheetView>
  </sheetViews>
  <sheetFormatPr baseColWidth="10" defaultColWidth="12.5703125" defaultRowHeight="12"/>
  <cols>
    <col min="1" max="1" width="35.140625" style="268" customWidth="1"/>
    <col min="2" max="2" width="48.140625" style="259" customWidth="1"/>
    <col min="3" max="3" width="32.42578125" style="259" customWidth="1"/>
    <col min="4" max="4" width="32.7109375" style="259" customWidth="1"/>
    <col min="5" max="5" width="27.42578125" style="269" customWidth="1"/>
    <col min="6" max="6" width="36.42578125" style="259" customWidth="1"/>
    <col min="7" max="7" width="15.28515625" style="259" customWidth="1"/>
    <col min="8" max="8" width="15.85546875" style="259" customWidth="1"/>
    <col min="9" max="9" width="15.28515625" style="259" customWidth="1"/>
    <col min="10" max="10" width="15.42578125" style="259" customWidth="1"/>
    <col min="11" max="11" width="15.28515625" style="259" customWidth="1"/>
    <col min="12" max="12" width="14.85546875" style="259" customWidth="1"/>
    <col min="13" max="13" width="15.28515625" style="259" customWidth="1"/>
    <col min="14" max="14" width="17.5703125" style="259" customWidth="1"/>
    <col min="15" max="15" width="15.28515625" style="259" customWidth="1"/>
    <col min="16" max="16" width="16.28515625" style="259" bestFit="1" customWidth="1"/>
    <col min="17" max="20" width="14.28515625" style="259" customWidth="1"/>
    <col min="21" max="21" width="15.7109375" style="259" customWidth="1"/>
    <col min="22" max="16384" width="12.5703125" style="259"/>
  </cols>
  <sheetData>
    <row r="1" spans="1:21" s="251" customFormat="1" ht="18.75">
      <c r="B1" s="296"/>
      <c r="C1" s="296"/>
      <c r="D1" s="296"/>
      <c r="E1" s="296"/>
      <c r="F1" s="296"/>
      <c r="G1" s="296" t="s">
        <v>1400</v>
      </c>
      <c r="H1" s="296"/>
      <c r="I1" s="296"/>
      <c r="J1" s="296"/>
      <c r="K1" s="296"/>
      <c r="L1" s="296"/>
      <c r="M1" s="296"/>
      <c r="N1" s="296"/>
      <c r="O1" s="296"/>
      <c r="P1" s="296"/>
      <c r="Q1" s="296"/>
      <c r="R1" s="296"/>
      <c r="S1" s="296"/>
      <c r="T1" s="296"/>
      <c r="U1" s="296"/>
    </row>
    <row r="2" spans="1:21" s="251" customFormat="1" ht="18.75">
      <c r="A2" s="324" t="s">
        <v>1350</v>
      </c>
      <c r="B2" s="296"/>
      <c r="C2" s="296"/>
      <c r="D2" s="296"/>
      <c r="E2" s="296"/>
      <c r="F2" s="296"/>
      <c r="G2" s="296"/>
      <c r="H2" s="296"/>
      <c r="I2" s="296"/>
      <c r="J2" s="296"/>
      <c r="K2" s="296"/>
      <c r="L2" s="296"/>
      <c r="M2" s="296"/>
      <c r="N2" s="296"/>
      <c r="O2" s="296"/>
      <c r="P2" s="296"/>
      <c r="Q2" s="296"/>
      <c r="R2" s="296"/>
      <c r="S2" s="296"/>
      <c r="T2" s="296"/>
      <c r="U2" s="296"/>
    </row>
    <row r="3" spans="1:21" s="251" customFormat="1" ht="21" customHeight="1">
      <c r="A3" s="252" t="s">
        <v>1392</v>
      </c>
      <c r="B3" s="253"/>
      <c r="C3" s="253"/>
      <c r="D3" s="253"/>
      <c r="E3" s="254"/>
      <c r="F3" s="253"/>
      <c r="G3" s="253"/>
      <c r="H3" s="253"/>
      <c r="I3" s="253"/>
      <c r="J3" s="253"/>
      <c r="K3" s="253"/>
      <c r="L3" s="253"/>
      <c r="M3" s="253"/>
      <c r="N3" s="253"/>
      <c r="O3" s="253"/>
      <c r="P3" s="253"/>
      <c r="Q3" s="253"/>
      <c r="R3" s="253"/>
      <c r="S3" s="253"/>
      <c r="T3" s="253"/>
      <c r="U3" s="253"/>
    </row>
    <row r="4" spans="1:21" s="67" customFormat="1" ht="23.25" customHeight="1">
      <c r="A4" s="561" t="s">
        <v>97</v>
      </c>
      <c r="B4" s="561" t="s">
        <v>112</v>
      </c>
      <c r="C4" s="571" t="s">
        <v>86</v>
      </c>
      <c r="D4" s="571" t="s">
        <v>87</v>
      </c>
      <c r="E4" s="580" t="s">
        <v>394</v>
      </c>
      <c r="F4" s="571" t="s">
        <v>88</v>
      </c>
      <c r="G4" s="574" t="s">
        <v>100</v>
      </c>
      <c r="H4" s="576"/>
      <c r="I4" s="576"/>
      <c r="J4" s="576"/>
      <c r="K4" s="576"/>
      <c r="L4" s="576"/>
      <c r="M4" s="576"/>
      <c r="N4" s="575"/>
      <c r="O4" s="583" t="s">
        <v>101</v>
      </c>
      <c r="P4" s="584"/>
      <c r="Q4" s="561" t="s">
        <v>102</v>
      </c>
      <c r="R4" s="561" t="s">
        <v>103</v>
      </c>
      <c r="S4" s="561" t="s">
        <v>110</v>
      </c>
      <c r="T4" s="561" t="s">
        <v>109</v>
      </c>
      <c r="U4" s="577" t="s">
        <v>89</v>
      </c>
    </row>
    <row r="5" spans="1:21" s="67" customFormat="1" ht="15" customHeight="1">
      <c r="A5" s="559"/>
      <c r="B5" s="559"/>
      <c r="C5" s="572"/>
      <c r="D5" s="572"/>
      <c r="E5" s="581"/>
      <c r="F5" s="572"/>
      <c r="G5" s="574" t="s">
        <v>104</v>
      </c>
      <c r="H5" s="575"/>
      <c r="I5" s="574" t="s">
        <v>105</v>
      </c>
      <c r="J5" s="575"/>
      <c r="K5" s="574" t="s">
        <v>106</v>
      </c>
      <c r="L5" s="575"/>
      <c r="M5" s="574" t="s">
        <v>107</v>
      </c>
      <c r="N5" s="575"/>
      <c r="O5" s="585"/>
      <c r="P5" s="586"/>
      <c r="Q5" s="559"/>
      <c r="R5" s="559"/>
      <c r="S5" s="559"/>
      <c r="T5" s="559"/>
      <c r="U5" s="578"/>
    </row>
    <row r="6" spans="1:21" s="67" customFormat="1" ht="24" customHeight="1">
      <c r="A6" s="560"/>
      <c r="B6" s="560"/>
      <c r="C6" s="573"/>
      <c r="D6" s="573"/>
      <c r="E6" s="582"/>
      <c r="F6" s="573"/>
      <c r="G6" s="248" t="s">
        <v>108</v>
      </c>
      <c r="H6" s="248" t="s">
        <v>12</v>
      </c>
      <c r="I6" s="248" t="s">
        <v>108</v>
      </c>
      <c r="J6" s="248" t="s">
        <v>12</v>
      </c>
      <c r="K6" s="248" t="s">
        <v>108</v>
      </c>
      <c r="L6" s="248" t="s">
        <v>12</v>
      </c>
      <c r="M6" s="248" t="s">
        <v>108</v>
      </c>
      <c r="N6" s="248" t="s">
        <v>12</v>
      </c>
      <c r="O6" s="248" t="s">
        <v>108</v>
      </c>
      <c r="P6" s="248" t="s">
        <v>12</v>
      </c>
      <c r="Q6" s="560"/>
      <c r="R6" s="560"/>
      <c r="S6" s="560"/>
      <c r="T6" s="560"/>
      <c r="U6" s="579"/>
    </row>
    <row r="7" spans="1:21" ht="15.75">
      <c r="A7" s="587" t="s">
        <v>1393</v>
      </c>
      <c r="B7" s="587" t="s">
        <v>1345</v>
      </c>
      <c r="C7" s="320"/>
      <c r="D7" s="320"/>
      <c r="E7" s="320"/>
      <c r="F7" s="320"/>
      <c r="G7" s="256"/>
      <c r="H7" s="256"/>
      <c r="I7" s="257"/>
      <c r="J7" s="258"/>
      <c r="K7" s="256"/>
      <c r="L7" s="236"/>
      <c r="M7" s="257"/>
      <c r="N7" s="236"/>
      <c r="O7" s="424">
        <f>+G7+I7+K7+M7</f>
        <v>0</v>
      </c>
      <c r="P7" s="424">
        <f>+H7+J7+L7+N7</f>
        <v>0</v>
      </c>
      <c r="Q7" s="256"/>
      <c r="R7" s="256"/>
      <c r="S7" s="256"/>
      <c r="T7" s="256"/>
      <c r="U7" s="320"/>
    </row>
    <row r="8" spans="1:21" ht="15.75">
      <c r="A8" s="588"/>
      <c r="B8" s="588"/>
      <c r="C8" s="320"/>
      <c r="D8" s="320"/>
      <c r="E8" s="320"/>
      <c r="F8" s="320"/>
      <c r="G8" s="256"/>
      <c r="H8" s="256"/>
      <c r="I8" s="257"/>
      <c r="J8" s="258"/>
      <c r="K8" s="256"/>
      <c r="L8" s="236"/>
      <c r="M8" s="257"/>
      <c r="N8" s="236"/>
      <c r="O8" s="424">
        <f t="shared" ref="O8:O45" si="0">+G8+I8+K8+M8</f>
        <v>0</v>
      </c>
      <c r="P8" s="424">
        <f t="shared" ref="P8:P45" si="1">+H8+J8+L8+N8</f>
        <v>0</v>
      </c>
      <c r="Q8" s="256"/>
      <c r="R8" s="256"/>
      <c r="S8" s="256"/>
      <c r="T8" s="256"/>
      <c r="U8" s="320"/>
    </row>
    <row r="9" spans="1:21" ht="15.75">
      <c r="A9" s="588"/>
      <c r="B9" s="588"/>
      <c r="C9" s="320"/>
      <c r="D9" s="320"/>
      <c r="E9" s="320"/>
      <c r="F9" s="320"/>
      <c r="G9" s="256"/>
      <c r="H9" s="256"/>
      <c r="I9" s="257"/>
      <c r="J9" s="258"/>
      <c r="K9" s="256"/>
      <c r="L9" s="236"/>
      <c r="M9" s="257"/>
      <c r="N9" s="236"/>
      <c r="O9" s="424">
        <f t="shared" si="0"/>
        <v>0</v>
      </c>
      <c r="P9" s="424">
        <f t="shared" si="1"/>
        <v>0</v>
      </c>
      <c r="Q9" s="256"/>
      <c r="R9" s="256"/>
      <c r="S9" s="256"/>
      <c r="T9" s="256"/>
      <c r="U9" s="320"/>
    </row>
    <row r="10" spans="1:21" ht="15.75">
      <c r="A10" s="588"/>
      <c r="B10" s="588"/>
      <c r="C10" s="320"/>
      <c r="D10" s="320"/>
      <c r="E10" s="320"/>
      <c r="F10" s="320"/>
      <c r="G10" s="256"/>
      <c r="H10" s="256"/>
      <c r="I10" s="257"/>
      <c r="J10" s="258"/>
      <c r="K10" s="256"/>
      <c r="L10" s="236"/>
      <c r="M10" s="257"/>
      <c r="N10" s="236"/>
      <c r="O10" s="424">
        <f t="shared" si="0"/>
        <v>0</v>
      </c>
      <c r="P10" s="424">
        <f t="shared" si="1"/>
        <v>0</v>
      </c>
      <c r="Q10" s="256"/>
      <c r="R10" s="256"/>
      <c r="S10" s="256"/>
      <c r="T10" s="256"/>
      <c r="U10" s="320"/>
    </row>
    <row r="11" spans="1:21" ht="15.75">
      <c r="A11" s="588"/>
      <c r="B11" s="589"/>
      <c r="C11" s="320"/>
      <c r="D11" s="320"/>
      <c r="E11" s="320"/>
      <c r="F11" s="320"/>
      <c r="G11" s="256"/>
      <c r="H11" s="256"/>
      <c r="I11" s="257"/>
      <c r="J11" s="258"/>
      <c r="K11" s="256"/>
      <c r="L11" s="236"/>
      <c r="M11" s="257"/>
      <c r="N11" s="236"/>
      <c r="O11" s="424">
        <f t="shared" si="0"/>
        <v>0</v>
      </c>
      <c r="P11" s="424">
        <f t="shared" si="1"/>
        <v>0</v>
      </c>
      <c r="Q11" s="256"/>
      <c r="R11" s="256"/>
      <c r="S11" s="256"/>
      <c r="T11" s="256"/>
      <c r="U11" s="320"/>
    </row>
    <row r="12" spans="1:21" ht="15.75">
      <c r="A12" s="588"/>
      <c r="B12" s="587" t="s">
        <v>1346</v>
      </c>
      <c r="C12" s="320"/>
      <c r="D12" s="320"/>
      <c r="E12" s="320"/>
      <c r="F12" s="320"/>
      <c r="G12" s="256"/>
      <c r="H12" s="256"/>
      <c r="I12" s="257"/>
      <c r="J12" s="258"/>
      <c r="K12" s="256"/>
      <c r="L12" s="236"/>
      <c r="M12" s="257"/>
      <c r="N12" s="236"/>
      <c r="O12" s="424">
        <f t="shared" si="0"/>
        <v>0</v>
      </c>
      <c r="P12" s="424">
        <f t="shared" si="1"/>
        <v>0</v>
      </c>
      <c r="Q12" s="256"/>
      <c r="R12" s="256"/>
      <c r="S12" s="256"/>
      <c r="T12" s="256"/>
      <c r="U12" s="320"/>
    </row>
    <row r="13" spans="1:21" ht="15.75">
      <c r="A13" s="588"/>
      <c r="B13" s="588"/>
      <c r="C13" s="320"/>
      <c r="D13" s="320"/>
      <c r="E13" s="320"/>
      <c r="F13" s="320"/>
      <c r="G13" s="256"/>
      <c r="H13" s="256"/>
      <c r="I13" s="257"/>
      <c r="J13" s="258"/>
      <c r="K13" s="256"/>
      <c r="L13" s="236"/>
      <c r="M13" s="257"/>
      <c r="N13" s="236"/>
      <c r="O13" s="424">
        <f t="shared" si="0"/>
        <v>0</v>
      </c>
      <c r="P13" s="424">
        <f t="shared" si="1"/>
        <v>0</v>
      </c>
      <c r="Q13" s="256"/>
      <c r="R13" s="256"/>
      <c r="S13" s="256"/>
      <c r="T13" s="256"/>
      <c r="U13" s="320"/>
    </row>
    <row r="14" spans="1:21" ht="15.75">
      <c r="A14" s="588"/>
      <c r="B14" s="588"/>
      <c r="C14" s="320"/>
      <c r="D14" s="320"/>
      <c r="E14" s="320"/>
      <c r="F14" s="397"/>
      <c r="G14" s="256"/>
      <c r="H14" s="256"/>
      <c r="I14" s="256"/>
      <c r="J14" s="256"/>
      <c r="K14" s="256"/>
      <c r="L14" s="236"/>
      <c r="M14" s="256"/>
      <c r="N14" s="236"/>
      <c r="O14" s="424">
        <f t="shared" si="0"/>
        <v>0</v>
      </c>
      <c r="P14" s="424">
        <f t="shared" si="1"/>
        <v>0</v>
      </c>
      <c r="Q14" s="261"/>
      <c r="R14" s="261"/>
      <c r="S14" s="261"/>
      <c r="T14" s="261"/>
      <c r="U14" s="320"/>
    </row>
    <row r="15" spans="1:21" ht="15.75">
      <c r="A15" s="588"/>
      <c r="B15" s="588"/>
      <c r="C15" s="320"/>
      <c r="D15" s="320"/>
      <c r="E15" s="320"/>
      <c r="F15" s="397"/>
      <c r="G15" s="256"/>
      <c r="H15" s="256"/>
      <c r="I15" s="256"/>
      <c r="J15" s="256"/>
      <c r="K15" s="256"/>
      <c r="L15" s="236"/>
      <c r="M15" s="256"/>
      <c r="N15" s="236"/>
      <c r="O15" s="424">
        <f t="shared" si="0"/>
        <v>0</v>
      </c>
      <c r="P15" s="424">
        <f t="shared" si="1"/>
        <v>0</v>
      </c>
      <c r="Q15" s="261"/>
      <c r="R15" s="261"/>
      <c r="S15" s="261"/>
      <c r="T15" s="261"/>
      <c r="U15" s="320"/>
    </row>
    <row r="16" spans="1:21" ht="15.75">
      <c r="A16" s="588"/>
      <c r="B16" s="589"/>
      <c r="C16" s="320"/>
      <c r="D16" s="320"/>
      <c r="E16" s="320"/>
      <c r="F16" s="320"/>
      <c r="G16" s="256"/>
      <c r="H16" s="398"/>
      <c r="I16" s="256"/>
      <c r="J16" s="398"/>
      <c r="K16" s="256"/>
      <c r="L16" s="236"/>
      <c r="M16" s="256"/>
      <c r="N16" s="236"/>
      <c r="O16" s="424">
        <f t="shared" si="0"/>
        <v>0</v>
      </c>
      <c r="P16" s="424">
        <f t="shared" si="1"/>
        <v>0</v>
      </c>
      <c r="Q16" s="256"/>
      <c r="R16" s="256"/>
      <c r="S16" s="256"/>
      <c r="T16" s="256"/>
      <c r="U16" s="320"/>
    </row>
    <row r="17" spans="1:21" ht="15.75">
      <c r="A17" s="588"/>
      <c r="B17" s="587" t="s">
        <v>1394</v>
      </c>
      <c r="C17" s="320"/>
      <c r="D17" s="320"/>
      <c r="E17" s="320"/>
      <c r="F17" s="320"/>
      <c r="G17" s="256"/>
      <c r="H17" s="398"/>
      <c r="I17" s="256"/>
      <c r="J17" s="398"/>
      <c r="K17" s="256"/>
      <c r="L17" s="236"/>
      <c r="M17" s="256"/>
      <c r="N17" s="236"/>
      <c r="O17" s="424">
        <f t="shared" si="0"/>
        <v>0</v>
      </c>
      <c r="P17" s="424">
        <f t="shared" si="1"/>
        <v>0</v>
      </c>
      <c r="Q17" s="256"/>
      <c r="R17" s="256"/>
      <c r="S17" s="256"/>
      <c r="T17" s="256"/>
      <c r="U17" s="320"/>
    </row>
    <row r="18" spans="1:21" ht="15.75">
      <c r="A18" s="588"/>
      <c r="B18" s="588"/>
      <c r="C18" s="320"/>
      <c r="D18" s="320"/>
      <c r="E18" s="320"/>
      <c r="F18" s="256"/>
      <c r="G18" s="257"/>
      <c r="H18" s="256"/>
      <c r="I18" s="257"/>
      <c r="J18" s="256"/>
      <c r="K18" s="257"/>
      <c r="L18" s="236"/>
      <c r="M18" s="257"/>
      <c r="N18" s="236"/>
      <c r="O18" s="424">
        <f t="shared" si="0"/>
        <v>0</v>
      </c>
      <c r="P18" s="424">
        <f t="shared" si="1"/>
        <v>0</v>
      </c>
      <c r="Q18" s="256"/>
      <c r="R18" s="256"/>
      <c r="S18" s="256"/>
      <c r="T18" s="256"/>
      <c r="U18" s="256"/>
    </row>
    <row r="19" spans="1:21" ht="15.75">
      <c r="A19" s="588"/>
      <c r="B19" s="588"/>
      <c r="C19" s="320"/>
      <c r="D19" s="320"/>
      <c r="E19" s="320"/>
      <c r="F19" s="256"/>
      <c r="G19" s="257"/>
      <c r="H19" s="256"/>
      <c r="I19" s="257"/>
      <c r="J19" s="256"/>
      <c r="K19" s="257"/>
      <c r="L19" s="236"/>
      <c r="M19" s="257"/>
      <c r="N19" s="236"/>
      <c r="O19" s="424">
        <f t="shared" si="0"/>
        <v>0</v>
      </c>
      <c r="P19" s="424">
        <f t="shared" si="1"/>
        <v>0</v>
      </c>
      <c r="Q19" s="256"/>
      <c r="R19" s="256"/>
      <c r="S19" s="256"/>
      <c r="T19" s="256"/>
      <c r="U19" s="256"/>
    </row>
    <row r="20" spans="1:21" ht="15.75">
      <c r="A20" s="588"/>
      <c r="B20" s="588"/>
      <c r="C20" s="255"/>
      <c r="D20" s="320"/>
      <c r="E20" s="320"/>
      <c r="F20" s="320"/>
      <c r="G20" s="257"/>
      <c r="H20" s="260"/>
      <c r="I20" s="257"/>
      <c r="J20" s="260"/>
      <c r="K20" s="257"/>
      <c r="L20" s="236"/>
      <c r="M20" s="257"/>
      <c r="N20" s="236"/>
      <c r="O20" s="424">
        <f t="shared" si="0"/>
        <v>0</v>
      </c>
      <c r="P20" s="424">
        <f t="shared" si="1"/>
        <v>0</v>
      </c>
      <c r="Q20" s="256"/>
      <c r="R20" s="256"/>
      <c r="S20" s="256"/>
      <c r="T20" s="256"/>
      <c r="U20" s="320"/>
    </row>
    <row r="21" spans="1:21" ht="15.75">
      <c r="A21" s="588"/>
      <c r="B21" s="589"/>
      <c r="C21" s="255"/>
      <c r="D21" s="320"/>
      <c r="E21" s="320"/>
      <c r="F21" s="285"/>
      <c r="G21" s="257"/>
      <c r="H21" s="256"/>
      <c r="I21" s="257"/>
      <c r="J21" s="256"/>
      <c r="K21" s="257"/>
      <c r="L21" s="236"/>
      <c r="M21" s="257"/>
      <c r="N21" s="236"/>
      <c r="O21" s="424">
        <f t="shared" si="0"/>
        <v>0</v>
      </c>
      <c r="P21" s="424">
        <f t="shared" si="1"/>
        <v>0</v>
      </c>
      <c r="Q21" s="256"/>
      <c r="R21" s="256"/>
      <c r="S21" s="256"/>
      <c r="T21" s="256"/>
      <c r="U21" s="320"/>
    </row>
    <row r="22" spans="1:21" ht="15.75" customHeight="1">
      <c r="A22" s="588"/>
      <c r="B22" s="590" t="s">
        <v>1347</v>
      </c>
      <c r="C22" s="255"/>
      <c r="D22" s="320"/>
      <c r="E22" s="320"/>
      <c r="F22" s="320"/>
      <c r="G22" s="256"/>
      <c r="H22" s="256"/>
      <c r="I22" s="209"/>
      <c r="J22" s="256"/>
      <c r="K22" s="256"/>
      <c r="L22" s="236"/>
      <c r="M22" s="256"/>
      <c r="N22" s="236"/>
      <c r="O22" s="424">
        <f t="shared" si="0"/>
        <v>0</v>
      </c>
      <c r="P22" s="424">
        <f t="shared" si="1"/>
        <v>0</v>
      </c>
      <c r="Q22" s="256"/>
      <c r="R22" s="256"/>
      <c r="S22" s="256"/>
      <c r="T22" s="256"/>
      <c r="U22" s="320"/>
    </row>
    <row r="23" spans="1:21" ht="15.75">
      <c r="A23" s="588"/>
      <c r="B23" s="590"/>
      <c r="C23" s="255"/>
      <c r="D23" s="320"/>
      <c r="E23" s="320"/>
      <c r="F23" s="320"/>
      <c r="G23" s="256"/>
      <c r="H23" s="256"/>
      <c r="I23" s="209"/>
      <c r="J23" s="256"/>
      <c r="K23" s="256"/>
      <c r="L23" s="236"/>
      <c r="M23" s="256"/>
      <c r="N23" s="236"/>
      <c r="O23" s="424">
        <f t="shared" si="0"/>
        <v>0</v>
      </c>
      <c r="P23" s="424">
        <f t="shared" si="1"/>
        <v>0</v>
      </c>
      <c r="Q23" s="256"/>
      <c r="R23" s="256"/>
      <c r="S23" s="256"/>
      <c r="T23" s="256"/>
      <c r="U23" s="320"/>
    </row>
    <row r="24" spans="1:21" ht="15.75">
      <c r="A24" s="588"/>
      <c r="B24" s="590"/>
      <c r="C24" s="255"/>
      <c r="D24" s="320"/>
      <c r="E24" s="320"/>
      <c r="F24" s="320"/>
      <c r="G24" s="256"/>
      <c r="H24" s="256"/>
      <c r="I24" s="209"/>
      <c r="J24" s="256"/>
      <c r="K24" s="256"/>
      <c r="L24" s="236"/>
      <c r="M24" s="256"/>
      <c r="N24" s="236"/>
      <c r="O24" s="424">
        <f t="shared" si="0"/>
        <v>0</v>
      </c>
      <c r="P24" s="424">
        <f t="shared" si="1"/>
        <v>0</v>
      </c>
      <c r="Q24" s="256"/>
      <c r="R24" s="256"/>
      <c r="S24" s="256"/>
      <c r="T24" s="256"/>
      <c r="U24" s="320"/>
    </row>
    <row r="25" spans="1:21" ht="15.75">
      <c r="A25" s="588"/>
      <c r="B25" s="590"/>
      <c r="C25" s="255"/>
      <c r="D25" s="320"/>
      <c r="E25" s="320"/>
      <c r="F25" s="320"/>
      <c r="G25" s="256"/>
      <c r="H25" s="256"/>
      <c r="I25" s="209"/>
      <c r="J25" s="256"/>
      <c r="K25" s="256"/>
      <c r="L25" s="236"/>
      <c r="M25" s="256"/>
      <c r="N25" s="236"/>
      <c r="O25" s="424">
        <f t="shared" si="0"/>
        <v>0</v>
      </c>
      <c r="P25" s="424">
        <f t="shared" si="1"/>
        <v>0</v>
      </c>
      <c r="Q25" s="256"/>
      <c r="R25" s="256"/>
      <c r="S25" s="256"/>
      <c r="T25" s="256"/>
      <c r="U25" s="320"/>
    </row>
    <row r="26" spans="1:21" ht="15.75">
      <c r="A26" s="588"/>
      <c r="B26" s="590"/>
      <c r="C26" s="255"/>
      <c r="D26" s="320"/>
      <c r="E26" s="320"/>
      <c r="F26" s="320"/>
      <c r="G26" s="256"/>
      <c r="H26" s="256"/>
      <c r="I26" s="209"/>
      <c r="J26" s="256"/>
      <c r="K26" s="256"/>
      <c r="L26" s="236"/>
      <c r="M26" s="256"/>
      <c r="N26" s="236"/>
      <c r="O26" s="424">
        <f t="shared" si="0"/>
        <v>0</v>
      </c>
      <c r="P26" s="424">
        <f t="shared" si="1"/>
        <v>0</v>
      </c>
      <c r="Q26" s="256"/>
      <c r="R26" s="256"/>
      <c r="S26" s="256"/>
      <c r="T26" s="256"/>
      <c r="U26" s="320"/>
    </row>
    <row r="27" spans="1:21" ht="15.75">
      <c r="A27" s="588"/>
      <c r="B27" s="590" t="s">
        <v>1395</v>
      </c>
      <c r="C27" s="255"/>
      <c r="D27" s="320"/>
      <c r="E27" s="320"/>
      <c r="F27" s="320"/>
      <c r="G27" s="256"/>
      <c r="H27" s="256"/>
      <c r="I27" s="209"/>
      <c r="J27" s="256"/>
      <c r="K27" s="256"/>
      <c r="L27" s="236"/>
      <c r="M27" s="256"/>
      <c r="N27" s="236"/>
      <c r="O27" s="424">
        <f t="shared" si="0"/>
        <v>0</v>
      </c>
      <c r="P27" s="424">
        <f t="shared" si="1"/>
        <v>0</v>
      </c>
      <c r="Q27" s="256"/>
      <c r="R27" s="256"/>
      <c r="S27" s="256"/>
      <c r="T27" s="256"/>
      <c r="U27" s="320"/>
    </row>
    <row r="28" spans="1:21" ht="15.75">
      <c r="A28" s="588"/>
      <c r="B28" s="590"/>
      <c r="C28" s="320"/>
      <c r="D28" s="320"/>
      <c r="E28" s="320"/>
      <c r="F28" s="320"/>
      <c r="G28" s="256"/>
      <c r="H28" s="256"/>
      <c r="I28" s="209"/>
      <c r="J28" s="256"/>
      <c r="K28" s="256"/>
      <c r="L28" s="236"/>
      <c r="M28" s="256"/>
      <c r="N28" s="236"/>
      <c r="O28" s="424">
        <f t="shared" si="0"/>
        <v>0</v>
      </c>
      <c r="P28" s="424">
        <f t="shared" si="1"/>
        <v>0</v>
      </c>
      <c r="Q28" s="256"/>
      <c r="R28" s="256"/>
      <c r="S28" s="256"/>
      <c r="T28" s="256"/>
      <c r="U28" s="320"/>
    </row>
    <row r="29" spans="1:21" ht="15.75">
      <c r="A29" s="588"/>
      <c r="B29" s="590"/>
      <c r="C29" s="320"/>
      <c r="D29" s="320"/>
      <c r="E29" s="320"/>
      <c r="F29" s="320"/>
      <c r="G29" s="256"/>
      <c r="H29" s="256"/>
      <c r="I29" s="209"/>
      <c r="J29" s="256"/>
      <c r="K29" s="256"/>
      <c r="L29" s="236"/>
      <c r="M29" s="256"/>
      <c r="N29" s="236"/>
      <c r="O29" s="424">
        <f t="shared" si="0"/>
        <v>0</v>
      </c>
      <c r="P29" s="424">
        <f t="shared" si="1"/>
        <v>0</v>
      </c>
      <c r="Q29" s="256"/>
      <c r="R29" s="256"/>
      <c r="S29" s="256"/>
      <c r="T29" s="256"/>
      <c r="U29" s="320"/>
    </row>
    <row r="30" spans="1:21" ht="15.75">
      <c r="A30" s="588"/>
      <c r="B30" s="590"/>
      <c r="C30" s="320"/>
      <c r="D30" s="320"/>
      <c r="E30" s="320"/>
      <c r="F30" s="320"/>
      <c r="G30" s="256"/>
      <c r="H30" s="256"/>
      <c r="I30" s="209"/>
      <c r="J30" s="256"/>
      <c r="K30" s="256"/>
      <c r="L30" s="236"/>
      <c r="M30" s="256"/>
      <c r="N30" s="236"/>
      <c r="O30" s="424">
        <f t="shared" si="0"/>
        <v>0</v>
      </c>
      <c r="P30" s="424">
        <f t="shared" si="1"/>
        <v>0</v>
      </c>
      <c r="Q30" s="256"/>
      <c r="R30" s="256"/>
      <c r="S30" s="256"/>
      <c r="T30" s="256"/>
      <c r="U30" s="320"/>
    </row>
    <row r="31" spans="1:21" ht="15.75">
      <c r="A31" s="588"/>
      <c r="B31" s="590"/>
      <c r="C31" s="320"/>
      <c r="D31" s="320"/>
      <c r="E31" s="320"/>
      <c r="F31" s="320"/>
      <c r="G31" s="256"/>
      <c r="H31" s="256"/>
      <c r="I31" s="209"/>
      <c r="J31" s="256"/>
      <c r="K31" s="256"/>
      <c r="L31" s="236"/>
      <c r="M31" s="256"/>
      <c r="N31" s="236"/>
      <c r="O31" s="424">
        <f t="shared" si="0"/>
        <v>0</v>
      </c>
      <c r="P31" s="424">
        <f t="shared" si="1"/>
        <v>0</v>
      </c>
      <c r="Q31" s="256"/>
      <c r="R31" s="256"/>
      <c r="S31" s="256"/>
      <c r="T31" s="256"/>
      <c r="U31" s="320"/>
    </row>
    <row r="32" spans="1:21" ht="15.75">
      <c r="A32" s="588"/>
      <c r="B32" s="590" t="s">
        <v>1396</v>
      </c>
      <c r="C32" s="320"/>
      <c r="D32" s="320"/>
      <c r="E32" s="320"/>
      <c r="F32" s="320"/>
      <c r="G32" s="256"/>
      <c r="H32" s="256"/>
      <c r="I32" s="209"/>
      <c r="J32" s="256"/>
      <c r="K32" s="256"/>
      <c r="L32" s="236"/>
      <c r="M32" s="256"/>
      <c r="N32" s="236"/>
      <c r="O32" s="424">
        <f t="shared" si="0"/>
        <v>0</v>
      </c>
      <c r="P32" s="424">
        <f t="shared" si="1"/>
        <v>0</v>
      </c>
      <c r="Q32" s="256"/>
      <c r="R32" s="256"/>
      <c r="S32" s="256"/>
      <c r="T32" s="256"/>
      <c r="U32" s="320"/>
    </row>
    <row r="33" spans="1:21" ht="15.75">
      <c r="A33" s="588"/>
      <c r="B33" s="590"/>
      <c r="C33" s="320"/>
      <c r="D33" s="320"/>
      <c r="E33" s="320"/>
      <c r="F33" s="320"/>
      <c r="G33" s="256"/>
      <c r="H33" s="256"/>
      <c r="I33" s="209"/>
      <c r="J33" s="256"/>
      <c r="K33" s="256"/>
      <c r="L33" s="236"/>
      <c r="M33" s="256"/>
      <c r="N33" s="236"/>
      <c r="O33" s="424">
        <f t="shared" si="0"/>
        <v>0</v>
      </c>
      <c r="P33" s="424">
        <f t="shared" si="1"/>
        <v>0</v>
      </c>
      <c r="Q33" s="256"/>
      <c r="R33" s="256"/>
      <c r="S33" s="256"/>
      <c r="T33" s="256"/>
      <c r="U33" s="320"/>
    </row>
    <row r="34" spans="1:21" ht="15.75">
      <c r="A34" s="588"/>
      <c r="B34" s="590"/>
      <c r="C34" s="320"/>
      <c r="D34" s="320"/>
      <c r="E34" s="320"/>
      <c r="F34" s="320"/>
      <c r="G34" s="256"/>
      <c r="H34" s="256"/>
      <c r="I34" s="209"/>
      <c r="J34" s="256"/>
      <c r="K34" s="256"/>
      <c r="L34" s="236"/>
      <c r="M34" s="256"/>
      <c r="N34" s="236"/>
      <c r="O34" s="424">
        <f t="shared" si="0"/>
        <v>0</v>
      </c>
      <c r="P34" s="424">
        <f t="shared" si="1"/>
        <v>0</v>
      </c>
      <c r="Q34" s="256"/>
      <c r="R34" s="256"/>
      <c r="S34" s="256"/>
      <c r="T34" s="256"/>
      <c r="U34" s="320"/>
    </row>
    <row r="35" spans="1:21" ht="15.75">
      <c r="A35" s="588"/>
      <c r="B35" s="590"/>
      <c r="C35" s="320"/>
      <c r="D35" s="320"/>
      <c r="E35" s="320"/>
      <c r="F35" s="320"/>
      <c r="G35" s="256"/>
      <c r="H35" s="256"/>
      <c r="I35" s="209"/>
      <c r="J35" s="256"/>
      <c r="K35" s="256"/>
      <c r="L35" s="236"/>
      <c r="M35" s="256"/>
      <c r="N35" s="236"/>
      <c r="O35" s="424">
        <f t="shared" si="0"/>
        <v>0</v>
      </c>
      <c r="P35" s="424">
        <f t="shared" si="1"/>
        <v>0</v>
      </c>
      <c r="Q35" s="256"/>
      <c r="R35" s="256"/>
      <c r="S35" s="256"/>
      <c r="T35" s="256"/>
      <c r="U35" s="320"/>
    </row>
    <row r="36" spans="1:21" ht="15.75">
      <c r="A36" s="588"/>
      <c r="B36" s="590" t="s">
        <v>1397</v>
      </c>
      <c r="C36" s="320"/>
      <c r="D36" s="320"/>
      <c r="E36" s="320"/>
      <c r="F36" s="320"/>
      <c r="G36" s="256"/>
      <c r="H36" s="256"/>
      <c r="I36" s="209"/>
      <c r="J36" s="256"/>
      <c r="K36" s="256"/>
      <c r="L36" s="236"/>
      <c r="M36" s="256"/>
      <c r="N36" s="236"/>
      <c r="O36" s="424">
        <f t="shared" si="0"/>
        <v>0</v>
      </c>
      <c r="P36" s="424">
        <f t="shared" si="1"/>
        <v>0</v>
      </c>
      <c r="Q36" s="256"/>
      <c r="R36" s="256"/>
      <c r="S36" s="256"/>
      <c r="T36" s="256"/>
      <c r="U36" s="320"/>
    </row>
    <row r="37" spans="1:21" ht="15.75">
      <c r="A37" s="588"/>
      <c r="B37" s="590"/>
      <c r="C37" s="320"/>
      <c r="D37" s="320"/>
      <c r="E37" s="320"/>
      <c r="F37" s="320"/>
      <c r="G37" s="256"/>
      <c r="H37" s="256"/>
      <c r="I37" s="209"/>
      <c r="J37" s="256"/>
      <c r="K37" s="256"/>
      <c r="L37" s="236"/>
      <c r="M37" s="256"/>
      <c r="N37" s="236"/>
      <c r="O37" s="424">
        <f t="shared" si="0"/>
        <v>0</v>
      </c>
      <c r="P37" s="424">
        <f t="shared" si="1"/>
        <v>0</v>
      </c>
      <c r="Q37" s="256"/>
      <c r="R37" s="256"/>
      <c r="S37" s="256"/>
      <c r="T37" s="256"/>
      <c r="U37" s="320"/>
    </row>
    <row r="38" spans="1:21" ht="15.75">
      <c r="A38" s="588"/>
      <c r="B38" s="590"/>
      <c r="C38" s="320"/>
      <c r="D38" s="320"/>
      <c r="E38" s="320"/>
      <c r="F38" s="320"/>
      <c r="G38" s="256"/>
      <c r="H38" s="256"/>
      <c r="I38" s="209"/>
      <c r="J38" s="256"/>
      <c r="K38" s="256"/>
      <c r="L38" s="236"/>
      <c r="M38" s="256"/>
      <c r="N38" s="236"/>
      <c r="O38" s="424">
        <f t="shared" si="0"/>
        <v>0</v>
      </c>
      <c r="P38" s="424">
        <f t="shared" si="1"/>
        <v>0</v>
      </c>
      <c r="Q38" s="256"/>
      <c r="R38" s="256"/>
      <c r="S38" s="256"/>
      <c r="T38" s="256"/>
      <c r="U38" s="320"/>
    </row>
    <row r="39" spans="1:21" ht="15.75">
      <c r="A39" s="588"/>
      <c r="B39" s="590"/>
      <c r="C39" s="320"/>
      <c r="D39" s="320"/>
      <c r="E39" s="320"/>
      <c r="F39" s="320"/>
      <c r="G39" s="256"/>
      <c r="H39" s="256"/>
      <c r="I39" s="209"/>
      <c r="J39" s="256"/>
      <c r="K39" s="256"/>
      <c r="L39" s="236"/>
      <c r="M39" s="256"/>
      <c r="N39" s="236"/>
      <c r="O39" s="424">
        <f t="shared" si="0"/>
        <v>0</v>
      </c>
      <c r="P39" s="424">
        <f t="shared" si="1"/>
        <v>0</v>
      </c>
      <c r="Q39" s="256"/>
      <c r="R39" s="256"/>
      <c r="S39" s="256"/>
      <c r="T39" s="256"/>
      <c r="U39" s="320"/>
    </row>
    <row r="40" spans="1:21" ht="15.75">
      <c r="A40" s="588"/>
      <c r="B40" s="590" t="s">
        <v>1398</v>
      </c>
      <c r="C40" s="320"/>
      <c r="D40" s="320"/>
      <c r="E40" s="320"/>
      <c r="F40" s="320"/>
      <c r="G40" s="256"/>
      <c r="H40" s="256"/>
      <c r="I40" s="209"/>
      <c r="J40" s="256"/>
      <c r="K40" s="256"/>
      <c r="L40" s="236"/>
      <c r="M40" s="256"/>
      <c r="N40" s="236"/>
      <c r="O40" s="424">
        <f t="shared" si="0"/>
        <v>0</v>
      </c>
      <c r="P40" s="424">
        <f t="shared" si="1"/>
        <v>0</v>
      </c>
      <c r="Q40" s="256"/>
      <c r="R40" s="256"/>
      <c r="S40" s="256"/>
      <c r="T40" s="256"/>
      <c r="U40" s="320"/>
    </row>
    <row r="41" spans="1:21" ht="15.75">
      <c r="A41" s="588"/>
      <c r="B41" s="590"/>
      <c r="C41" s="320"/>
      <c r="D41" s="320"/>
      <c r="E41" s="320"/>
      <c r="F41" s="320"/>
      <c r="G41" s="256"/>
      <c r="H41" s="256"/>
      <c r="I41" s="209"/>
      <c r="J41" s="256"/>
      <c r="K41" s="256"/>
      <c r="L41" s="236"/>
      <c r="M41" s="256"/>
      <c r="N41" s="236"/>
      <c r="O41" s="424">
        <f t="shared" si="0"/>
        <v>0</v>
      </c>
      <c r="P41" s="424">
        <f t="shared" si="1"/>
        <v>0</v>
      </c>
      <c r="Q41" s="256"/>
      <c r="R41" s="256"/>
      <c r="S41" s="256"/>
      <c r="T41" s="256"/>
      <c r="U41" s="320"/>
    </row>
    <row r="42" spans="1:21" ht="15.75">
      <c r="A42" s="588"/>
      <c r="B42" s="590"/>
      <c r="C42" s="320"/>
      <c r="D42" s="320"/>
      <c r="E42" s="320"/>
      <c r="F42" s="320"/>
      <c r="G42" s="256"/>
      <c r="H42" s="256"/>
      <c r="I42" s="209"/>
      <c r="J42" s="256"/>
      <c r="K42" s="256"/>
      <c r="L42" s="236"/>
      <c r="M42" s="256"/>
      <c r="N42" s="236"/>
      <c r="O42" s="424">
        <f t="shared" si="0"/>
        <v>0</v>
      </c>
      <c r="P42" s="424">
        <f t="shared" si="1"/>
        <v>0</v>
      </c>
      <c r="Q42" s="256"/>
      <c r="R42" s="256"/>
      <c r="S42" s="256"/>
      <c r="T42" s="256"/>
      <c r="U42" s="320"/>
    </row>
    <row r="43" spans="1:21" ht="15.75">
      <c r="A43" s="588"/>
      <c r="B43" s="590"/>
      <c r="C43" s="320"/>
      <c r="D43" s="320"/>
      <c r="E43" s="320"/>
      <c r="F43" s="320"/>
      <c r="G43" s="256"/>
      <c r="H43" s="256"/>
      <c r="I43" s="209"/>
      <c r="J43" s="256"/>
      <c r="K43" s="256"/>
      <c r="L43" s="236"/>
      <c r="M43" s="256"/>
      <c r="N43" s="236"/>
      <c r="O43" s="424">
        <f t="shared" si="0"/>
        <v>0</v>
      </c>
      <c r="P43" s="424">
        <f t="shared" si="1"/>
        <v>0</v>
      </c>
      <c r="Q43" s="256"/>
      <c r="R43" s="256"/>
      <c r="S43" s="256"/>
      <c r="T43" s="256"/>
      <c r="U43" s="320"/>
    </row>
    <row r="44" spans="1:21" ht="15.75">
      <c r="A44" s="588"/>
      <c r="B44" s="590"/>
      <c r="C44" s="320"/>
      <c r="D44" s="320"/>
      <c r="E44" s="320"/>
      <c r="F44" s="320"/>
      <c r="G44" s="256"/>
      <c r="H44" s="256"/>
      <c r="I44" s="209"/>
      <c r="J44" s="256"/>
      <c r="K44" s="256"/>
      <c r="L44" s="236"/>
      <c r="M44" s="256"/>
      <c r="N44" s="236"/>
      <c r="O44" s="424">
        <f t="shared" si="0"/>
        <v>0</v>
      </c>
      <c r="P44" s="424">
        <f t="shared" si="1"/>
        <v>0</v>
      </c>
      <c r="Q44" s="256"/>
      <c r="R44" s="256"/>
      <c r="S44" s="256"/>
      <c r="T44" s="256"/>
      <c r="U44" s="320"/>
    </row>
    <row r="45" spans="1:21" ht="15.75">
      <c r="A45" s="588"/>
      <c r="B45" s="590"/>
      <c r="C45" s="320"/>
      <c r="D45" s="320"/>
      <c r="E45" s="320"/>
      <c r="F45" s="320"/>
      <c r="G45" s="256"/>
      <c r="H45" s="256"/>
      <c r="I45" s="209"/>
      <c r="J45" s="256"/>
      <c r="K45" s="256"/>
      <c r="L45" s="236"/>
      <c r="M45" s="256"/>
      <c r="N45" s="236"/>
      <c r="O45" s="424">
        <f t="shared" si="0"/>
        <v>0</v>
      </c>
      <c r="P45" s="424">
        <f t="shared" si="1"/>
        <v>0</v>
      </c>
      <c r="Q45" s="256"/>
      <c r="R45" s="256"/>
      <c r="S45" s="256"/>
      <c r="T45" s="256"/>
      <c r="U45" s="320"/>
    </row>
    <row r="46" spans="1:21" ht="15.75">
      <c r="A46" s="299"/>
      <c r="B46" s="300"/>
      <c r="C46" s="299" t="s">
        <v>1399</v>
      </c>
      <c r="D46" s="300"/>
      <c r="E46" s="300"/>
      <c r="F46" s="301"/>
      <c r="G46" s="262">
        <f t="shared" ref="G46:P46" si="2">SUM(G7:G23)</f>
        <v>0</v>
      </c>
      <c r="H46" s="263">
        <f t="shared" si="2"/>
        <v>0</v>
      </c>
      <c r="I46" s="262">
        <f t="shared" si="2"/>
        <v>0</v>
      </c>
      <c r="J46" s="262">
        <f t="shared" si="2"/>
        <v>0</v>
      </c>
      <c r="K46" s="262">
        <f t="shared" si="2"/>
        <v>0</v>
      </c>
      <c r="L46" s="263">
        <f t="shared" si="2"/>
        <v>0</v>
      </c>
      <c r="M46" s="262">
        <f t="shared" si="2"/>
        <v>0</v>
      </c>
      <c r="N46" s="262">
        <f t="shared" si="2"/>
        <v>0</v>
      </c>
      <c r="O46" s="262">
        <f t="shared" si="2"/>
        <v>0</v>
      </c>
      <c r="P46" s="262">
        <f t="shared" si="2"/>
        <v>0</v>
      </c>
      <c r="Q46" s="264"/>
      <c r="R46" s="264"/>
      <c r="S46" s="264"/>
      <c r="T46" s="264"/>
      <c r="U46" s="264"/>
    </row>
    <row r="47" spans="1:21" ht="15.75">
      <c r="A47" s="265"/>
      <c r="B47" s="266"/>
      <c r="C47" s="266"/>
      <c r="D47" s="266"/>
      <c r="E47" s="267"/>
      <c r="F47" s="266"/>
      <c r="G47" s="266"/>
      <c r="H47" s="266"/>
      <c r="I47" s="266"/>
      <c r="J47" s="266"/>
      <c r="K47" s="266"/>
      <c r="L47" s="266"/>
      <c r="M47" s="266"/>
      <c r="N47" s="266"/>
      <c r="O47" s="266"/>
      <c r="P47" s="266"/>
      <c r="Q47" s="266"/>
      <c r="R47" s="266"/>
      <c r="S47" s="266"/>
      <c r="T47" s="266"/>
      <c r="U47" s="266"/>
    </row>
    <row r="48" spans="1:21" ht="15.75">
      <c r="A48" s="265"/>
      <c r="B48" s="266"/>
      <c r="C48" s="266"/>
      <c r="D48" s="266"/>
      <c r="E48" s="267"/>
      <c r="F48" s="266"/>
      <c r="G48" s="266"/>
      <c r="H48" s="266"/>
      <c r="I48" s="266"/>
      <c r="J48" s="266"/>
      <c r="K48" s="266"/>
      <c r="L48" s="266"/>
      <c r="M48" s="266"/>
      <c r="N48" s="266"/>
      <c r="O48" s="266"/>
      <c r="P48" s="266"/>
      <c r="Q48" s="266"/>
      <c r="R48" s="266"/>
      <c r="S48" s="266"/>
      <c r="T48" s="266"/>
      <c r="U48" s="266"/>
    </row>
    <row r="49" spans="1:21" ht="15.75">
      <c r="A49" s="265"/>
      <c r="B49" s="266"/>
      <c r="C49" s="266"/>
      <c r="D49" s="266"/>
      <c r="E49" s="267"/>
      <c r="F49" s="266"/>
      <c r="G49" s="266"/>
      <c r="H49" s="266"/>
      <c r="I49" s="266"/>
      <c r="J49" s="266"/>
      <c r="K49" s="266"/>
      <c r="L49" s="266"/>
      <c r="M49" s="266"/>
      <c r="N49" s="266"/>
      <c r="O49" s="266"/>
      <c r="P49" s="266"/>
      <c r="Q49" s="266"/>
      <c r="R49" s="266"/>
      <c r="S49" s="266"/>
      <c r="T49" s="266"/>
      <c r="U49" s="266"/>
    </row>
    <row r="50" spans="1:21" ht="15.75">
      <c r="A50" s="265"/>
      <c r="B50" s="266"/>
      <c r="C50" s="266"/>
      <c r="D50" s="266"/>
      <c r="E50" s="267"/>
      <c r="F50" s="266"/>
      <c r="G50" s="266"/>
      <c r="H50" s="266"/>
      <c r="I50" s="266"/>
      <c r="J50" s="266"/>
      <c r="K50" s="266"/>
      <c r="L50" s="266"/>
      <c r="M50" s="266"/>
      <c r="N50" s="266"/>
      <c r="O50" s="266"/>
      <c r="P50" s="266"/>
      <c r="Q50" s="266"/>
      <c r="R50" s="266"/>
      <c r="S50" s="266"/>
      <c r="T50" s="266"/>
      <c r="U50" s="266"/>
    </row>
    <row r="51" spans="1:21" ht="15.75">
      <c r="A51" s="265"/>
      <c r="B51" s="266"/>
      <c r="C51" s="266"/>
      <c r="D51" s="266"/>
      <c r="E51" s="267"/>
      <c r="F51" s="266"/>
      <c r="G51" s="266"/>
      <c r="H51" s="266"/>
      <c r="I51" s="266"/>
      <c r="J51" s="266"/>
      <c r="K51" s="266"/>
      <c r="L51" s="266"/>
      <c r="M51" s="266"/>
      <c r="N51" s="266"/>
      <c r="O51" s="266"/>
      <c r="P51" s="266"/>
      <c r="Q51" s="266"/>
      <c r="R51" s="266"/>
      <c r="S51" s="266"/>
      <c r="T51" s="266"/>
      <c r="U51" s="266"/>
    </row>
    <row r="52" spans="1:21" ht="15.75">
      <c r="A52" s="265"/>
      <c r="B52" s="266"/>
      <c r="C52" s="266"/>
      <c r="D52" s="266"/>
      <c r="E52" s="267"/>
      <c r="F52" s="266"/>
      <c r="G52" s="266"/>
      <c r="H52" s="266"/>
      <c r="I52" s="266"/>
      <c r="J52" s="266"/>
      <c r="K52" s="266"/>
      <c r="L52" s="266"/>
      <c r="M52" s="266"/>
      <c r="N52" s="266"/>
      <c r="O52" s="266"/>
      <c r="P52" s="266"/>
      <c r="Q52" s="266"/>
      <c r="R52" s="266"/>
      <c r="S52" s="266"/>
      <c r="T52" s="266"/>
      <c r="U52" s="266"/>
    </row>
    <row r="53" spans="1:21" ht="15.75">
      <c r="A53" s="265"/>
      <c r="B53" s="266"/>
      <c r="C53" s="266"/>
      <c r="D53" s="266"/>
      <c r="E53" s="267"/>
      <c r="F53" s="266"/>
      <c r="G53" s="266"/>
      <c r="H53" s="266"/>
      <c r="I53" s="266"/>
      <c r="J53" s="266"/>
      <c r="K53" s="266"/>
      <c r="L53" s="266"/>
      <c r="M53" s="266"/>
      <c r="N53" s="266"/>
      <c r="O53" s="266"/>
      <c r="P53" s="266"/>
      <c r="Q53" s="266"/>
      <c r="R53" s="266"/>
      <c r="S53" s="266"/>
      <c r="T53" s="266"/>
      <c r="U53" s="266"/>
    </row>
    <row r="54" spans="1:21" ht="15.75">
      <c r="A54" s="265"/>
      <c r="B54" s="266"/>
      <c r="C54" s="266"/>
      <c r="D54" s="266"/>
      <c r="E54" s="267"/>
      <c r="F54" s="266"/>
      <c r="G54" s="266"/>
      <c r="H54" s="266"/>
      <c r="I54" s="266"/>
      <c r="J54" s="266"/>
      <c r="K54" s="266"/>
      <c r="L54" s="266"/>
      <c r="M54" s="266"/>
      <c r="N54" s="266"/>
      <c r="O54" s="266"/>
      <c r="P54" s="266"/>
      <c r="Q54" s="266"/>
      <c r="R54" s="266"/>
      <c r="S54" s="266"/>
      <c r="T54" s="266"/>
      <c r="U54" s="266"/>
    </row>
    <row r="55" spans="1:21" ht="15.75">
      <c r="A55" s="265"/>
      <c r="B55" s="266"/>
      <c r="C55" s="266"/>
      <c r="D55" s="266"/>
      <c r="E55" s="267"/>
      <c r="F55" s="266"/>
      <c r="G55" s="266"/>
      <c r="H55" s="266"/>
      <c r="I55" s="266"/>
      <c r="J55" s="266"/>
      <c r="K55" s="266"/>
      <c r="L55" s="266"/>
      <c r="M55" s="266"/>
      <c r="N55" s="266"/>
      <c r="O55" s="266"/>
      <c r="P55" s="266"/>
      <c r="Q55" s="266"/>
      <c r="R55" s="266"/>
      <c r="S55" s="266"/>
      <c r="T55" s="266"/>
      <c r="U55" s="266"/>
    </row>
    <row r="56" spans="1:21" ht="15.75">
      <c r="A56" s="265"/>
      <c r="B56" s="266"/>
      <c r="C56" s="266"/>
      <c r="D56" s="266"/>
      <c r="E56" s="267"/>
      <c r="F56" s="266"/>
      <c r="G56" s="266"/>
      <c r="H56" s="266"/>
      <c r="I56" s="266"/>
      <c r="J56" s="266"/>
      <c r="K56" s="266"/>
      <c r="L56" s="266"/>
      <c r="M56" s="266"/>
      <c r="N56" s="266"/>
      <c r="O56" s="266"/>
      <c r="P56" s="266"/>
      <c r="Q56" s="266"/>
      <c r="R56" s="266"/>
      <c r="S56" s="266"/>
      <c r="T56" s="266"/>
      <c r="U56" s="266"/>
    </row>
    <row r="57" spans="1:21" ht="15.75">
      <c r="A57" s="265"/>
      <c r="B57" s="266"/>
      <c r="C57" s="266"/>
      <c r="D57" s="266"/>
      <c r="E57" s="267"/>
      <c r="F57" s="266"/>
      <c r="G57" s="266"/>
      <c r="H57" s="266"/>
      <c r="I57" s="266"/>
      <c r="J57" s="266"/>
      <c r="K57" s="266"/>
      <c r="L57" s="266"/>
      <c r="M57" s="266"/>
      <c r="N57" s="266"/>
      <c r="O57" s="266"/>
      <c r="P57" s="266"/>
      <c r="Q57" s="266"/>
      <c r="R57" s="266"/>
      <c r="S57" s="266"/>
      <c r="T57" s="266"/>
      <c r="U57" s="266"/>
    </row>
    <row r="58" spans="1:21" ht="15.75">
      <c r="A58" s="265"/>
      <c r="B58" s="266"/>
      <c r="C58" s="266"/>
      <c r="D58" s="266"/>
      <c r="E58" s="267"/>
      <c r="F58" s="266"/>
      <c r="G58" s="266"/>
      <c r="H58" s="266"/>
      <c r="I58" s="266"/>
      <c r="J58" s="266"/>
      <c r="K58" s="266"/>
      <c r="L58" s="266"/>
      <c r="M58" s="266"/>
      <c r="N58" s="266"/>
      <c r="O58" s="266"/>
      <c r="P58" s="266"/>
      <c r="Q58" s="266"/>
      <c r="R58" s="266"/>
      <c r="S58" s="266"/>
      <c r="T58" s="266"/>
      <c r="U58" s="266"/>
    </row>
    <row r="59" spans="1:21" ht="15.75">
      <c r="A59" s="265"/>
      <c r="B59" s="266"/>
      <c r="C59" s="266"/>
      <c r="D59" s="266"/>
      <c r="E59" s="267"/>
      <c r="F59" s="266"/>
      <c r="G59" s="266"/>
      <c r="H59" s="266"/>
      <c r="I59" s="266"/>
      <c r="J59" s="266"/>
      <c r="K59" s="266"/>
      <c r="L59" s="266"/>
      <c r="M59" s="266"/>
      <c r="N59" s="266"/>
      <c r="O59" s="266"/>
      <c r="P59" s="266"/>
      <c r="Q59" s="266"/>
      <c r="R59" s="266"/>
      <c r="S59" s="266"/>
      <c r="T59" s="266"/>
      <c r="U59" s="266"/>
    </row>
    <row r="60" spans="1:21" ht="15.75">
      <c r="A60" s="265"/>
      <c r="B60" s="266"/>
      <c r="C60" s="266"/>
      <c r="D60" s="266"/>
      <c r="E60" s="267"/>
      <c r="F60" s="266"/>
      <c r="G60" s="266"/>
      <c r="H60" s="266"/>
      <c r="I60" s="266"/>
      <c r="J60" s="266"/>
      <c r="K60" s="266"/>
      <c r="L60" s="266"/>
      <c r="M60" s="266"/>
      <c r="N60" s="266"/>
      <c r="O60" s="266"/>
      <c r="P60" s="266"/>
      <c r="Q60" s="266"/>
      <c r="R60" s="266"/>
      <c r="S60" s="266"/>
      <c r="T60" s="266"/>
      <c r="U60" s="266"/>
    </row>
    <row r="61" spans="1:21" ht="15.75">
      <c r="A61" s="265"/>
      <c r="B61" s="266"/>
      <c r="C61" s="266"/>
      <c r="D61" s="266"/>
      <c r="E61" s="267"/>
      <c r="F61" s="266"/>
      <c r="G61" s="266"/>
      <c r="H61" s="266"/>
      <c r="I61" s="266"/>
      <c r="J61" s="266"/>
      <c r="K61" s="266"/>
      <c r="L61" s="266"/>
      <c r="M61" s="266"/>
      <c r="N61" s="266"/>
      <c r="O61" s="266"/>
      <c r="P61" s="266"/>
      <c r="Q61" s="266"/>
      <c r="R61" s="266"/>
      <c r="S61" s="266"/>
      <c r="T61" s="266"/>
      <c r="U61" s="266"/>
    </row>
    <row r="62" spans="1:21" ht="15.75">
      <c r="A62" s="265"/>
      <c r="B62" s="266"/>
      <c r="C62" s="266"/>
      <c r="D62" s="266"/>
      <c r="E62" s="267"/>
      <c r="F62" s="266"/>
      <c r="G62" s="266"/>
      <c r="H62" s="266"/>
      <c r="I62" s="266"/>
      <c r="J62" s="266"/>
      <c r="K62" s="266"/>
      <c r="L62" s="266"/>
      <c r="M62" s="266"/>
      <c r="N62" s="266"/>
      <c r="O62" s="266"/>
      <c r="P62" s="266"/>
      <c r="Q62" s="266"/>
      <c r="R62" s="266"/>
      <c r="S62" s="266"/>
      <c r="T62" s="266"/>
      <c r="U62" s="266"/>
    </row>
    <row r="63" spans="1:21" ht="15.75">
      <c r="A63" s="265"/>
      <c r="B63" s="266"/>
      <c r="C63" s="266"/>
      <c r="D63" s="266"/>
      <c r="E63" s="267"/>
      <c r="F63" s="266"/>
      <c r="G63" s="266"/>
      <c r="H63" s="266"/>
      <c r="I63" s="266"/>
      <c r="J63" s="266"/>
      <c r="K63" s="266"/>
      <c r="L63" s="266"/>
      <c r="M63" s="266"/>
      <c r="N63" s="266"/>
      <c r="O63" s="266"/>
      <c r="P63" s="266"/>
      <c r="Q63" s="266"/>
      <c r="R63" s="266"/>
      <c r="S63" s="266"/>
      <c r="T63" s="266"/>
      <c r="U63" s="266"/>
    </row>
    <row r="64" spans="1:21" ht="15.75">
      <c r="A64" s="265"/>
      <c r="B64" s="266"/>
      <c r="C64" s="266"/>
      <c r="D64" s="266"/>
      <c r="E64" s="267"/>
      <c r="F64" s="266"/>
      <c r="G64" s="266"/>
      <c r="H64" s="266"/>
      <c r="I64" s="266"/>
      <c r="J64" s="266"/>
      <c r="K64" s="266"/>
      <c r="L64" s="266"/>
      <c r="M64" s="266"/>
      <c r="N64" s="266"/>
      <c r="O64" s="266"/>
      <c r="P64" s="266"/>
      <c r="Q64" s="266"/>
      <c r="R64" s="266"/>
      <c r="S64" s="266"/>
      <c r="T64" s="266"/>
      <c r="U64" s="266"/>
    </row>
    <row r="65" spans="1:21" ht="15.75">
      <c r="A65" s="265"/>
      <c r="B65" s="266"/>
      <c r="C65" s="266"/>
      <c r="D65" s="266"/>
      <c r="E65" s="267"/>
      <c r="F65" s="266"/>
      <c r="G65" s="266"/>
      <c r="H65" s="266"/>
      <c r="I65" s="266"/>
      <c r="J65" s="266"/>
      <c r="K65" s="266"/>
      <c r="L65" s="266"/>
      <c r="M65" s="266"/>
      <c r="N65" s="266"/>
      <c r="O65" s="266"/>
      <c r="P65" s="266"/>
      <c r="Q65" s="266"/>
      <c r="R65" s="266"/>
      <c r="S65" s="266"/>
      <c r="T65" s="266"/>
      <c r="U65" s="266"/>
    </row>
    <row r="66" spans="1:21" ht="15.75">
      <c r="A66" s="265"/>
      <c r="B66" s="266"/>
      <c r="C66" s="266"/>
      <c r="D66" s="266"/>
      <c r="E66" s="267"/>
      <c r="F66" s="266"/>
      <c r="G66" s="266"/>
      <c r="H66" s="266"/>
      <c r="I66" s="266"/>
      <c r="J66" s="266"/>
      <c r="K66" s="266"/>
      <c r="L66" s="266"/>
      <c r="M66" s="266"/>
      <c r="N66" s="266"/>
      <c r="O66" s="266"/>
      <c r="P66" s="266"/>
      <c r="Q66" s="266"/>
      <c r="R66" s="266"/>
      <c r="S66" s="266"/>
      <c r="T66" s="266"/>
      <c r="U66" s="266"/>
    </row>
    <row r="67" spans="1:21" ht="15.75">
      <c r="A67" s="265"/>
      <c r="B67" s="266"/>
      <c r="C67" s="266"/>
      <c r="D67" s="266"/>
      <c r="E67" s="267"/>
      <c r="F67" s="266"/>
      <c r="G67" s="266"/>
      <c r="H67" s="266"/>
      <c r="I67" s="266"/>
      <c r="J67" s="266"/>
      <c r="K67" s="266"/>
      <c r="L67" s="266"/>
      <c r="M67" s="266"/>
      <c r="N67" s="266"/>
      <c r="O67" s="266"/>
      <c r="P67" s="266"/>
      <c r="Q67" s="266"/>
      <c r="R67" s="266"/>
      <c r="S67" s="266"/>
      <c r="T67" s="266"/>
      <c r="U67" s="266"/>
    </row>
    <row r="68" spans="1:21" ht="15.75">
      <c r="A68" s="265"/>
      <c r="B68" s="266"/>
      <c r="C68" s="266"/>
      <c r="D68" s="266"/>
      <c r="E68" s="267"/>
      <c r="F68" s="266"/>
      <c r="G68" s="266"/>
      <c r="H68" s="266"/>
      <c r="I68" s="266"/>
      <c r="J68" s="266"/>
      <c r="K68" s="266"/>
      <c r="L68" s="266"/>
      <c r="M68" s="266"/>
      <c r="N68" s="266"/>
      <c r="O68" s="266"/>
      <c r="P68" s="266"/>
      <c r="Q68" s="266"/>
      <c r="R68" s="266"/>
      <c r="S68" s="266"/>
      <c r="T68" s="266"/>
      <c r="U68" s="266"/>
    </row>
    <row r="69" spans="1:21" ht="15.75">
      <c r="A69" s="265"/>
      <c r="B69" s="266"/>
      <c r="C69" s="266"/>
      <c r="D69" s="266"/>
      <c r="E69" s="267"/>
      <c r="F69" s="266"/>
      <c r="G69" s="266"/>
      <c r="H69" s="266"/>
      <c r="I69" s="266"/>
      <c r="J69" s="266"/>
      <c r="K69" s="266"/>
      <c r="L69" s="266"/>
      <c r="M69" s="266"/>
      <c r="N69" s="266"/>
      <c r="O69" s="266"/>
      <c r="P69" s="266"/>
      <c r="Q69" s="266"/>
      <c r="R69" s="266"/>
      <c r="S69" s="266"/>
      <c r="T69" s="266"/>
      <c r="U69" s="266"/>
    </row>
    <row r="70" spans="1:21" ht="15.75">
      <c r="A70" s="265"/>
      <c r="B70" s="266"/>
      <c r="C70" s="266"/>
      <c r="D70" s="266"/>
      <c r="E70" s="267"/>
      <c r="F70" s="266"/>
      <c r="G70" s="266"/>
      <c r="H70" s="266"/>
      <c r="I70" s="266"/>
      <c r="J70" s="266"/>
      <c r="K70" s="266"/>
      <c r="L70" s="266"/>
      <c r="M70" s="266"/>
      <c r="N70" s="266"/>
      <c r="O70" s="266"/>
      <c r="P70" s="266"/>
      <c r="Q70" s="266"/>
      <c r="R70" s="266"/>
      <c r="S70" s="266"/>
      <c r="T70" s="266"/>
      <c r="U70" s="266"/>
    </row>
    <row r="71" spans="1:21" ht="15.75">
      <c r="A71" s="265"/>
      <c r="B71" s="266"/>
      <c r="C71" s="266"/>
      <c r="D71" s="266"/>
      <c r="E71" s="267"/>
      <c r="F71" s="266"/>
      <c r="G71" s="266"/>
      <c r="H71" s="266"/>
      <c r="I71" s="266"/>
      <c r="J71" s="266"/>
      <c r="K71" s="266"/>
      <c r="L71" s="266"/>
      <c r="M71" s="266"/>
      <c r="N71" s="266"/>
      <c r="O71" s="266"/>
      <c r="P71" s="266"/>
      <c r="Q71" s="266"/>
      <c r="R71" s="266"/>
      <c r="S71" s="266"/>
      <c r="T71" s="266"/>
      <c r="U71" s="266"/>
    </row>
    <row r="72" spans="1:21" ht="15.75">
      <c r="A72" s="265"/>
      <c r="B72" s="266"/>
      <c r="C72" s="266"/>
      <c r="D72" s="266"/>
      <c r="E72" s="267"/>
      <c r="F72" s="266"/>
      <c r="G72" s="266"/>
      <c r="H72" s="266"/>
      <c r="I72" s="266"/>
      <c r="J72" s="266"/>
      <c r="K72" s="266"/>
      <c r="L72" s="266"/>
      <c r="M72" s="266"/>
      <c r="N72" s="266"/>
      <c r="O72" s="266"/>
      <c r="P72" s="266"/>
      <c r="Q72" s="266"/>
      <c r="R72" s="266"/>
      <c r="S72" s="266"/>
      <c r="T72" s="266"/>
      <c r="U72" s="266"/>
    </row>
    <row r="73" spans="1:21" ht="15.75">
      <c r="A73" s="265"/>
      <c r="B73" s="266"/>
      <c r="C73" s="266"/>
      <c r="D73" s="266"/>
      <c r="E73" s="267"/>
      <c r="F73" s="266"/>
      <c r="G73" s="266"/>
      <c r="H73" s="266"/>
      <c r="I73" s="266"/>
      <c r="J73" s="266"/>
      <c r="K73" s="266"/>
      <c r="L73" s="266"/>
      <c r="M73" s="266"/>
      <c r="N73" s="266"/>
      <c r="O73" s="266"/>
      <c r="P73" s="266"/>
      <c r="Q73" s="266"/>
      <c r="R73" s="266"/>
      <c r="S73" s="266"/>
      <c r="T73" s="266"/>
      <c r="U73" s="266"/>
    </row>
    <row r="74" spans="1:21" ht="15.75">
      <c r="A74" s="265"/>
      <c r="B74" s="266"/>
      <c r="C74" s="266"/>
      <c r="D74" s="266"/>
      <c r="E74" s="267"/>
      <c r="F74" s="266"/>
      <c r="G74" s="266"/>
      <c r="H74" s="266"/>
      <c r="I74" s="266"/>
      <c r="J74" s="266"/>
      <c r="K74" s="266"/>
      <c r="L74" s="266"/>
      <c r="M74" s="266"/>
      <c r="N74" s="266"/>
      <c r="O74" s="266"/>
      <c r="P74" s="266"/>
      <c r="Q74" s="266"/>
      <c r="R74" s="266"/>
      <c r="S74" s="266"/>
      <c r="T74" s="266"/>
      <c r="U74" s="266"/>
    </row>
    <row r="75" spans="1:21" ht="15.75">
      <c r="A75" s="265"/>
      <c r="B75" s="266"/>
      <c r="C75" s="266"/>
      <c r="D75" s="266"/>
      <c r="E75" s="267"/>
      <c r="F75" s="266"/>
      <c r="G75" s="266"/>
      <c r="H75" s="266"/>
      <c r="I75" s="266"/>
      <c r="J75" s="266"/>
      <c r="K75" s="266"/>
      <c r="L75" s="266"/>
      <c r="M75" s="266"/>
      <c r="N75" s="266"/>
      <c r="O75" s="266"/>
      <c r="P75" s="266"/>
      <c r="Q75" s="266"/>
      <c r="R75" s="266"/>
      <c r="S75" s="266"/>
      <c r="T75" s="266"/>
      <c r="U75" s="266"/>
    </row>
    <row r="76" spans="1:21" ht="15.75">
      <c r="A76" s="265"/>
      <c r="B76" s="266"/>
      <c r="C76" s="266"/>
      <c r="D76" s="266"/>
      <c r="E76" s="267"/>
      <c r="F76" s="266"/>
      <c r="G76" s="266"/>
      <c r="H76" s="266"/>
      <c r="I76" s="266"/>
      <c r="J76" s="266"/>
      <c r="K76" s="266"/>
      <c r="L76" s="266"/>
      <c r="M76" s="266"/>
      <c r="N76" s="266"/>
      <c r="O76" s="266"/>
      <c r="P76" s="266"/>
      <c r="Q76" s="266"/>
      <c r="R76" s="266"/>
      <c r="S76" s="266"/>
      <c r="T76" s="266"/>
      <c r="U76" s="266"/>
    </row>
    <row r="77" spans="1:21" ht="15.75">
      <c r="A77" s="265"/>
      <c r="B77" s="266"/>
      <c r="C77" s="266"/>
      <c r="D77" s="266"/>
      <c r="E77" s="267"/>
      <c r="F77" s="266"/>
      <c r="G77" s="266"/>
      <c r="H77" s="266"/>
      <c r="I77" s="266"/>
      <c r="J77" s="266"/>
      <c r="K77" s="266"/>
      <c r="L77" s="266"/>
      <c r="M77" s="266"/>
      <c r="N77" s="266"/>
      <c r="O77" s="266"/>
      <c r="P77" s="266"/>
      <c r="Q77" s="266"/>
      <c r="R77" s="266"/>
      <c r="S77" s="266"/>
      <c r="T77" s="266"/>
      <c r="U77" s="266"/>
    </row>
    <row r="78" spans="1:21" ht="15.75">
      <c r="A78" s="265"/>
      <c r="B78" s="266"/>
      <c r="C78" s="266"/>
      <c r="D78" s="266"/>
      <c r="E78" s="267"/>
      <c r="F78" s="266"/>
      <c r="G78" s="266"/>
      <c r="H78" s="266"/>
      <c r="I78" s="266"/>
      <c r="J78" s="266"/>
      <c r="K78" s="266"/>
      <c r="L78" s="266"/>
      <c r="M78" s="266"/>
      <c r="N78" s="266"/>
      <c r="O78" s="266"/>
      <c r="P78" s="266"/>
      <c r="Q78" s="266"/>
      <c r="R78" s="266"/>
      <c r="S78" s="266"/>
      <c r="T78" s="266"/>
      <c r="U78" s="266"/>
    </row>
    <row r="94" spans="1:5">
      <c r="A94" s="259"/>
      <c r="E94" s="259"/>
    </row>
    <row r="95" spans="1:5">
      <c r="A95" s="259"/>
      <c r="E95" s="259"/>
    </row>
    <row r="96" spans="1:5">
      <c r="A96" s="259"/>
      <c r="E96" s="259"/>
    </row>
    <row r="97" spans="1:5">
      <c r="A97" s="259"/>
      <c r="E97" s="259"/>
    </row>
    <row r="98" spans="1:5">
      <c r="A98" s="259"/>
      <c r="E98" s="259"/>
    </row>
    <row r="99" spans="1:5">
      <c r="A99" s="259"/>
      <c r="E99" s="259"/>
    </row>
    <row r="100" spans="1:5">
      <c r="A100" s="259"/>
      <c r="E100" s="259"/>
    </row>
    <row r="101" spans="1:5">
      <c r="A101" s="259"/>
      <c r="E101" s="259"/>
    </row>
    <row r="102" spans="1:5">
      <c r="A102" s="259"/>
      <c r="E102" s="259"/>
    </row>
    <row r="103" spans="1:5">
      <c r="A103" s="259"/>
      <c r="E103" s="259"/>
    </row>
    <row r="104" spans="1:5">
      <c r="A104" s="259"/>
      <c r="E104" s="259"/>
    </row>
    <row r="105" spans="1:5">
      <c r="A105" s="259"/>
      <c r="E105" s="259"/>
    </row>
    <row r="106" spans="1:5">
      <c r="A106" s="259"/>
      <c r="E106" s="259"/>
    </row>
    <row r="107" spans="1:5">
      <c r="A107" s="259"/>
      <c r="E107" s="259"/>
    </row>
    <row r="108" spans="1:5">
      <c r="A108" s="259"/>
      <c r="E108" s="259"/>
    </row>
    <row r="109" spans="1:5">
      <c r="A109" s="259"/>
      <c r="E109" s="259"/>
    </row>
    <row r="110" spans="1:5">
      <c r="A110" s="259"/>
      <c r="E110" s="259"/>
    </row>
    <row r="111" spans="1:5">
      <c r="A111" s="259"/>
      <c r="E111" s="259"/>
    </row>
    <row r="112" spans="1:5">
      <c r="A112" s="259"/>
      <c r="E112" s="259"/>
    </row>
    <row r="113" spans="1:5">
      <c r="A113" s="259"/>
      <c r="E113" s="259"/>
    </row>
    <row r="114" spans="1:5">
      <c r="A114" s="259"/>
      <c r="E114" s="259"/>
    </row>
    <row r="115" spans="1:5">
      <c r="A115" s="259"/>
      <c r="E115" s="259"/>
    </row>
    <row r="116" spans="1:5">
      <c r="A116" s="259"/>
      <c r="E116" s="259"/>
    </row>
    <row r="117" spans="1:5">
      <c r="A117" s="259"/>
      <c r="E117" s="259"/>
    </row>
    <row r="118" spans="1:5">
      <c r="A118" s="259"/>
      <c r="E118" s="259"/>
    </row>
    <row r="119" spans="1:5">
      <c r="A119" s="259"/>
      <c r="E119" s="259"/>
    </row>
    <row r="120" spans="1:5">
      <c r="A120" s="259"/>
      <c r="E120" s="259"/>
    </row>
    <row r="121" spans="1:5">
      <c r="A121" s="259"/>
      <c r="E121" s="259"/>
    </row>
    <row r="122" spans="1:5">
      <c r="A122" s="259"/>
      <c r="E122" s="259"/>
    </row>
    <row r="123" spans="1:5">
      <c r="A123" s="259"/>
      <c r="E123" s="259"/>
    </row>
    <row r="124" spans="1:5">
      <c r="A124" s="259"/>
      <c r="E124" s="259"/>
    </row>
    <row r="125" spans="1:5">
      <c r="A125" s="259"/>
      <c r="E125" s="259"/>
    </row>
    <row r="126" spans="1:5">
      <c r="A126" s="259"/>
      <c r="E126" s="259"/>
    </row>
    <row r="127" spans="1:5">
      <c r="A127" s="259"/>
      <c r="E127" s="259"/>
    </row>
    <row r="128" spans="1:5">
      <c r="A128" s="259"/>
      <c r="E128" s="259"/>
    </row>
    <row r="129" spans="1:5">
      <c r="A129" s="259"/>
      <c r="E129" s="259"/>
    </row>
    <row r="130" spans="1:5">
      <c r="A130" s="259"/>
      <c r="E130" s="259"/>
    </row>
    <row r="131" spans="1:5">
      <c r="A131" s="259"/>
      <c r="E131" s="259"/>
    </row>
    <row r="132" spans="1:5">
      <c r="A132" s="259"/>
      <c r="E132" s="259"/>
    </row>
    <row r="133" spans="1:5">
      <c r="A133" s="259"/>
      <c r="E133" s="259"/>
    </row>
    <row r="134" spans="1:5">
      <c r="A134" s="259"/>
      <c r="E134" s="259"/>
    </row>
    <row r="135" spans="1:5">
      <c r="A135" s="259"/>
      <c r="E135" s="259"/>
    </row>
    <row r="136" spans="1:5">
      <c r="A136" s="259"/>
      <c r="E136" s="259"/>
    </row>
    <row r="137" spans="1:5">
      <c r="A137" s="259"/>
      <c r="E137" s="259"/>
    </row>
    <row r="138" spans="1:5">
      <c r="A138" s="259"/>
      <c r="E138" s="259"/>
    </row>
    <row r="139" spans="1:5">
      <c r="A139" s="259"/>
      <c r="E139" s="259"/>
    </row>
    <row r="140" spans="1:5">
      <c r="A140" s="259"/>
      <c r="E140" s="259"/>
    </row>
    <row r="141" spans="1:5">
      <c r="A141" s="259"/>
      <c r="E141" s="259"/>
    </row>
    <row r="142" spans="1:5">
      <c r="A142" s="259"/>
      <c r="E142" s="259"/>
    </row>
    <row r="143" spans="1:5">
      <c r="A143" s="259"/>
      <c r="E143" s="259"/>
    </row>
    <row r="144" spans="1:5">
      <c r="A144" s="259"/>
      <c r="E144" s="259"/>
    </row>
    <row r="145" spans="1:5">
      <c r="A145" s="259"/>
      <c r="E145" s="259"/>
    </row>
    <row r="146" spans="1:5">
      <c r="A146" s="259"/>
      <c r="E146" s="259"/>
    </row>
    <row r="147" spans="1:5">
      <c r="A147" s="259"/>
      <c r="E147" s="259"/>
    </row>
    <row r="148" spans="1:5">
      <c r="A148" s="259"/>
      <c r="E148" s="259"/>
    </row>
    <row r="149" spans="1:5">
      <c r="A149" s="259"/>
      <c r="E149" s="259"/>
    </row>
    <row r="150" spans="1:5">
      <c r="A150" s="259"/>
      <c r="E150" s="259"/>
    </row>
    <row r="151" spans="1:5">
      <c r="A151" s="259"/>
      <c r="E151" s="259"/>
    </row>
    <row r="152" spans="1:5">
      <c r="A152" s="259"/>
      <c r="E152" s="259"/>
    </row>
    <row r="153" spans="1:5">
      <c r="A153" s="259"/>
      <c r="E153" s="259"/>
    </row>
    <row r="154" spans="1:5">
      <c r="A154" s="259"/>
      <c r="E154" s="259"/>
    </row>
    <row r="155" spans="1:5">
      <c r="A155" s="259"/>
      <c r="E155" s="259"/>
    </row>
    <row r="156" spans="1:5">
      <c r="A156" s="259"/>
      <c r="E156" s="259"/>
    </row>
    <row r="157" spans="1:5">
      <c r="A157" s="259"/>
      <c r="E157" s="259"/>
    </row>
    <row r="158" spans="1:5">
      <c r="A158" s="259"/>
      <c r="E158" s="259"/>
    </row>
    <row r="159" spans="1:5">
      <c r="A159" s="259"/>
      <c r="E159" s="259"/>
    </row>
    <row r="160" spans="1:5">
      <c r="A160" s="259"/>
      <c r="E160" s="259"/>
    </row>
    <row r="161" spans="1:5">
      <c r="A161" s="259"/>
      <c r="E161" s="259"/>
    </row>
    <row r="162" spans="1:5">
      <c r="A162" s="259"/>
      <c r="E162" s="259"/>
    </row>
  </sheetData>
  <mergeCells count="26">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7:A45"/>
    <mergeCell ref="B12:B16"/>
    <mergeCell ref="C4:C6"/>
    <mergeCell ref="B7:B11"/>
    <mergeCell ref="B17:B21"/>
    <mergeCell ref="B22:B26"/>
    <mergeCell ref="B27:B31"/>
    <mergeCell ref="B32:B35"/>
    <mergeCell ref="B36:B39"/>
    <mergeCell ref="B40: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A169"/>
  <sheetViews>
    <sheetView showGridLines="0" zoomScale="20" zoomScaleNormal="20" workbookViewId="0">
      <pane ySplit="7" topLeftCell="A8" activePane="bottomLeft" state="frozen"/>
      <selection activeCell="A7" sqref="A7"/>
      <selection pane="bottomLeft" activeCell="I39" sqref="I39"/>
    </sheetView>
  </sheetViews>
  <sheetFormatPr baseColWidth="10" defaultColWidth="11.42578125" defaultRowHeight="12.75"/>
  <cols>
    <col min="1" max="1" width="21.7109375" style="270" customWidth="1"/>
    <col min="2" max="2" width="46.42578125" style="270" customWidth="1"/>
    <col min="3" max="4" width="27.42578125" style="270" customWidth="1"/>
    <col min="5" max="5" width="27.42578125" style="269" customWidth="1"/>
    <col min="6" max="6" width="27.42578125" style="270" customWidth="1"/>
    <col min="7" max="7" width="15.28515625" style="270" customWidth="1"/>
    <col min="8" max="8" width="16" style="270" customWidth="1"/>
    <col min="9" max="9" width="15.28515625" style="270" customWidth="1"/>
    <col min="10" max="10" width="18.5703125" style="270" customWidth="1"/>
    <col min="11" max="11" width="15.28515625" style="270" customWidth="1"/>
    <col min="12" max="12" width="15.85546875" style="270" customWidth="1"/>
    <col min="13" max="13" width="15.28515625" style="270" customWidth="1"/>
    <col min="14" max="14" width="15" style="270" customWidth="1"/>
    <col min="15" max="15" width="15.28515625" style="270" customWidth="1"/>
    <col min="16" max="16" width="17" style="270" bestFit="1" customWidth="1"/>
    <col min="17" max="18" width="14.28515625" style="270" customWidth="1"/>
    <col min="19" max="20" width="14.28515625" style="268" customWidth="1"/>
    <col min="21" max="21" width="17" style="270" customWidth="1"/>
    <col min="22" max="16384" width="11.42578125" style="270"/>
  </cols>
  <sheetData>
    <row r="1" spans="1:27" ht="18.75" customHeight="1">
      <c r="E1" s="296"/>
      <c r="G1" s="292" t="s">
        <v>91</v>
      </c>
      <c r="I1" s="292"/>
      <c r="J1" s="292"/>
      <c r="K1" s="292"/>
      <c r="L1" s="292"/>
      <c r="M1" s="292"/>
      <c r="N1" s="292"/>
      <c r="O1" s="292"/>
      <c r="P1" s="292"/>
      <c r="Q1" s="292"/>
      <c r="R1" s="292"/>
      <c r="S1" s="292"/>
      <c r="T1" s="292"/>
      <c r="U1" s="292"/>
      <c r="V1" s="292"/>
      <c r="W1" s="292"/>
      <c r="X1" s="292"/>
      <c r="Y1" s="292"/>
      <c r="Z1" s="292"/>
      <c r="AA1" s="292"/>
    </row>
    <row r="2" spans="1:27" ht="18.75">
      <c r="A2" s="276" t="s">
        <v>1363</v>
      </c>
      <c r="E2" s="296"/>
      <c r="G2" s="292"/>
      <c r="I2" s="292"/>
      <c r="J2" s="292"/>
      <c r="K2" s="292"/>
      <c r="L2" s="292"/>
      <c r="M2" s="292"/>
      <c r="N2" s="292"/>
      <c r="O2" s="292"/>
      <c r="P2" s="292"/>
      <c r="Q2" s="292"/>
      <c r="R2" s="292"/>
      <c r="S2" s="292"/>
      <c r="T2" s="292"/>
      <c r="U2" s="292"/>
      <c r="V2" s="292"/>
      <c r="W2" s="292"/>
      <c r="X2" s="292"/>
      <c r="Y2" s="292"/>
      <c r="Z2" s="292"/>
      <c r="AA2" s="292"/>
    </row>
    <row r="3" spans="1:27" ht="18.75">
      <c r="A3" s="331" t="s">
        <v>1401</v>
      </c>
      <c r="E3" s="296"/>
      <c r="G3" s="292"/>
      <c r="I3" s="292"/>
      <c r="J3" s="292"/>
      <c r="K3" s="292"/>
      <c r="L3" s="292"/>
      <c r="M3" s="292"/>
      <c r="N3" s="292"/>
      <c r="O3" s="292"/>
      <c r="P3" s="292"/>
      <c r="Q3" s="292"/>
      <c r="R3" s="292"/>
      <c r="S3" s="292"/>
      <c r="T3" s="292"/>
      <c r="U3" s="292"/>
      <c r="V3" s="292"/>
      <c r="W3" s="292"/>
      <c r="X3" s="292"/>
      <c r="Y3" s="292"/>
      <c r="Z3" s="292"/>
      <c r="AA3" s="292"/>
    </row>
    <row r="4" spans="1:27" ht="15">
      <c r="A4" s="331" t="s">
        <v>1402</v>
      </c>
      <c r="B4" s="276"/>
      <c r="C4" s="276"/>
      <c r="D4" s="276"/>
      <c r="E4" s="254"/>
      <c r="F4" s="276"/>
      <c r="G4" s="276"/>
      <c r="H4" s="276"/>
      <c r="I4" s="276"/>
      <c r="J4" s="276"/>
      <c r="K4" s="276"/>
      <c r="L4" s="276"/>
      <c r="M4" s="276"/>
      <c r="N4" s="276"/>
      <c r="O4" s="276"/>
      <c r="P4" s="276"/>
      <c r="Q4" s="276"/>
      <c r="R4" s="276"/>
      <c r="S4" s="276"/>
      <c r="T4" s="276"/>
      <c r="U4" s="276"/>
    </row>
    <row r="5" spans="1:27" s="66" customFormat="1" ht="23.25" customHeight="1">
      <c r="A5" s="592" t="s">
        <v>97</v>
      </c>
      <c r="B5" s="561" t="s">
        <v>112</v>
      </c>
      <c r="C5" s="571" t="s">
        <v>86</v>
      </c>
      <c r="D5" s="571" t="s">
        <v>87</v>
      </c>
      <c r="E5" s="580" t="s">
        <v>394</v>
      </c>
      <c r="F5" s="571" t="s">
        <v>88</v>
      </c>
      <c r="G5" s="592" t="s">
        <v>100</v>
      </c>
      <c r="H5" s="592"/>
      <c r="I5" s="592"/>
      <c r="J5" s="592"/>
      <c r="K5" s="592"/>
      <c r="L5" s="592"/>
      <c r="M5" s="592"/>
      <c r="N5" s="592"/>
      <c r="O5" s="591" t="s">
        <v>101</v>
      </c>
      <c r="P5" s="591"/>
      <c r="Q5" s="561" t="s">
        <v>102</v>
      </c>
      <c r="R5" s="561" t="s">
        <v>103</v>
      </c>
      <c r="S5" s="561" t="s">
        <v>110</v>
      </c>
      <c r="T5" s="561" t="s">
        <v>109</v>
      </c>
      <c r="U5" s="577" t="s">
        <v>89</v>
      </c>
    </row>
    <row r="6" spans="1:27" s="66" customFormat="1" ht="15" customHeight="1">
      <c r="A6" s="592"/>
      <c r="B6" s="559"/>
      <c r="C6" s="572"/>
      <c r="D6" s="572"/>
      <c r="E6" s="581"/>
      <c r="F6" s="572"/>
      <c r="G6" s="592" t="s">
        <v>104</v>
      </c>
      <c r="H6" s="592"/>
      <c r="I6" s="592" t="s">
        <v>105</v>
      </c>
      <c r="J6" s="592"/>
      <c r="K6" s="592" t="s">
        <v>106</v>
      </c>
      <c r="L6" s="592"/>
      <c r="M6" s="592" t="s">
        <v>107</v>
      </c>
      <c r="N6" s="592"/>
      <c r="O6" s="591"/>
      <c r="P6" s="591"/>
      <c r="Q6" s="559"/>
      <c r="R6" s="559"/>
      <c r="S6" s="559"/>
      <c r="T6" s="559"/>
      <c r="U6" s="578"/>
    </row>
    <row r="7" spans="1:27" s="66" customFormat="1" ht="24" customHeight="1">
      <c r="A7" s="592"/>
      <c r="B7" s="560"/>
      <c r="C7" s="573"/>
      <c r="D7" s="573"/>
      <c r="E7" s="582"/>
      <c r="F7" s="573"/>
      <c r="G7" s="340" t="s">
        <v>108</v>
      </c>
      <c r="H7" s="340" t="s">
        <v>12</v>
      </c>
      <c r="I7" s="340" t="s">
        <v>108</v>
      </c>
      <c r="J7" s="340" t="s">
        <v>12</v>
      </c>
      <c r="K7" s="340" t="s">
        <v>108</v>
      </c>
      <c r="L7" s="340" t="s">
        <v>12</v>
      </c>
      <c r="M7" s="340" t="s">
        <v>108</v>
      </c>
      <c r="N7" s="340" t="s">
        <v>12</v>
      </c>
      <c r="O7" s="340" t="s">
        <v>108</v>
      </c>
      <c r="P7" s="340" t="s">
        <v>12</v>
      </c>
      <c r="Q7" s="560"/>
      <c r="R7" s="560"/>
      <c r="S7" s="560"/>
      <c r="T7" s="560"/>
      <c r="U7" s="579"/>
    </row>
    <row r="8" spans="1:27" ht="15.75" customHeight="1">
      <c r="A8" s="313"/>
      <c r="B8" s="314"/>
      <c r="C8" s="314"/>
      <c r="D8" s="314"/>
      <c r="E8" s="314"/>
      <c r="F8" s="314"/>
      <c r="G8" s="314"/>
      <c r="H8" s="314"/>
      <c r="I8" s="313" t="s">
        <v>111</v>
      </c>
      <c r="J8" s="314"/>
      <c r="K8" s="314"/>
      <c r="L8" s="314"/>
      <c r="M8" s="314"/>
      <c r="N8" s="314"/>
      <c r="O8" s="314"/>
      <c r="P8" s="314"/>
      <c r="Q8" s="314"/>
      <c r="R8" s="314"/>
      <c r="S8" s="314"/>
      <c r="T8" s="314"/>
      <c r="U8" s="315"/>
    </row>
    <row r="9" spans="1:27" ht="15.75">
      <c r="A9" s="587" t="s">
        <v>1401</v>
      </c>
      <c r="B9" s="587" t="s">
        <v>1403</v>
      </c>
      <c r="C9" s="320"/>
      <c r="D9" s="256"/>
      <c r="E9" s="320"/>
      <c r="F9" s="320"/>
      <c r="G9" s="256"/>
      <c r="H9" s="400"/>
      <c r="I9" s="400"/>
      <c r="J9" s="400"/>
      <c r="K9" s="400"/>
      <c r="L9" s="400"/>
      <c r="M9" s="400"/>
      <c r="N9" s="400"/>
      <c r="O9" s="425">
        <f>+G9+I9+K9+M9</f>
        <v>0</v>
      </c>
      <c r="P9" s="425">
        <f>+H9+J9+L9+N9</f>
        <v>0</v>
      </c>
      <c r="Q9" s="400"/>
      <c r="R9" s="400"/>
      <c r="S9" s="256"/>
      <c r="T9" s="256"/>
      <c r="U9" s="256"/>
    </row>
    <row r="10" spans="1:27" ht="15.75">
      <c r="A10" s="588"/>
      <c r="B10" s="588"/>
      <c r="C10" s="320"/>
      <c r="D10" s="256"/>
      <c r="E10" s="320"/>
      <c r="F10" s="320"/>
      <c r="G10" s="256"/>
      <c r="H10" s="400"/>
      <c r="I10" s="400"/>
      <c r="J10" s="400"/>
      <c r="K10" s="400"/>
      <c r="L10" s="400"/>
      <c r="M10" s="400"/>
      <c r="N10" s="400"/>
      <c r="O10" s="425">
        <f t="shared" ref="O10:O49" si="0">+G10+I10+K10+M10</f>
        <v>0</v>
      </c>
      <c r="P10" s="425">
        <f t="shared" ref="P10:P49" si="1">+H10+J10+L10+N10</f>
        <v>0</v>
      </c>
      <c r="Q10" s="400"/>
      <c r="R10" s="400"/>
      <c r="S10" s="256"/>
      <c r="T10" s="256"/>
      <c r="U10" s="256"/>
    </row>
    <row r="11" spans="1:27" ht="15.75">
      <c r="A11" s="588"/>
      <c r="B11" s="588"/>
      <c r="C11" s="320"/>
      <c r="D11" s="256"/>
      <c r="E11" s="320"/>
      <c r="F11" s="320"/>
      <c r="G11" s="256"/>
      <c r="H11" s="400"/>
      <c r="I11" s="400"/>
      <c r="J11" s="400"/>
      <c r="K11" s="400"/>
      <c r="L11" s="400"/>
      <c r="M11" s="400"/>
      <c r="N11" s="400"/>
      <c r="O11" s="425">
        <f t="shared" si="0"/>
        <v>0</v>
      </c>
      <c r="P11" s="425">
        <f t="shared" si="1"/>
        <v>0</v>
      </c>
      <c r="Q11" s="400"/>
      <c r="R11" s="400"/>
      <c r="S11" s="256"/>
      <c r="T11" s="256"/>
      <c r="U11" s="256"/>
    </row>
    <row r="12" spans="1:27" ht="15.75">
      <c r="A12" s="588"/>
      <c r="B12" s="588"/>
      <c r="C12" s="320"/>
      <c r="D12" s="256"/>
      <c r="E12" s="320"/>
      <c r="F12" s="320"/>
      <c r="G12" s="256"/>
      <c r="H12" s="400"/>
      <c r="I12" s="400"/>
      <c r="J12" s="400"/>
      <c r="K12" s="400"/>
      <c r="L12" s="400"/>
      <c r="M12" s="400"/>
      <c r="N12" s="400"/>
      <c r="O12" s="425">
        <f t="shared" si="0"/>
        <v>0</v>
      </c>
      <c r="P12" s="425">
        <f t="shared" si="1"/>
        <v>0</v>
      </c>
      <c r="Q12" s="400"/>
      <c r="R12" s="400"/>
      <c r="S12" s="256"/>
      <c r="T12" s="256"/>
      <c r="U12" s="256"/>
    </row>
    <row r="13" spans="1:27" ht="15.75">
      <c r="A13" s="588"/>
      <c r="B13" s="588"/>
      <c r="C13" s="320"/>
      <c r="D13" s="256"/>
      <c r="E13" s="320"/>
      <c r="F13" s="320"/>
      <c r="G13" s="256"/>
      <c r="H13" s="400"/>
      <c r="I13" s="400"/>
      <c r="J13" s="400"/>
      <c r="K13" s="400"/>
      <c r="L13" s="400"/>
      <c r="M13" s="400"/>
      <c r="N13" s="400"/>
      <c r="O13" s="425">
        <f t="shared" si="0"/>
        <v>0</v>
      </c>
      <c r="P13" s="425">
        <f t="shared" si="1"/>
        <v>0</v>
      </c>
      <c r="Q13" s="400"/>
      <c r="R13" s="400"/>
      <c r="S13" s="256"/>
      <c r="T13" s="256"/>
      <c r="U13" s="256"/>
    </row>
    <row r="14" spans="1:27" ht="15.75">
      <c r="A14" s="588"/>
      <c r="B14" s="589"/>
      <c r="C14" s="320"/>
      <c r="D14" s="256"/>
      <c r="E14" s="320"/>
      <c r="F14" s="320"/>
      <c r="G14" s="256"/>
      <c r="H14" s="400"/>
      <c r="I14" s="400"/>
      <c r="J14" s="400"/>
      <c r="K14" s="400"/>
      <c r="L14" s="400"/>
      <c r="M14" s="400"/>
      <c r="N14" s="400"/>
      <c r="O14" s="425">
        <f t="shared" si="0"/>
        <v>0</v>
      </c>
      <c r="P14" s="425">
        <f t="shared" si="1"/>
        <v>0</v>
      </c>
      <c r="Q14" s="400"/>
      <c r="R14" s="400"/>
      <c r="S14" s="256"/>
      <c r="T14" s="256"/>
      <c r="U14" s="256"/>
    </row>
    <row r="15" spans="1:27" ht="15.75" customHeight="1">
      <c r="A15" s="588"/>
      <c r="B15" s="587" t="s">
        <v>1404</v>
      </c>
      <c r="C15" s="320"/>
      <c r="D15" s="256"/>
      <c r="E15" s="320"/>
      <c r="F15" s="320"/>
      <c r="G15" s="257"/>
      <c r="H15" s="401"/>
      <c r="I15" s="402"/>
      <c r="J15" s="401"/>
      <c r="K15" s="402"/>
      <c r="L15" s="401"/>
      <c r="M15" s="402"/>
      <c r="N15" s="401"/>
      <c r="O15" s="425">
        <f t="shared" si="0"/>
        <v>0</v>
      </c>
      <c r="P15" s="425">
        <f t="shared" si="1"/>
        <v>0</v>
      </c>
      <c r="Q15" s="399"/>
      <c r="R15" s="399"/>
      <c r="S15" s="256"/>
      <c r="T15" s="256"/>
      <c r="U15" s="256"/>
    </row>
    <row r="16" spans="1:27" ht="15.75">
      <c r="A16" s="588"/>
      <c r="B16" s="588"/>
      <c r="C16" s="320"/>
      <c r="D16" s="256"/>
      <c r="E16" s="320"/>
      <c r="F16" s="320"/>
      <c r="G16" s="257"/>
      <c r="H16" s="401"/>
      <c r="I16" s="402"/>
      <c r="J16" s="401"/>
      <c r="K16" s="402"/>
      <c r="L16" s="401"/>
      <c r="M16" s="402"/>
      <c r="N16" s="401"/>
      <c r="O16" s="425">
        <f t="shared" si="0"/>
        <v>0</v>
      </c>
      <c r="P16" s="425">
        <f t="shared" si="1"/>
        <v>0</v>
      </c>
      <c r="Q16" s="399"/>
      <c r="R16" s="399"/>
      <c r="S16" s="256"/>
      <c r="T16" s="256"/>
      <c r="U16" s="256"/>
    </row>
    <row r="17" spans="1:21" ht="15.75">
      <c r="A17" s="588"/>
      <c r="B17" s="588"/>
      <c r="C17" s="320"/>
      <c r="D17" s="256"/>
      <c r="E17" s="320"/>
      <c r="F17" s="320"/>
      <c r="G17" s="257"/>
      <c r="H17" s="401"/>
      <c r="I17" s="402"/>
      <c r="J17" s="401"/>
      <c r="K17" s="402"/>
      <c r="L17" s="401"/>
      <c r="M17" s="402"/>
      <c r="N17" s="401"/>
      <c r="O17" s="425">
        <f t="shared" si="0"/>
        <v>0</v>
      </c>
      <c r="P17" s="425">
        <f t="shared" si="1"/>
        <v>0</v>
      </c>
      <c r="Q17" s="399"/>
      <c r="R17" s="399"/>
      <c r="S17" s="256"/>
      <c r="T17" s="256"/>
      <c r="U17" s="256"/>
    </row>
    <row r="18" spans="1:21" ht="15.75">
      <c r="A18" s="588"/>
      <c r="B18" s="588"/>
      <c r="C18" s="320"/>
      <c r="D18" s="256"/>
      <c r="E18" s="320"/>
      <c r="F18" s="320"/>
      <c r="G18" s="257"/>
      <c r="H18" s="401"/>
      <c r="I18" s="402"/>
      <c r="J18" s="401"/>
      <c r="K18" s="402"/>
      <c r="L18" s="401"/>
      <c r="M18" s="402"/>
      <c r="N18" s="401"/>
      <c r="O18" s="425">
        <f t="shared" si="0"/>
        <v>0</v>
      </c>
      <c r="P18" s="425">
        <f t="shared" si="1"/>
        <v>0</v>
      </c>
      <c r="Q18" s="399"/>
      <c r="R18" s="399"/>
      <c r="S18" s="256"/>
      <c r="T18" s="256"/>
      <c r="U18" s="256"/>
    </row>
    <row r="19" spans="1:21" ht="15.75">
      <c r="A19" s="588"/>
      <c r="B19" s="588"/>
      <c r="C19" s="320"/>
      <c r="D19" s="256"/>
      <c r="E19" s="320"/>
      <c r="F19" s="320"/>
      <c r="G19" s="256"/>
      <c r="H19" s="401"/>
      <c r="I19" s="400"/>
      <c r="J19" s="400"/>
      <c r="K19" s="400"/>
      <c r="L19" s="400"/>
      <c r="M19" s="400"/>
      <c r="N19" s="400"/>
      <c r="O19" s="425">
        <f t="shared" si="0"/>
        <v>0</v>
      </c>
      <c r="P19" s="425">
        <f t="shared" si="1"/>
        <v>0</v>
      </c>
      <c r="Q19" s="256"/>
      <c r="R19" s="256"/>
      <c r="S19" s="256"/>
      <c r="T19" s="256"/>
      <c r="U19" s="256"/>
    </row>
    <row r="20" spans="1:21" ht="15.75">
      <c r="A20" s="588"/>
      <c r="B20" s="588"/>
      <c r="C20" s="320"/>
      <c r="D20" s="256"/>
      <c r="E20" s="320"/>
      <c r="F20" s="320"/>
      <c r="G20" s="256"/>
      <c r="H20" s="401"/>
      <c r="I20" s="400"/>
      <c r="J20" s="400"/>
      <c r="K20" s="400"/>
      <c r="L20" s="400"/>
      <c r="M20" s="400"/>
      <c r="N20" s="400"/>
      <c r="O20" s="425">
        <f t="shared" si="0"/>
        <v>0</v>
      </c>
      <c r="P20" s="425">
        <f t="shared" si="1"/>
        <v>0</v>
      </c>
      <c r="Q20" s="256"/>
      <c r="R20" s="256"/>
      <c r="S20" s="256"/>
      <c r="T20" s="256"/>
      <c r="U20" s="256"/>
    </row>
    <row r="21" spans="1:21" ht="15.75">
      <c r="A21" s="588"/>
      <c r="B21" s="588"/>
      <c r="C21" s="320"/>
      <c r="D21" s="256"/>
      <c r="E21" s="320"/>
      <c r="F21" s="320"/>
      <c r="G21" s="256"/>
      <c r="H21" s="401"/>
      <c r="I21" s="400"/>
      <c r="J21" s="400"/>
      <c r="K21" s="400"/>
      <c r="L21" s="400"/>
      <c r="M21" s="400"/>
      <c r="N21" s="400"/>
      <c r="O21" s="425">
        <f t="shared" si="0"/>
        <v>0</v>
      </c>
      <c r="P21" s="425">
        <f t="shared" si="1"/>
        <v>0</v>
      </c>
      <c r="Q21" s="256"/>
      <c r="R21" s="256"/>
      <c r="S21" s="256"/>
      <c r="T21" s="256"/>
      <c r="U21" s="256"/>
    </row>
    <row r="22" spans="1:21" ht="15.75">
      <c r="A22" s="588"/>
      <c r="B22" s="588"/>
      <c r="C22" s="320"/>
      <c r="D22" s="256"/>
      <c r="E22" s="320"/>
      <c r="F22" s="320"/>
      <c r="G22" s="256"/>
      <c r="H22" s="401"/>
      <c r="I22" s="400"/>
      <c r="J22" s="400"/>
      <c r="K22" s="400"/>
      <c r="L22" s="400"/>
      <c r="M22" s="400"/>
      <c r="N22" s="400"/>
      <c r="O22" s="425">
        <f t="shared" si="0"/>
        <v>0</v>
      </c>
      <c r="P22" s="425">
        <f t="shared" si="1"/>
        <v>0</v>
      </c>
      <c r="Q22" s="256"/>
      <c r="R22" s="256"/>
      <c r="S22" s="256"/>
      <c r="T22" s="256"/>
      <c r="U22" s="256"/>
    </row>
    <row r="23" spans="1:21" ht="15.75">
      <c r="A23" s="588"/>
      <c r="B23" s="588"/>
      <c r="C23" s="320"/>
      <c r="D23" s="256"/>
      <c r="E23" s="320"/>
      <c r="F23" s="320"/>
      <c r="G23" s="256"/>
      <c r="H23" s="401"/>
      <c r="I23" s="400"/>
      <c r="J23" s="400"/>
      <c r="K23" s="400"/>
      <c r="L23" s="400"/>
      <c r="M23" s="400"/>
      <c r="N23" s="400"/>
      <c r="O23" s="425">
        <f t="shared" si="0"/>
        <v>0</v>
      </c>
      <c r="P23" s="425">
        <f t="shared" si="1"/>
        <v>0</v>
      </c>
      <c r="Q23" s="256"/>
      <c r="R23" s="256"/>
      <c r="S23" s="256"/>
      <c r="T23" s="256"/>
      <c r="U23" s="256"/>
    </row>
    <row r="24" spans="1:21" ht="15.75">
      <c r="A24" s="588"/>
      <c r="B24" s="588"/>
      <c r="C24" s="320"/>
      <c r="D24" s="256"/>
      <c r="E24" s="320"/>
      <c r="F24" s="320"/>
      <c r="G24" s="256"/>
      <c r="H24" s="401"/>
      <c r="I24" s="400"/>
      <c r="J24" s="400"/>
      <c r="K24" s="400"/>
      <c r="L24" s="400"/>
      <c r="M24" s="400"/>
      <c r="N24" s="400"/>
      <c r="O24" s="425">
        <f t="shared" si="0"/>
        <v>0</v>
      </c>
      <c r="P24" s="425">
        <f t="shared" si="1"/>
        <v>0</v>
      </c>
      <c r="Q24" s="256"/>
      <c r="R24" s="256"/>
      <c r="S24" s="256"/>
      <c r="T24" s="256"/>
      <c r="U24" s="256"/>
    </row>
    <row r="25" spans="1:21" ht="15.75">
      <c r="A25" s="588"/>
      <c r="B25" s="590" t="s">
        <v>1405</v>
      </c>
      <c r="C25" s="320"/>
      <c r="D25" s="256"/>
      <c r="E25" s="320"/>
      <c r="F25" s="320"/>
      <c r="G25" s="256"/>
      <c r="H25" s="401"/>
      <c r="I25" s="400"/>
      <c r="J25" s="400"/>
      <c r="K25" s="400"/>
      <c r="L25" s="400"/>
      <c r="M25" s="400"/>
      <c r="N25" s="400"/>
      <c r="O25" s="425">
        <f t="shared" si="0"/>
        <v>0</v>
      </c>
      <c r="P25" s="425">
        <f t="shared" si="1"/>
        <v>0</v>
      </c>
      <c r="Q25" s="256"/>
      <c r="R25" s="256"/>
      <c r="S25" s="256"/>
      <c r="T25" s="256"/>
      <c r="U25" s="256"/>
    </row>
    <row r="26" spans="1:21" ht="15.75">
      <c r="A26" s="588"/>
      <c r="B26" s="590"/>
      <c r="C26" s="320"/>
      <c r="D26" s="256"/>
      <c r="E26" s="320"/>
      <c r="F26" s="320"/>
      <c r="G26" s="256"/>
      <c r="H26" s="401"/>
      <c r="I26" s="400"/>
      <c r="J26" s="400"/>
      <c r="K26" s="400"/>
      <c r="L26" s="400"/>
      <c r="M26" s="400"/>
      <c r="N26" s="400"/>
      <c r="O26" s="425">
        <f t="shared" si="0"/>
        <v>0</v>
      </c>
      <c r="P26" s="425">
        <f t="shared" si="1"/>
        <v>0</v>
      </c>
      <c r="Q26" s="256"/>
      <c r="R26" s="256"/>
      <c r="S26" s="256"/>
      <c r="T26" s="256"/>
      <c r="U26" s="256"/>
    </row>
    <row r="27" spans="1:21" ht="15.75">
      <c r="A27" s="588"/>
      <c r="B27" s="590"/>
      <c r="C27" s="320"/>
      <c r="D27" s="256"/>
      <c r="E27" s="320"/>
      <c r="F27" s="320"/>
      <c r="G27" s="256"/>
      <c r="H27" s="401"/>
      <c r="I27" s="400"/>
      <c r="J27" s="400"/>
      <c r="K27" s="400"/>
      <c r="L27" s="400"/>
      <c r="M27" s="400"/>
      <c r="N27" s="400"/>
      <c r="O27" s="425">
        <f t="shared" si="0"/>
        <v>0</v>
      </c>
      <c r="P27" s="425">
        <f t="shared" si="1"/>
        <v>0</v>
      </c>
      <c r="Q27" s="256"/>
      <c r="R27" s="256"/>
      <c r="S27" s="256"/>
      <c r="T27" s="256"/>
      <c r="U27" s="256"/>
    </row>
    <row r="28" spans="1:21" ht="15.75">
      <c r="A28" s="588"/>
      <c r="B28" s="590"/>
      <c r="C28" s="320"/>
      <c r="D28" s="256"/>
      <c r="E28" s="320"/>
      <c r="F28" s="320"/>
      <c r="G28" s="256"/>
      <c r="H28" s="401"/>
      <c r="I28" s="400"/>
      <c r="J28" s="400"/>
      <c r="K28" s="400"/>
      <c r="L28" s="400"/>
      <c r="M28" s="400"/>
      <c r="N28" s="400"/>
      <c r="O28" s="425">
        <f t="shared" si="0"/>
        <v>0</v>
      </c>
      <c r="P28" s="425">
        <f t="shared" si="1"/>
        <v>0</v>
      </c>
      <c r="Q28" s="256"/>
      <c r="R28" s="256"/>
      <c r="S28" s="256"/>
      <c r="T28" s="256"/>
      <c r="U28" s="256"/>
    </row>
    <row r="29" spans="1:21" ht="15.75">
      <c r="A29" s="588"/>
      <c r="B29" s="590"/>
      <c r="C29" s="320"/>
      <c r="D29" s="256"/>
      <c r="E29" s="320"/>
      <c r="F29" s="320"/>
      <c r="G29" s="256"/>
      <c r="H29" s="401"/>
      <c r="I29" s="400"/>
      <c r="J29" s="400"/>
      <c r="K29" s="400"/>
      <c r="L29" s="400"/>
      <c r="M29" s="400"/>
      <c r="N29" s="400"/>
      <c r="O29" s="425">
        <f t="shared" si="0"/>
        <v>0</v>
      </c>
      <c r="P29" s="425">
        <f t="shared" si="1"/>
        <v>0</v>
      </c>
      <c r="Q29" s="256"/>
      <c r="R29" s="256"/>
      <c r="S29" s="256"/>
      <c r="T29" s="256"/>
      <c r="U29" s="256"/>
    </row>
    <row r="30" spans="1:21" ht="15.75">
      <c r="A30" s="588"/>
      <c r="B30" s="590" t="s">
        <v>1406</v>
      </c>
      <c r="C30" s="320"/>
      <c r="D30" s="256"/>
      <c r="E30" s="320"/>
      <c r="F30" s="320"/>
      <c r="G30" s="256"/>
      <c r="H30" s="401"/>
      <c r="I30" s="400"/>
      <c r="J30" s="400"/>
      <c r="K30" s="400"/>
      <c r="L30" s="400"/>
      <c r="M30" s="400"/>
      <c r="N30" s="400"/>
      <c r="O30" s="425">
        <f t="shared" si="0"/>
        <v>0</v>
      </c>
      <c r="P30" s="425">
        <f t="shared" si="1"/>
        <v>0</v>
      </c>
      <c r="Q30" s="256"/>
      <c r="R30" s="256"/>
      <c r="S30" s="256"/>
      <c r="T30" s="256"/>
      <c r="U30" s="256"/>
    </row>
    <row r="31" spans="1:21" ht="15.75">
      <c r="A31" s="588"/>
      <c r="B31" s="590"/>
      <c r="C31" s="320"/>
      <c r="D31" s="256"/>
      <c r="E31" s="320"/>
      <c r="F31" s="320"/>
      <c r="G31" s="256"/>
      <c r="H31" s="401"/>
      <c r="I31" s="400"/>
      <c r="J31" s="400"/>
      <c r="K31" s="400"/>
      <c r="L31" s="400"/>
      <c r="M31" s="400"/>
      <c r="N31" s="400"/>
      <c r="O31" s="425">
        <f t="shared" si="0"/>
        <v>0</v>
      </c>
      <c r="P31" s="425">
        <f t="shared" si="1"/>
        <v>0</v>
      </c>
      <c r="Q31" s="256"/>
      <c r="R31" s="256"/>
      <c r="S31" s="256"/>
      <c r="T31" s="256"/>
      <c r="U31" s="256"/>
    </row>
    <row r="32" spans="1:21" ht="15.75">
      <c r="A32" s="588"/>
      <c r="B32" s="590"/>
      <c r="C32" s="320"/>
      <c r="D32" s="256"/>
      <c r="E32" s="320"/>
      <c r="F32" s="320"/>
      <c r="G32" s="256"/>
      <c r="H32" s="401"/>
      <c r="I32" s="400"/>
      <c r="J32" s="400"/>
      <c r="K32" s="400"/>
      <c r="L32" s="400"/>
      <c r="M32" s="400"/>
      <c r="N32" s="400"/>
      <c r="O32" s="425">
        <f t="shared" si="0"/>
        <v>0</v>
      </c>
      <c r="P32" s="425">
        <f t="shared" si="1"/>
        <v>0</v>
      </c>
      <c r="Q32" s="256"/>
      <c r="R32" s="256"/>
      <c r="S32" s="256"/>
      <c r="T32" s="256"/>
      <c r="U32" s="256"/>
    </row>
    <row r="33" spans="1:21" ht="15.75">
      <c r="A33" s="588"/>
      <c r="B33" s="590"/>
      <c r="C33" s="320"/>
      <c r="D33" s="256"/>
      <c r="E33" s="320"/>
      <c r="F33" s="320"/>
      <c r="G33" s="256"/>
      <c r="H33" s="401"/>
      <c r="I33" s="400"/>
      <c r="J33" s="400"/>
      <c r="K33" s="400"/>
      <c r="L33" s="400"/>
      <c r="M33" s="400"/>
      <c r="N33" s="400"/>
      <c r="O33" s="425">
        <f t="shared" si="0"/>
        <v>0</v>
      </c>
      <c r="P33" s="425">
        <f t="shared" si="1"/>
        <v>0</v>
      </c>
      <c r="Q33" s="256"/>
      <c r="R33" s="256"/>
      <c r="S33" s="256"/>
      <c r="T33" s="256"/>
      <c r="U33" s="256"/>
    </row>
    <row r="34" spans="1:21" ht="15.75">
      <c r="A34" s="588"/>
      <c r="B34" s="590" t="s">
        <v>1407</v>
      </c>
      <c r="C34" s="320"/>
      <c r="D34" s="256"/>
      <c r="E34" s="320"/>
      <c r="F34" s="320"/>
      <c r="G34" s="256"/>
      <c r="H34" s="401"/>
      <c r="I34" s="400"/>
      <c r="J34" s="400"/>
      <c r="K34" s="400"/>
      <c r="L34" s="400"/>
      <c r="M34" s="400"/>
      <c r="N34" s="400"/>
      <c r="O34" s="425">
        <f t="shared" si="0"/>
        <v>0</v>
      </c>
      <c r="P34" s="425">
        <f t="shared" si="1"/>
        <v>0</v>
      </c>
      <c r="Q34" s="256"/>
      <c r="R34" s="256"/>
      <c r="S34" s="256"/>
      <c r="T34" s="256"/>
      <c r="U34" s="256"/>
    </row>
    <row r="35" spans="1:21" ht="15.75">
      <c r="A35" s="588"/>
      <c r="B35" s="590"/>
      <c r="C35" s="320"/>
      <c r="D35" s="256"/>
      <c r="E35" s="320"/>
      <c r="F35" s="320"/>
      <c r="G35" s="256"/>
      <c r="H35" s="401"/>
      <c r="I35" s="400"/>
      <c r="J35" s="400"/>
      <c r="K35" s="400"/>
      <c r="L35" s="400"/>
      <c r="M35" s="400"/>
      <c r="N35" s="400"/>
      <c r="O35" s="425">
        <f t="shared" si="0"/>
        <v>0</v>
      </c>
      <c r="P35" s="425">
        <f t="shared" si="1"/>
        <v>0</v>
      </c>
      <c r="Q35" s="256"/>
      <c r="R35" s="256"/>
      <c r="S35" s="256"/>
      <c r="T35" s="256"/>
      <c r="U35" s="256"/>
    </row>
    <row r="36" spans="1:21" ht="15.75">
      <c r="A36" s="588"/>
      <c r="B36" s="590"/>
      <c r="C36" s="320"/>
      <c r="D36" s="256"/>
      <c r="E36" s="320"/>
      <c r="F36" s="320"/>
      <c r="G36" s="256"/>
      <c r="H36" s="401"/>
      <c r="I36" s="400"/>
      <c r="J36" s="400"/>
      <c r="K36" s="400"/>
      <c r="L36" s="400"/>
      <c r="M36" s="400"/>
      <c r="N36" s="400"/>
      <c r="O36" s="425">
        <f t="shared" si="0"/>
        <v>0</v>
      </c>
      <c r="P36" s="425">
        <f t="shared" si="1"/>
        <v>0</v>
      </c>
      <c r="Q36" s="256"/>
      <c r="R36" s="256"/>
      <c r="S36" s="256"/>
      <c r="T36" s="256"/>
      <c r="U36" s="256"/>
    </row>
    <row r="37" spans="1:21" ht="15.75">
      <c r="A37" s="588"/>
      <c r="B37" s="590"/>
      <c r="C37" s="320"/>
      <c r="D37" s="256"/>
      <c r="E37" s="320"/>
      <c r="F37" s="320"/>
      <c r="G37" s="256"/>
      <c r="H37" s="401"/>
      <c r="I37" s="400"/>
      <c r="J37" s="400"/>
      <c r="K37" s="400"/>
      <c r="L37" s="400"/>
      <c r="M37" s="400"/>
      <c r="N37" s="400"/>
      <c r="O37" s="425">
        <f t="shared" si="0"/>
        <v>0</v>
      </c>
      <c r="P37" s="425">
        <f t="shared" si="1"/>
        <v>0</v>
      </c>
      <c r="Q37" s="256"/>
      <c r="R37" s="256"/>
      <c r="S37" s="256"/>
      <c r="T37" s="256"/>
      <c r="U37" s="256"/>
    </row>
    <row r="38" spans="1:21" ht="15.75">
      <c r="A38" s="588"/>
      <c r="B38" s="590"/>
      <c r="C38" s="320"/>
      <c r="D38" s="256"/>
      <c r="E38" s="320"/>
      <c r="F38" s="320"/>
      <c r="G38" s="256"/>
      <c r="H38" s="401"/>
      <c r="I38" s="400"/>
      <c r="J38" s="400"/>
      <c r="K38" s="400"/>
      <c r="L38" s="400"/>
      <c r="M38" s="400"/>
      <c r="N38" s="400"/>
      <c r="O38" s="425">
        <f t="shared" si="0"/>
        <v>0</v>
      </c>
      <c r="P38" s="425">
        <f t="shared" si="1"/>
        <v>0</v>
      </c>
      <c r="Q38" s="256"/>
      <c r="R38" s="256"/>
      <c r="S38" s="256"/>
      <c r="T38" s="256"/>
      <c r="U38" s="256"/>
    </row>
    <row r="39" spans="1:21" ht="15.75">
      <c r="A39" s="587" t="s">
        <v>1402</v>
      </c>
      <c r="B39" s="590" t="s">
        <v>1408</v>
      </c>
      <c r="C39" s="320"/>
      <c r="D39" s="256"/>
      <c r="E39" s="320"/>
      <c r="F39" s="320"/>
      <c r="G39" s="257"/>
      <c r="H39" s="400"/>
      <c r="I39" s="402"/>
      <c r="J39" s="400"/>
      <c r="K39" s="402"/>
      <c r="L39" s="400"/>
      <c r="M39" s="402"/>
      <c r="N39" s="400"/>
      <c r="O39" s="425">
        <f t="shared" si="0"/>
        <v>0</v>
      </c>
      <c r="P39" s="425">
        <f t="shared" si="1"/>
        <v>0</v>
      </c>
      <c r="Q39" s="400"/>
      <c r="R39" s="400"/>
      <c r="S39" s="256"/>
      <c r="T39" s="256"/>
      <c r="U39" s="256"/>
    </row>
    <row r="40" spans="1:21" ht="15.75">
      <c r="A40" s="588"/>
      <c r="B40" s="590"/>
      <c r="C40" s="320"/>
      <c r="D40" s="256"/>
      <c r="E40" s="320"/>
      <c r="F40" s="320"/>
      <c r="G40" s="257"/>
      <c r="H40" s="403"/>
      <c r="I40" s="402"/>
      <c r="J40" s="400"/>
      <c r="K40" s="402"/>
      <c r="L40" s="400"/>
      <c r="M40" s="402"/>
      <c r="N40" s="400"/>
      <c r="O40" s="425">
        <f t="shared" si="0"/>
        <v>0</v>
      </c>
      <c r="P40" s="425">
        <f t="shared" si="1"/>
        <v>0</v>
      </c>
      <c r="Q40" s="400"/>
      <c r="R40" s="400"/>
      <c r="S40" s="256"/>
      <c r="T40" s="256"/>
      <c r="U40" s="256"/>
    </row>
    <row r="41" spans="1:21" ht="15.75">
      <c r="A41" s="588"/>
      <c r="B41" s="590"/>
      <c r="C41" s="320"/>
      <c r="D41" s="256"/>
      <c r="E41" s="320"/>
      <c r="F41" s="320"/>
      <c r="G41" s="257"/>
      <c r="H41" s="403"/>
      <c r="I41" s="402"/>
      <c r="J41" s="400"/>
      <c r="K41" s="402"/>
      <c r="L41" s="400"/>
      <c r="M41" s="402"/>
      <c r="N41" s="400"/>
      <c r="O41" s="425">
        <f t="shared" si="0"/>
        <v>0</v>
      </c>
      <c r="P41" s="425">
        <f t="shared" si="1"/>
        <v>0</v>
      </c>
      <c r="Q41" s="400"/>
      <c r="R41" s="400"/>
      <c r="S41" s="256"/>
      <c r="T41" s="256"/>
      <c r="U41" s="256"/>
    </row>
    <row r="42" spans="1:21" ht="15.75">
      <c r="A42" s="588"/>
      <c r="B42" s="590"/>
      <c r="C42" s="320"/>
      <c r="D42" s="256"/>
      <c r="E42" s="320"/>
      <c r="F42" s="320"/>
      <c r="G42" s="257"/>
      <c r="H42" s="403"/>
      <c r="I42" s="402"/>
      <c r="J42" s="400"/>
      <c r="K42" s="402"/>
      <c r="L42" s="400"/>
      <c r="M42" s="402"/>
      <c r="N42" s="400"/>
      <c r="O42" s="425">
        <f t="shared" si="0"/>
        <v>0</v>
      </c>
      <c r="P42" s="425">
        <f t="shared" si="1"/>
        <v>0</v>
      </c>
      <c r="Q42" s="400"/>
      <c r="R42" s="400"/>
      <c r="S42" s="256"/>
      <c r="T42" s="256"/>
      <c r="U42" s="256"/>
    </row>
    <row r="43" spans="1:21" ht="15.75">
      <c r="A43" s="588"/>
      <c r="B43" s="590"/>
      <c r="C43" s="320"/>
      <c r="D43" s="256"/>
      <c r="E43" s="320"/>
      <c r="F43" s="320"/>
      <c r="G43" s="257"/>
      <c r="H43" s="403"/>
      <c r="I43" s="402"/>
      <c r="J43" s="400"/>
      <c r="K43" s="402"/>
      <c r="L43" s="400"/>
      <c r="M43" s="402"/>
      <c r="N43" s="400"/>
      <c r="O43" s="425">
        <f t="shared" si="0"/>
        <v>0</v>
      </c>
      <c r="P43" s="425">
        <f t="shared" si="1"/>
        <v>0</v>
      </c>
      <c r="Q43" s="400"/>
      <c r="R43" s="400"/>
      <c r="S43" s="256"/>
      <c r="T43" s="256"/>
      <c r="U43" s="256"/>
    </row>
    <row r="44" spans="1:21" ht="15.75">
      <c r="A44" s="588"/>
      <c r="B44" s="590"/>
      <c r="C44" s="320"/>
      <c r="D44" s="256"/>
      <c r="E44" s="320"/>
      <c r="F44" s="320"/>
      <c r="G44" s="257"/>
      <c r="H44" s="403"/>
      <c r="I44" s="402"/>
      <c r="J44" s="400"/>
      <c r="K44" s="402"/>
      <c r="L44" s="400"/>
      <c r="M44" s="402"/>
      <c r="N44" s="400"/>
      <c r="O44" s="425">
        <f t="shared" si="0"/>
        <v>0</v>
      </c>
      <c r="P44" s="425">
        <f t="shared" si="1"/>
        <v>0</v>
      </c>
      <c r="Q44" s="400"/>
      <c r="R44" s="400"/>
      <c r="S44" s="256"/>
      <c r="T44" s="256"/>
      <c r="U44" s="256"/>
    </row>
    <row r="45" spans="1:21" ht="15.75" customHeight="1">
      <c r="A45" s="588"/>
      <c r="B45" s="587" t="s">
        <v>1409</v>
      </c>
      <c r="C45" s="320"/>
      <c r="D45" s="256"/>
      <c r="E45" s="320"/>
      <c r="F45" s="320"/>
      <c r="G45" s="257"/>
      <c r="H45" s="403"/>
      <c r="I45" s="402"/>
      <c r="J45" s="400"/>
      <c r="K45" s="402"/>
      <c r="L45" s="400"/>
      <c r="M45" s="402"/>
      <c r="N45" s="400"/>
      <c r="O45" s="425">
        <f t="shared" si="0"/>
        <v>0</v>
      </c>
      <c r="P45" s="425">
        <f t="shared" si="1"/>
        <v>0</v>
      </c>
      <c r="Q45" s="400"/>
      <c r="R45" s="400"/>
      <c r="S45" s="256"/>
      <c r="T45" s="256"/>
      <c r="U45" s="256"/>
    </row>
    <row r="46" spans="1:21" ht="15.75">
      <c r="A46" s="588"/>
      <c r="B46" s="588"/>
      <c r="C46" s="320"/>
      <c r="D46" s="256"/>
      <c r="E46" s="320"/>
      <c r="F46" s="320"/>
      <c r="G46" s="257"/>
      <c r="H46" s="403"/>
      <c r="I46" s="402"/>
      <c r="J46" s="400"/>
      <c r="K46" s="402"/>
      <c r="L46" s="400"/>
      <c r="M46" s="402"/>
      <c r="N46" s="400"/>
      <c r="O46" s="425">
        <f t="shared" si="0"/>
        <v>0</v>
      </c>
      <c r="P46" s="425">
        <f t="shared" si="1"/>
        <v>0</v>
      </c>
      <c r="Q46" s="400"/>
      <c r="R46" s="400"/>
      <c r="S46" s="256"/>
      <c r="T46" s="256"/>
      <c r="U46" s="256"/>
    </row>
    <row r="47" spans="1:21" ht="15.75">
      <c r="A47" s="588"/>
      <c r="B47" s="588"/>
      <c r="C47" s="320"/>
      <c r="D47" s="256"/>
      <c r="E47" s="320"/>
      <c r="F47" s="320"/>
      <c r="G47" s="257"/>
      <c r="H47" s="403"/>
      <c r="I47" s="402"/>
      <c r="J47" s="400"/>
      <c r="K47" s="402"/>
      <c r="L47" s="400"/>
      <c r="M47" s="402"/>
      <c r="N47" s="400"/>
      <c r="O47" s="425">
        <f t="shared" si="0"/>
        <v>0</v>
      </c>
      <c r="P47" s="425">
        <f t="shared" si="1"/>
        <v>0</v>
      </c>
      <c r="Q47" s="400"/>
      <c r="R47" s="400"/>
      <c r="S47" s="256"/>
      <c r="T47" s="256"/>
      <c r="U47" s="256"/>
    </row>
    <row r="48" spans="1:21" ht="15.75">
      <c r="A48" s="588"/>
      <c r="B48" s="588"/>
      <c r="C48" s="320"/>
      <c r="D48" s="256"/>
      <c r="E48" s="320"/>
      <c r="F48" s="320"/>
      <c r="G48" s="257"/>
      <c r="H48" s="403"/>
      <c r="I48" s="402"/>
      <c r="J48" s="400"/>
      <c r="K48" s="402"/>
      <c r="L48" s="400"/>
      <c r="M48" s="402"/>
      <c r="N48" s="400"/>
      <c r="O48" s="425">
        <f t="shared" si="0"/>
        <v>0</v>
      </c>
      <c r="P48" s="425">
        <f t="shared" si="1"/>
        <v>0</v>
      </c>
      <c r="Q48" s="400"/>
      <c r="R48" s="400"/>
      <c r="S48" s="256"/>
      <c r="T48" s="256"/>
      <c r="U48" s="256"/>
    </row>
    <row r="49" spans="1:21" ht="15.75">
      <c r="A49" s="588"/>
      <c r="B49" s="589"/>
      <c r="C49" s="320"/>
      <c r="D49" s="256"/>
      <c r="E49" s="320"/>
      <c r="F49" s="320"/>
      <c r="G49" s="257"/>
      <c r="H49" s="403"/>
      <c r="I49" s="402"/>
      <c r="J49" s="400"/>
      <c r="K49" s="402"/>
      <c r="L49" s="400"/>
      <c r="M49" s="402"/>
      <c r="N49" s="400"/>
      <c r="O49" s="425">
        <f t="shared" si="0"/>
        <v>0</v>
      </c>
      <c r="P49" s="425">
        <f t="shared" si="1"/>
        <v>0</v>
      </c>
      <c r="Q49" s="400"/>
      <c r="R49" s="400"/>
      <c r="S49" s="256"/>
      <c r="T49" s="256"/>
      <c r="U49" s="256"/>
    </row>
    <row r="50" spans="1:21" s="268" customFormat="1" ht="15.75">
      <c r="A50" s="299"/>
      <c r="B50" s="300"/>
      <c r="C50" s="299" t="s">
        <v>98</v>
      </c>
      <c r="D50" s="300"/>
      <c r="E50" s="300"/>
      <c r="F50" s="301"/>
      <c r="G50" s="271">
        <f t="shared" ref="G50:P50" si="2">SUM(G9:G49)</f>
        <v>0</v>
      </c>
      <c r="H50" s="271">
        <f t="shared" si="2"/>
        <v>0</v>
      </c>
      <c r="I50" s="271">
        <f t="shared" si="2"/>
        <v>0</v>
      </c>
      <c r="J50" s="271">
        <f t="shared" si="2"/>
        <v>0</v>
      </c>
      <c r="K50" s="271">
        <f t="shared" si="2"/>
        <v>0</v>
      </c>
      <c r="L50" s="271">
        <f t="shared" si="2"/>
        <v>0</v>
      </c>
      <c r="M50" s="271">
        <f t="shared" si="2"/>
        <v>0</v>
      </c>
      <c r="N50" s="271">
        <f t="shared" si="2"/>
        <v>0</v>
      </c>
      <c r="O50" s="271">
        <f t="shared" si="2"/>
        <v>0</v>
      </c>
      <c r="P50" s="271">
        <f t="shared" si="2"/>
        <v>0</v>
      </c>
      <c r="Q50" s="272"/>
      <c r="R50" s="272"/>
      <c r="S50" s="272"/>
      <c r="T50" s="272"/>
      <c r="U50" s="272"/>
    </row>
    <row r="51" spans="1:21" ht="15.75">
      <c r="A51" s="268"/>
      <c r="B51" s="268"/>
      <c r="C51" s="268"/>
      <c r="D51" s="268"/>
      <c r="E51" s="267"/>
      <c r="F51" s="268"/>
      <c r="G51" s="268"/>
      <c r="S51" s="273"/>
      <c r="T51" s="273"/>
      <c r="U51" s="274"/>
    </row>
    <row r="52" spans="1:21" ht="15.75">
      <c r="E52" s="267"/>
      <c r="S52" s="273"/>
      <c r="T52" s="273"/>
    </row>
    <row r="53" spans="1:21" ht="15.75">
      <c r="E53" s="267"/>
      <c r="S53" s="273"/>
      <c r="T53" s="273"/>
    </row>
    <row r="54" spans="1:21" ht="15.75">
      <c r="E54" s="267"/>
      <c r="S54" s="273"/>
      <c r="T54" s="273"/>
    </row>
    <row r="55" spans="1:21" ht="15.75">
      <c r="E55" s="267"/>
      <c r="S55" s="273"/>
      <c r="T55" s="273"/>
    </row>
    <row r="56" spans="1:21" ht="15.75">
      <c r="E56" s="267"/>
      <c r="S56" s="273"/>
      <c r="T56" s="273"/>
    </row>
    <row r="57" spans="1:21" ht="15.75">
      <c r="E57" s="267"/>
      <c r="S57" s="273"/>
      <c r="T57" s="273"/>
    </row>
    <row r="58" spans="1:21" ht="15.75">
      <c r="E58" s="267"/>
      <c r="S58" s="273"/>
      <c r="T58" s="273"/>
    </row>
    <row r="59" spans="1:21" ht="15.75">
      <c r="E59" s="267"/>
      <c r="S59" s="273"/>
      <c r="T59" s="273"/>
    </row>
    <row r="60" spans="1:21" ht="15.75">
      <c r="E60" s="267"/>
      <c r="S60" s="273"/>
      <c r="T60" s="273"/>
    </row>
    <row r="61" spans="1:21" ht="15.75">
      <c r="E61" s="267"/>
      <c r="S61" s="273"/>
      <c r="T61" s="273"/>
    </row>
    <row r="62" spans="1:21" ht="15.75">
      <c r="E62" s="267"/>
      <c r="S62" s="275"/>
      <c r="T62" s="275"/>
    </row>
    <row r="63" spans="1:21" ht="15.75">
      <c r="E63" s="267"/>
      <c r="S63" s="273"/>
      <c r="T63" s="273"/>
    </row>
    <row r="64" spans="1:21" ht="15.75">
      <c r="E64" s="267"/>
      <c r="S64" s="273"/>
      <c r="T64" s="273"/>
    </row>
    <row r="65" spans="5:20" ht="15.75">
      <c r="E65" s="267"/>
      <c r="S65" s="273"/>
      <c r="T65" s="273"/>
    </row>
    <row r="66" spans="5:20" ht="15.75">
      <c r="E66" s="267"/>
      <c r="S66" s="273"/>
      <c r="T66" s="273"/>
    </row>
    <row r="67" spans="5:20" ht="15.75">
      <c r="E67" s="267"/>
      <c r="S67" s="273"/>
      <c r="T67" s="273"/>
    </row>
    <row r="68" spans="5:20" ht="15.75">
      <c r="E68" s="267"/>
      <c r="S68" s="273"/>
      <c r="T68" s="273"/>
    </row>
    <row r="69" spans="5:20" ht="15.75">
      <c r="E69" s="267"/>
      <c r="S69" s="273"/>
      <c r="T69" s="273"/>
    </row>
    <row r="70" spans="5:20" ht="15.75">
      <c r="E70" s="267"/>
      <c r="S70" s="273"/>
      <c r="T70" s="273"/>
    </row>
    <row r="71" spans="5:20" ht="15.75">
      <c r="E71" s="267"/>
      <c r="S71" s="273"/>
      <c r="T71" s="273"/>
    </row>
    <row r="72" spans="5:20" ht="15.75">
      <c r="E72" s="267"/>
      <c r="S72" s="273"/>
      <c r="T72" s="273"/>
    </row>
    <row r="73" spans="5:20" ht="15.75">
      <c r="E73" s="267"/>
      <c r="S73" s="273"/>
      <c r="T73" s="273"/>
    </row>
    <row r="74" spans="5:20" ht="15.75">
      <c r="E74" s="267"/>
      <c r="S74" s="275"/>
      <c r="T74" s="275"/>
    </row>
    <row r="75" spans="5:20" ht="15.75">
      <c r="E75" s="267"/>
      <c r="S75" s="273"/>
      <c r="T75" s="273"/>
    </row>
    <row r="76" spans="5:20" ht="15.75">
      <c r="E76" s="267"/>
      <c r="S76" s="273"/>
      <c r="T76" s="273"/>
    </row>
    <row r="77" spans="5:20" ht="15.75">
      <c r="E77" s="267"/>
      <c r="S77" s="273"/>
      <c r="T77" s="273"/>
    </row>
    <row r="78" spans="5:20" ht="15.75">
      <c r="E78" s="267"/>
      <c r="S78" s="273"/>
      <c r="T78" s="273"/>
    </row>
    <row r="79" spans="5:20" ht="15.75">
      <c r="E79" s="267"/>
      <c r="S79" s="273"/>
      <c r="T79" s="273"/>
    </row>
    <row r="80" spans="5:20" ht="15.75">
      <c r="E80" s="267"/>
      <c r="S80" s="273"/>
      <c r="T80" s="273"/>
    </row>
    <row r="81" spans="5:20" ht="15.75">
      <c r="E81" s="267"/>
      <c r="S81" s="273"/>
      <c r="T81" s="273"/>
    </row>
    <row r="82" spans="5:20" ht="15.75">
      <c r="E82" s="267"/>
      <c r="S82" s="273"/>
      <c r="T82" s="273"/>
    </row>
    <row r="83" spans="5:20" ht="15.75">
      <c r="E83" s="267"/>
      <c r="S83" s="275"/>
      <c r="T83" s="275"/>
    </row>
    <row r="84" spans="5:20" ht="15.75">
      <c r="E84" s="267"/>
      <c r="S84" s="273"/>
      <c r="T84" s="273"/>
    </row>
    <row r="85" spans="5:20" ht="15.75">
      <c r="E85" s="267"/>
      <c r="S85" s="273"/>
      <c r="T85" s="273"/>
    </row>
    <row r="86" spans="5:20">
      <c r="S86" s="273"/>
      <c r="T86" s="273"/>
    </row>
    <row r="87" spans="5:20">
      <c r="S87" s="273"/>
      <c r="T87" s="273"/>
    </row>
    <row r="88" spans="5:20">
      <c r="S88" s="273"/>
      <c r="T88" s="273"/>
    </row>
    <row r="89" spans="5:20">
      <c r="S89" s="273"/>
      <c r="T89" s="273"/>
    </row>
    <row r="90" spans="5:20">
      <c r="S90" s="273"/>
      <c r="T90" s="273"/>
    </row>
    <row r="91" spans="5:20" ht="15.75">
      <c r="S91" s="275"/>
      <c r="T91" s="275"/>
    </row>
    <row r="92" spans="5:20">
      <c r="S92" s="273"/>
      <c r="T92" s="273"/>
    </row>
    <row r="93" spans="5:20">
      <c r="S93" s="273"/>
      <c r="T93" s="273"/>
    </row>
    <row r="94" spans="5:20">
      <c r="S94" s="273"/>
      <c r="T94" s="273"/>
    </row>
    <row r="95" spans="5:20">
      <c r="S95" s="273"/>
      <c r="T95" s="273"/>
    </row>
    <row r="96" spans="5:20">
      <c r="S96" s="273"/>
      <c r="T96" s="273"/>
    </row>
    <row r="97" spans="5:20">
      <c r="S97" s="273"/>
      <c r="T97" s="273"/>
    </row>
    <row r="101" spans="5:20">
      <c r="E101" s="259"/>
      <c r="S101" s="270"/>
      <c r="T101" s="270"/>
    </row>
    <row r="102" spans="5:20">
      <c r="E102" s="259"/>
      <c r="S102" s="270"/>
      <c r="T102" s="270"/>
    </row>
    <row r="103" spans="5:20">
      <c r="E103" s="259"/>
      <c r="S103" s="270"/>
      <c r="T103" s="270"/>
    </row>
    <row r="104" spans="5:20">
      <c r="E104" s="259"/>
      <c r="S104" s="270"/>
      <c r="T104" s="270"/>
    </row>
    <row r="105" spans="5:20">
      <c r="E105" s="259"/>
      <c r="S105" s="270"/>
      <c r="T105" s="270"/>
    </row>
    <row r="106" spans="5:20">
      <c r="E106" s="259"/>
      <c r="S106" s="270"/>
      <c r="T106" s="270"/>
    </row>
    <row r="107" spans="5:20">
      <c r="E107" s="259"/>
      <c r="S107" s="270"/>
      <c r="T107" s="270"/>
    </row>
    <row r="108" spans="5:20">
      <c r="E108" s="259"/>
      <c r="S108" s="270"/>
      <c r="T108" s="270"/>
    </row>
    <row r="109" spans="5:20">
      <c r="E109" s="259"/>
      <c r="S109" s="270"/>
      <c r="T109" s="270"/>
    </row>
    <row r="110" spans="5:20">
      <c r="E110" s="259"/>
      <c r="S110" s="270"/>
      <c r="T110" s="270"/>
    </row>
    <row r="111" spans="5:20">
      <c r="E111" s="259"/>
      <c r="S111" s="270"/>
      <c r="T111" s="270"/>
    </row>
    <row r="112" spans="5:20">
      <c r="E112" s="259"/>
      <c r="S112" s="270"/>
      <c r="T112" s="270"/>
    </row>
    <row r="113" spans="5:20">
      <c r="E113" s="259"/>
      <c r="S113" s="270"/>
      <c r="T113" s="270"/>
    </row>
    <row r="114" spans="5:20">
      <c r="E114" s="259"/>
      <c r="S114" s="270"/>
      <c r="T114" s="270"/>
    </row>
    <row r="115" spans="5:20">
      <c r="E115" s="259"/>
      <c r="S115" s="270"/>
      <c r="T115" s="270"/>
    </row>
    <row r="116" spans="5:20">
      <c r="E116" s="259"/>
      <c r="S116" s="270"/>
      <c r="T116" s="270"/>
    </row>
    <row r="117" spans="5:20">
      <c r="E117" s="259"/>
      <c r="S117" s="270"/>
      <c r="T117" s="270"/>
    </row>
    <row r="118" spans="5:20">
      <c r="E118" s="259"/>
      <c r="S118" s="270"/>
      <c r="T118" s="270"/>
    </row>
    <row r="119" spans="5:20">
      <c r="E119" s="259"/>
      <c r="S119" s="270"/>
      <c r="T119" s="270"/>
    </row>
    <row r="120" spans="5:20">
      <c r="E120" s="259"/>
      <c r="S120" s="270"/>
      <c r="T120" s="270"/>
    </row>
    <row r="121" spans="5:20">
      <c r="E121" s="259"/>
      <c r="S121" s="270"/>
      <c r="T121" s="270"/>
    </row>
    <row r="122" spans="5:20">
      <c r="E122" s="259"/>
      <c r="S122" s="270"/>
      <c r="T122" s="270"/>
    </row>
    <row r="123" spans="5:20">
      <c r="E123" s="259"/>
      <c r="S123" s="270"/>
      <c r="T123" s="270"/>
    </row>
    <row r="124" spans="5:20">
      <c r="E124" s="259"/>
      <c r="S124" s="270"/>
      <c r="T124" s="270"/>
    </row>
    <row r="125" spans="5:20">
      <c r="E125" s="259"/>
      <c r="S125" s="270"/>
      <c r="T125" s="270"/>
    </row>
    <row r="126" spans="5:20">
      <c r="E126" s="259"/>
      <c r="S126" s="270"/>
      <c r="T126" s="270"/>
    </row>
    <row r="127" spans="5:20">
      <c r="E127" s="259"/>
      <c r="S127" s="270"/>
      <c r="T127" s="270"/>
    </row>
    <row r="128" spans="5:20">
      <c r="E128" s="259"/>
      <c r="S128" s="270"/>
      <c r="T128" s="270"/>
    </row>
    <row r="129" spans="5:20">
      <c r="E129" s="259"/>
      <c r="S129" s="270"/>
      <c r="T129" s="270"/>
    </row>
    <row r="130" spans="5:20">
      <c r="E130" s="259"/>
    </row>
    <row r="131" spans="5:20">
      <c r="E131" s="259"/>
    </row>
    <row r="132" spans="5:20">
      <c r="E132" s="259"/>
    </row>
    <row r="133" spans="5:20">
      <c r="E133" s="259"/>
    </row>
    <row r="134" spans="5:20">
      <c r="E134" s="259"/>
    </row>
    <row r="135" spans="5:20">
      <c r="E135" s="259"/>
    </row>
    <row r="136" spans="5:20">
      <c r="E136" s="259"/>
    </row>
    <row r="137" spans="5:20">
      <c r="E137" s="259"/>
    </row>
    <row r="138" spans="5:20">
      <c r="E138" s="259"/>
    </row>
    <row r="139" spans="5:20">
      <c r="E139" s="259"/>
    </row>
    <row r="140" spans="5:20">
      <c r="E140" s="259"/>
    </row>
    <row r="141" spans="5:20">
      <c r="E141" s="259"/>
    </row>
    <row r="142" spans="5:20">
      <c r="E142" s="259"/>
    </row>
    <row r="143" spans="5:20">
      <c r="E143" s="259"/>
    </row>
    <row r="144" spans="5:20">
      <c r="E144" s="259"/>
    </row>
    <row r="145" spans="5:5">
      <c r="E145" s="259"/>
    </row>
    <row r="146" spans="5:5">
      <c r="E146" s="259"/>
    </row>
    <row r="147" spans="5:5">
      <c r="E147" s="259"/>
    </row>
    <row r="148" spans="5:5">
      <c r="E148" s="259"/>
    </row>
    <row r="149" spans="5:5">
      <c r="E149" s="259"/>
    </row>
    <row r="150" spans="5:5">
      <c r="E150" s="259"/>
    </row>
    <row r="151" spans="5:5">
      <c r="E151" s="259"/>
    </row>
    <row r="152" spans="5:5">
      <c r="E152" s="259"/>
    </row>
    <row r="153" spans="5:5">
      <c r="E153" s="259"/>
    </row>
    <row r="154" spans="5:5">
      <c r="E154" s="259"/>
    </row>
    <row r="155" spans="5:5">
      <c r="E155" s="259"/>
    </row>
    <row r="156" spans="5:5">
      <c r="E156" s="259"/>
    </row>
    <row r="157" spans="5:5">
      <c r="E157" s="259"/>
    </row>
    <row r="158" spans="5:5">
      <c r="E158" s="259"/>
    </row>
    <row r="159" spans="5:5">
      <c r="E159" s="259"/>
    </row>
    <row r="160" spans="5:5">
      <c r="E160" s="259"/>
    </row>
    <row r="161" spans="5:5">
      <c r="E161" s="259"/>
    </row>
    <row r="162" spans="5:5">
      <c r="E162" s="259"/>
    </row>
    <row r="163" spans="5:5">
      <c r="E163" s="259"/>
    </row>
    <row r="164" spans="5:5">
      <c r="E164" s="259"/>
    </row>
    <row r="165" spans="5:5">
      <c r="E165" s="259"/>
    </row>
    <row r="166" spans="5:5">
      <c r="E166" s="259"/>
    </row>
    <row r="167" spans="5:5">
      <c r="E167" s="259"/>
    </row>
    <row r="168" spans="5:5">
      <c r="E168" s="259"/>
    </row>
    <row r="169" spans="5:5">
      <c r="E169" s="259"/>
    </row>
  </sheetData>
  <mergeCells count="26">
    <mergeCell ref="B9:B14"/>
    <mergeCell ref="A5:A7"/>
    <mergeCell ref="A39:A49"/>
    <mergeCell ref="A9:A38"/>
    <mergeCell ref="B15:B24"/>
    <mergeCell ref="B25:B29"/>
    <mergeCell ref="B30:B33"/>
    <mergeCell ref="B34:B38"/>
    <mergeCell ref="B39:B44"/>
    <mergeCell ref="B45:B49"/>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55"/>
  <sheetViews>
    <sheetView zoomScale="40" zoomScaleNormal="40" workbookViewId="0">
      <pane ySplit="6" topLeftCell="A7" activePane="bottomLeft" state="frozen"/>
      <selection activeCell="O6" sqref="O6"/>
      <selection pane="bottomLeft" activeCell="P50" sqref="P50:P51"/>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8.28515625" style="239" customWidth="1"/>
    <col min="17" max="20" width="14.140625" customWidth="1"/>
    <col min="21" max="21" width="17" customWidth="1"/>
  </cols>
  <sheetData>
    <row r="1" spans="1:21" ht="18.75">
      <c r="B1" s="292"/>
      <c r="C1" s="292"/>
      <c r="D1" s="292"/>
      <c r="E1" s="292"/>
      <c r="F1" s="292"/>
      <c r="G1" s="292" t="s">
        <v>481</v>
      </c>
      <c r="I1" s="292"/>
      <c r="J1" s="292"/>
      <c r="K1" s="292"/>
      <c r="L1" s="292"/>
      <c r="M1" s="292"/>
      <c r="N1" s="292"/>
      <c r="O1" s="292"/>
      <c r="P1" s="292"/>
      <c r="Q1" s="292"/>
      <c r="R1" s="292"/>
      <c r="S1" s="292"/>
      <c r="T1" s="292"/>
      <c r="U1" s="292"/>
    </row>
    <row r="2" spans="1:21" ht="18.75">
      <c r="A2" s="332" t="s">
        <v>1362</v>
      </c>
      <c r="B2" s="292"/>
      <c r="C2" s="292"/>
      <c r="D2" s="292"/>
      <c r="E2" s="292"/>
      <c r="F2" s="292"/>
      <c r="G2" s="292"/>
      <c r="I2" s="292"/>
      <c r="J2" s="292"/>
      <c r="K2" s="292"/>
      <c r="L2" s="292"/>
      <c r="M2" s="292"/>
      <c r="N2" s="292"/>
      <c r="O2" s="292"/>
      <c r="P2" s="292"/>
      <c r="Q2" s="292"/>
      <c r="R2" s="292"/>
      <c r="S2" s="292"/>
      <c r="T2" s="292"/>
      <c r="U2" s="292"/>
    </row>
    <row r="3" spans="1:21">
      <c r="A3" s="593" t="s">
        <v>1364</v>
      </c>
      <c r="B3" s="593"/>
      <c r="C3" s="593"/>
      <c r="D3" s="593"/>
      <c r="E3" s="593"/>
      <c r="F3" s="593"/>
      <c r="G3" s="593"/>
      <c r="H3" s="593"/>
      <c r="I3" s="593"/>
      <c r="J3" s="593"/>
      <c r="K3" s="593"/>
      <c r="L3" s="593"/>
      <c r="M3" s="593"/>
      <c r="N3" s="593"/>
      <c r="O3" s="593"/>
      <c r="P3" s="593"/>
      <c r="Q3" s="593"/>
      <c r="R3" s="593"/>
      <c r="S3" s="593"/>
      <c r="T3" s="593"/>
      <c r="U3" s="593"/>
    </row>
    <row r="4" spans="1:21" ht="15" customHeight="1">
      <c r="A4" s="592" t="s">
        <v>97</v>
      </c>
      <c r="B4" s="561" t="s">
        <v>112</v>
      </c>
      <c r="C4" s="571" t="s">
        <v>86</v>
      </c>
      <c r="D4" s="571" t="s">
        <v>87</v>
      </c>
      <c r="E4" s="580" t="s">
        <v>394</v>
      </c>
      <c r="F4" s="571" t="s">
        <v>88</v>
      </c>
      <c r="G4" s="592" t="s">
        <v>100</v>
      </c>
      <c r="H4" s="592"/>
      <c r="I4" s="592"/>
      <c r="J4" s="592"/>
      <c r="K4" s="592"/>
      <c r="L4" s="592"/>
      <c r="M4" s="592"/>
      <c r="N4" s="592"/>
      <c r="O4" s="591" t="s">
        <v>101</v>
      </c>
      <c r="P4" s="591"/>
      <c r="Q4" s="561" t="s">
        <v>102</v>
      </c>
      <c r="R4" s="561" t="s">
        <v>103</v>
      </c>
      <c r="S4" s="561" t="s">
        <v>110</v>
      </c>
      <c r="T4" s="561" t="s">
        <v>109</v>
      </c>
      <c r="U4" s="577" t="s">
        <v>89</v>
      </c>
    </row>
    <row r="5" spans="1:21">
      <c r="A5" s="592"/>
      <c r="B5" s="559"/>
      <c r="C5" s="572"/>
      <c r="D5" s="572"/>
      <c r="E5" s="581"/>
      <c r="F5" s="572"/>
      <c r="G5" s="592" t="s">
        <v>104</v>
      </c>
      <c r="H5" s="592"/>
      <c r="I5" s="592" t="s">
        <v>105</v>
      </c>
      <c r="J5" s="592"/>
      <c r="K5" s="592" t="s">
        <v>106</v>
      </c>
      <c r="L5" s="592"/>
      <c r="M5" s="592" t="s">
        <v>107</v>
      </c>
      <c r="N5" s="592"/>
      <c r="O5" s="591"/>
      <c r="P5" s="591"/>
      <c r="Q5" s="559"/>
      <c r="R5" s="559"/>
      <c r="S5" s="559"/>
      <c r="T5" s="559"/>
      <c r="U5" s="578"/>
    </row>
    <row r="6" spans="1:21" ht="25.5">
      <c r="A6" s="592"/>
      <c r="B6" s="560"/>
      <c r="C6" s="573"/>
      <c r="D6" s="573"/>
      <c r="E6" s="582"/>
      <c r="F6" s="573"/>
      <c r="G6" s="248" t="s">
        <v>108</v>
      </c>
      <c r="H6" s="238" t="s">
        <v>12</v>
      </c>
      <c r="I6" s="248" t="s">
        <v>108</v>
      </c>
      <c r="J6" s="238" t="s">
        <v>12</v>
      </c>
      <c r="K6" s="248" t="s">
        <v>108</v>
      </c>
      <c r="L6" s="238" t="s">
        <v>12</v>
      </c>
      <c r="M6" s="248" t="s">
        <v>108</v>
      </c>
      <c r="N6" s="238" t="s">
        <v>12</v>
      </c>
      <c r="O6" s="248" t="s">
        <v>108</v>
      </c>
      <c r="P6" s="238" t="s">
        <v>12</v>
      </c>
      <c r="Q6" s="560"/>
      <c r="R6" s="560"/>
      <c r="S6" s="560"/>
      <c r="T6" s="560"/>
      <c r="U6" s="579"/>
    </row>
    <row r="7" spans="1:21" ht="15.75">
      <c r="A7" s="587" t="s">
        <v>1410</v>
      </c>
      <c r="B7" s="587" t="s">
        <v>1411</v>
      </c>
      <c r="C7" s="341"/>
      <c r="D7" s="341"/>
      <c r="E7" s="417"/>
      <c r="F7" s="256"/>
      <c r="G7" s="257"/>
      <c r="H7" s="236"/>
      <c r="I7" s="257"/>
      <c r="J7" s="236"/>
      <c r="K7" s="257"/>
      <c r="L7" s="236"/>
      <c r="M7" s="257"/>
      <c r="N7" s="236"/>
      <c r="O7" s="424">
        <f>+G7+I7+K7+M7</f>
        <v>0</v>
      </c>
      <c r="P7" s="424">
        <f>+H7+J7+L7+N7</f>
        <v>0</v>
      </c>
      <c r="Q7" s="256"/>
      <c r="R7" s="256"/>
      <c r="S7" s="256"/>
      <c r="T7" s="256"/>
      <c r="U7" s="256"/>
    </row>
    <row r="8" spans="1:21" ht="15.75">
      <c r="A8" s="588"/>
      <c r="B8" s="588"/>
      <c r="C8" s="341"/>
      <c r="D8" s="341"/>
      <c r="E8" s="417"/>
      <c r="F8" s="256"/>
      <c r="G8" s="257"/>
      <c r="H8" s="236"/>
      <c r="I8" s="257"/>
      <c r="J8" s="236"/>
      <c r="K8" s="257"/>
      <c r="L8" s="236"/>
      <c r="M8" s="257"/>
      <c r="N8" s="236"/>
      <c r="O8" s="424">
        <f t="shared" ref="O8:O19" si="0">+G8+I8+K8+M8</f>
        <v>0</v>
      </c>
      <c r="P8" s="424">
        <f t="shared" ref="P8:P19" si="1">+H8+J8+L8+N8</f>
        <v>0</v>
      </c>
      <c r="Q8" s="256"/>
      <c r="R8" s="256"/>
      <c r="S8" s="256"/>
      <c r="T8" s="256"/>
      <c r="U8" s="256"/>
    </row>
    <row r="9" spans="1:21" ht="15.75">
      <c r="A9" s="588"/>
      <c r="B9" s="588"/>
      <c r="C9" s="341"/>
      <c r="D9" s="341"/>
      <c r="E9" s="417"/>
      <c r="F9" s="256"/>
      <c r="G9" s="257"/>
      <c r="H9" s="236"/>
      <c r="I9" s="257"/>
      <c r="J9" s="236"/>
      <c r="K9" s="257"/>
      <c r="L9" s="236"/>
      <c r="M9" s="257"/>
      <c r="N9" s="236"/>
      <c r="O9" s="424">
        <f t="shared" si="0"/>
        <v>0</v>
      </c>
      <c r="P9" s="424">
        <f t="shared" si="1"/>
        <v>0</v>
      </c>
      <c r="Q9" s="256"/>
      <c r="R9" s="256"/>
      <c r="S9" s="256"/>
      <c r="T9" s="256"/>
      <c r="U9" s="256"/>
    </row>
    <row r="10" spans="1:21" ht="15.75">
      <c r="A10" s="588"/>
      <c r="B10" s="588"/>
      <c r="C10" s="341"/>
      <c r="D10" s="341"/>
      <c r="E10" s="417"/>
      <c r="F10" s="256"/>
      <c r="G10" s="257"/>
      <c r="H10" s="236"/>
      <c r="I10" s="257"/>
      <c r="J10" s="236"/>
      <c r="K10" s="257"/>
      <c r="L10" s="236"/>
      <c r="M10" s="257"/>
      <c r="N10" s="236"/>
      <c r="O10" s="424">
        <f t="shared" si="0"/>
        <v>0</v>
      </c>
      <c r="P10" s="424">
        <f t="shared" si="1"/>
        <v>0</v>
      </c>
      <c r="Q10" s="256"/>
      <c r="R10" s="256"/>
      <c r="S10" s="256"/>
      <c r="T10" s="256"/>
      <c r="U10" s="256"/>
    </row>
    <row r="11" spans="1:21" ht="15.75">
      <c r="A11" s="588"/>
      <c r="B11" s="588"/>
      <c r="C11" s="341"/>
      <c r="D11" s="341"/>
      <c r="E11" s="417"/>
      <c r="F11" s="256"/>
      <c r="G11" s="257"/>
      <c r="H11" s="236"/>
      <c r="I11" s="257"/>
      <c r="J11" s="236"/>
      <c r="K11" s="257"/>
      <c r="L11" s="236"/>
      <c r="M11" s="257"/>
      <c r="N11" s="236"/>
      <c r="O11" s="424">
        <f t="shared" si="0"/>
        <v>0</v>
      </c>
      <c r="P11" s="424">
        <f t="shared" si="1"/>
        <v>0</v>
      </c>
      <c r="Q11" s="256"/>
      <c r="R11" s="256"/>
      <c r="S11" s="256"/>
      <c r="T11" s="256"/>
      <c r="U11" s="256"/>
    </row>
    <row r="12" spans="1:21" ht="15.75">
      <c r="A12" s="588"/>
      <c r="B12" s="588"/>
      <c r="C12" s="341"/>
      <c r="D12" s="341"/>
      <c r="E12" s="417"/>
      <c r="F12" s="256"/>
      <c r="G12" s="257"/>
      <c r="H12" s="236"/>
      <c r="I12" s="257"/>
      <c r="J12" s="236"/>
      <c r="K12" s="257"/>
      <c r="L12" s="236"/>
      <c r="M12" s="257"/>
      <c r="N12" s="236"/>
      <c r="O12" s="424">
        <f t="shared" si="0"/>
        <v>0</v>
      </c>
      <c r="P12" s="424">
        <f t="shared" si="1"/>
        <v>0</v>
      </c>
      <c r="Q12" s="256"/>
      <c r="R12" s="256"/>
      <c r="S12" s="256"/>
      <c r="T12" s="256"/>
      <c r="U12" s="256"/>
    </row>
    <row r="13" spans="1:21" ht="15.75">
      <c r="A13" s="588"/>
      <c r="B13" s="588"/>
      <c r="C13" s="341"/>
      <c r="D13" s="341"/>
      <c r="E13" s="417"/>
      <c r="F13" s="256"/>
      <c r="G13" s="257"/>
      <c r="H13" s="236"/>
      <c r="I13" s="257"/>
      <c r="J13" s="236"/>
      <c r="K13" s="257"/>
      <c r="L13" s="236"/>
      <c r="M13" s="257"/>
      <c r="N13" s="236"/>
      <c r="O13" s="424">
        <f t="shared" si="0"/>
        <v>0</v>
      </c>
      <c r="P13" s="424">
        <f t="shared" si="1"/>
        <v>0</v>
      </c>
      <c r="Q13" s="256"/>
      <c r="R13" s="256"/>
      <c r="S13" s="256"/>
      <c r="T13" s="256"/>
      <c r="U13" s="256"/>
    </row>
    <row r="14" spans="1:21" ht="15.75">
      <c r="A14" s="588"/>
      <c r="B14" s="588"/>
      <c r="C14" s="341"/>
      <c r="D14" s="341"/>
      <c r="E14" s="417"/>
      <c r="F14" s="256"/>
      <c r="G14" s="257"/>
      <c r="H14" s="236"/>
      <c r="I14" s="257"/>
      <c r="J14" s="236"/>
      <c r="K14" s="257"/>
      <c r="L14" s="236"/>
      <c r="M14" s="257"/>
      <c r="N14" s="236"/>
      <c r="O14" s="424">
        <f t="shared" si="0"/>
        <v>0</v>
      </c>
      <c r="P14" s="424">
        <f t="shared" si="1"/>
        <v>0</v>
      </c>
      <c r="Q14" s="256"/>
      <c r="R14" s="256"/>
      <c r="S14" s="256"/>
      <c r="T14" s="256"/>
      <c r="U14" s="256"/>
    </row>
    <row r="15" spans="1:21" ht="15.75">
      <c r="A15" s="588"/>
      <c r="B15" s="588"/>
      <c r="C15" s="341"/>
      <c r="D15" s="341"/>
      <c r="E15" s="417"/>
      <c r="F15" s="256"/>
      <c r="G15" s="257"/>
      <c r="H15" s="236"/>
      <c r="I15" s="257"/>
      <c r="J15" s="236"/>
      <c r="K15" s="257"/>
      <c r="L15" s="236"/>
      <c r="M15" s="257"/>
      <c r="N15" s="236"/>
      <c r="O15" s="424">
        <f t="shared" si="0"/>
        <v>0</v>
      </c>
      <c r="P15" s="424">
        <f t="shared" si="1"/>
        <v>0</v>
      </c>
      <c r="Q15" s="256"/>
      <c r="R15" s="256"/>
      <c r="S15" s="256"/>
      <c r="T15" s="256"/>
      <c r="U15" s="256"/>
    </row>
    <row r="16" spans="1:21" ht="15.75">
      <c r="A16" s="588"/>
      <c r="B16" s="588"/>
      <c r="C16" s="341"/>
      <c r="D16" s="341"/>
      <c r="E16" s="417"/>
      <c r="F16" s="261"/>
      <c r="G16" s="261"/>
      <c r="H16" s="278"/>
      <c r="I16" s="261"/>
      <c r="J16" s="278"/>
      <c r="K16" s="261"/>
      <c r="L16" s="278"/>
      <c r="M16" s="261"/>
      <c r="N16" s="278"/>
      <c r="O16" s="424">
        <f t="shared" si="0"/>
        <v>0</v>
      </c>
      <c r="P16" s="424">
        <f t="shared" si="1"/>
        <v>0</v>
      </c>
      <c r="Q16" s="261"/>
      <c r="R16" s="261"/>
      <c r="S16" s="261"/>
      <c r="T16" s="261"/>
      <c r="U16" s="261"/>
    </row>
    <row r="17" spans="1:21" ht="15.75">
      <c r="A17" s="588"/>
      <c r="B17" s="588"/>
      <c r="C17" s="341"/>
      <c r="D17" s="341"/>
      <c r="E17" s="417"/>
      <c r="F17" s="256"/>
      <c r="G17" s="256"/>
      <c r="H17" s="236"/>
      <c r="I17" s="256"/>
      <c r="J17" s="236"/>
      <c r="K17" s="256"/>
      <c r="L17" s="236"/>
      <c r="M17" s="256"/>
      <c r="N17" s="236"/>
      <c r="O17" s="424">
        <f t="shared" si="0"/>
        <v>0</v>
      </c>
      <c r="P17" s="424">
        <f t="shared" si="1"/>
        <v>0</v>
      </c>
      <c r="Q17" s="279"/>
      <c r="R17" s="279"/>
      <c r="S17" s="279"/>
      <c r="T17" s="256"/>
      <c r="U17" s="280"/>
    </row>
    <row r="18" spans="1:21" ht="15.75">
      <c r="A18" s="588"/>
      <c r="B18" s="588"/>
      <c r="C18" s="341"/>
      <c r="D18" s="341"/>
      <c r="E18" s="417"/>
      <c r="F18" s="261"/>
      <c r="G18" s="261"/>
      <c r="H18" s="278"/>
      <c r="I18" s="261"/>
      <c r="J18" s="278"/>
      <c r="K18" s="261"/>
      <c r="L18" s="278"/>
      <c r="M18" s="261"/>
      <c r="N18" s="278"/>
      <c r="O18" s="424">
        <f t="shared" si="0"/>
        <v>0</v>
      </c>
      <c r="P18" s="424">
        <f t="shared" si="1"/>
        <v>0</v>
      </c>
      <c r="Q18" s="261"/>
      <c r="R18" s="261"/>
      <c r="S18" s="261"/>
      <c r="T18" s="261"/>
      <c r="U18" s="261"/>
    </row>
    <row r="19" spans="1:21" ht="15.75">
      <c r="A19" s="589"/>
      <c r="B19" s="589"/>
      <c r="C19" s="341"/>
      <c r="D19" s="341"/>
      <c r="E19" s="417"/>
      <c r="F19" s="256"/>
      <c r="G19" s="257"/>
      <c r="H19" s="236"/>
      <c r="I19" s="257"/>
      <c r="J19" s="236"/>
      <c r="K19" s="257"/>
      <c r="L19" s="236"/>
      <c r="M19" s="256"/>
      <c r="N19" s="236"/>
      <c r="O19" s="424">
        <f t="shared" si="0"/>
        <v>0</v>
      </c>
      <c r="P19" s="424">
        <f t="shared" si="1"/>
        <v>0</v>
      </c>
      <c r="Q19" s="256"/>
      <c r="R19" s="256"/>
      <c r="S19" s="256"/>
      <c r="T19" s="256"/>
      <c r="U19" s="256"/>
    </row>
    <row r="20" spans="1:21" ht="15.75">
      <c r="A20" s="299"/>
      <c r="B20" s="300"/>
      <c r="C20" s="299" t="s">
        <v>1412</v>
      </c>
      <c r="D20" s="300"/>
      <c r="E20" s="300"/>
      <c r="F20" s="301"/>
      <c r="G20" s="271">
        <f t="shared" ref="G20:P20" si="2">SUM(G7:G19)</f>
        <v>0</v>
      </c>
      <c r="H20" s="281">
        <f t="shared" si="2"/>
        <v>0</v>
      </c>
      <c r="I20" s="271">
        <f t="shared" si="2"/>
        <v>0</v>
      </c>
      <c r="J20" s="281">
        <f t="shared" si="2"/>
        <v>0</v>
      </c>
      <c r="K20" s="271">
        <f t="shared" si="2"/>
        <v>0</v>
      </c>
      <c r="L20" s="281">
        <f t="shared" si="2"/>
        <v>0</v>
      </c>
      <c r="M20" s="271">
        <f t="shared" si="2"/>
        <v>0</v>
      </c>
      <c r="N20" s="281">
        <f t="shared" si="2"/>
        <v>0</v>
      </c>
      <c r="O20" s="281">
        <f t="shared" si="2"/>
        <v>0</v>
      </c>
      <c r="P20" s="281">
        <f t="shared" si="2"/>
        <v>0</v>
      </c>
      <c r="Q20" s="272"/>
      <c r="R20" s="272"/>
      <c r="S20" s="272"/>
      <c r="T20" s="272"/>
      <c r="U20" s="272"/>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ht="15.6" customHeight="1">
      <c r="H55"/>
      <c r="J55"/>
      <c r="L55"/>
      <c r="N55"/>
      <c r="P5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9"/>
    <mergeCell ref="G5:H5"/>
    <mergeCell ref="B7:B19"/>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61"/>
  <sheetViews>
    <sheetView zoomScale="30" zoomScaleNormal="30" workbookViewId="0">
      <pane ySplit="8" topLeftCell="A9" activePane="bottomLeft" state="frozen"/>
      <selection activeCell="A7" sqref="A7"/>
      <selection pane="bottomLeft" activeCell="AH77" sqref="AH77"/>
    </sheetView>
  </sheetViews>
  <sheetFormatPr baseColWidth="10" defaultRowHeight="15"/>
  <cols>
    <col min="1" max="1" width="21.7109375" customWidth="1"/>
    <col min="2" max="2" width="41.42578125" customWidth="1"/>
    <col min="3"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8.28515625" style="239" customWidth="1"/>
    <col min="17" max="20" width="14.140625" customWidth="1"/>
    <col min="21" max="21" width="17" customWidth="1"/>
  </cols>
  <sheetData>
    <row r="1" spans="1:27" ht="18.75">
      <c r="G1" s="292" t="s">
        <v>1413</v>
      </c>
      <c r="I1" s="292"/>
      <c r="J1" s="292"/>
      <c r="K1" s="292"/>
      <c r="L1" s="292"/>
      <c r="M1" s="292"/>
      <c r="N1" s="292"/>
      <c r="O1" s="292"/>
      <c r="P1" s="292"/>
      <c r="Q1" s="292"/>
      <c r="R1" s="292"/>
      <c r="S1" s="292"/>
      <c r="T1" s="292"/>
      <c r="U1" s="292"/>
      <c r="V1" s="292"/>
      <c r="W1" s="292"/>
      <c r="X1" s="292"/>
      <c r="Y1" s="292"/>
      <c r="Z1" s="292"/>
      <c r="AA1" s="292"/>
    </row>
    <row r="2" spans="1:27" ht="18.75">
      <c r="A2" s="329" t="s">
        <v>1362</v>
      </c>
      <c r="G2" s="292"/>
      <c r="I2" s="292"/>
      <c r="J2" s="292"/>
      <c r="K2" s="292"/>
      <c r="L2" s="292"/>
      <c r="M2" s="292"/>
      <c r="N2" s="292"/>
      <c r="O2" s="292"/>
      <c r="P2" s="292"/>
      <c r="Q2" s="292"/>
      <c r="R2" s="292"/>
      <c r="S2" s="292"/>
      <c r="T2" s="292"/>
      <c r="U2" s="292"/>
      <c r="V2" s="292"/>
      <c r="W2" s="292"/>
      <c r="X2" s="292"/>
      <c r="Y2" s="292"/>
      <c r="Z2" s="292"/>
      <c r="AA2" s="292"/>
    </row>
    <row r="3" spans="1:27" ht="18.75">
      <c r="A3" s="330" t="s">
        <v>1421</v>
      </c>
      <c r="G3" s="292"/>
      <c r="I3" s="292"/>
      <c r="J3" s="292"/>
      <c r="K3" s="292"/>
      <c r="L3" s="292"/>
      <c r="M3" s="292"/>
      <c r="N3" s="292"/>
      <c r="O3" s="292"/>
      <c r="P3" s="292"/>
      <c r="Q3" s="292"/>
      <c r="R3" s="292"/>
      <c r="S3" s="292"/>
      <c r="T3" s="292"/>
      <c r="U3" s="292"/>
      <c r="V3" s="292"/>
      <c r="W3" s="292"/>
      <c r="X3" s="292"/>
      <c r="Y3" s="292"/>
      <c r="Z3" s="292"/>
      <c r="AA3" s="292"/>
    </row>
    <row r="4" spans="1:27" ht="18.75">
      <c r="A4" s="330" t="s">
        <v>1420</v>
      </c>
      <c r="G4" s="292"/>
      <c r="I4" s="292"/>
      <c r="J4" s="292"/>
      <c r="K4" s="292"/>
      <c r="L4" s="292"/>
      <c r="M4" s="292"/>
      <c r="N4" s="292"/>
      <c r="O4" s="292"/>
      <c r="P4" s="292"/>
      <c r="Q4" s="292"/>
      <c r="R4" s="292"/>
      <c r="S4" s="292"/>
      <c r="T4" s="292"/>
      <c r="U4" s="292"/>
      <c r="V4" s="292"/>
      <c r="W4" s="292"/>
      <c r="X4" s="292"/>
      <c r="Y4" s="292"/>
      <c r="Z4" s="292"/>
      <c r="AA4" s="292"/>
    </row>
    <row r="5" spans="1:27">
      <c r="A5" s="295" t="s">
        <v>1423</v>
      </c>
      <c r="B5" s="277"/>
      <c r="C5" s="277"/>
      <c r="D5" s="277"/>
      <c r="E5" s="277"/>
      <c r="F5" s="277"/>
      <c r="G5" s="277"/>
      <c r="H5" s="277"/>
      <c r="I5" s="277"/>
      <c r="J5" s="277"/>
      <c r="K5" s="277"/>
      <c r="L5" s="277"/>
      <c r="M5" s="277"/>
      <c r="N5" s="277"/>
      <c r="O5" s="277"/>
      <c r="P5" s="277"/>
      <c r="Q5" s="277"/>
      <c r="R5" s="277"/>
      <c r="S5" s="277"/>
      <c r="T5" s="277"/>
      <c r="U5" s="277"/>
    </row>
    <row r="6" spans="1:27" ht="15" customHeight="1">
      <c r="A6" s="592" t="s">
        <v>97</v>
      </c>
      <c r="B6" s="561" t="s">
        <v>112</v>
      </c>
      <c r="C6" s="571" t="s">
        <v>86</v>
      </c>
      <c r="D6" s="571" t="s">
        <v>87</v>
      </c>
      <c r="E6" s="580" t="s">
        <v>394</v>
      </c>
      <c r="F6" s="571" t="s">
        <v>88</v>
      </c>
      <c r="G6" s="592" t="s">
        <v>100</v>
      </c>
      <c r="H6" s="592"/>
      <c r="I6" s="592"/>
      <c r="J6" s="592"/>
      <c r="K6" s="592"/>
      <c r="L6" s="592"/>
      <c r="M6" s="592"/>
      <c r="N6" s="592"/>
      <c r="O6" s="591" t="s">
        <v>101</v>
      </c>
      <c r="P6" s="591"/>
      <c r="Q6" s="561" t="s">
        <v>102</v>
      </c>
      <c r="R6" s="561" t="s">
        <v>103</v>
      </c>
      <c r="S6" s="561" t="s">
        <v>110</v>
      </c>
      <c r="T6" s="561" t="s">
        <v>109</v>
      </c>
      <c r="U6" s="577" t="s">
        <v>89</v>
      </c>
    </row>
    <row r="7" spans="1:27">
      <c r="A7" s="592"/>
      <c r="B7" s="559"/>
      <c r="C7" s="572"/>
      <c r="D7" s="572"/>
      <c r="E7" s="581"/>
      <c r="F7" s="572"/>
      <c r="G7" s="592" t="s">
        <v>104</v>
      </c>
      <c r="H7" s="592"/>
      <c r="I7" s="592" t="s">
        <v>105</v>
      </c>
      <c r="J7" s="592"/>
      <c r="K7" s="592" t="s">
        <v>106</v>
      </c>
      <c r="L7" s="592"/>
      <c r="M7" s="592" t="s">
        <v>107</v>
      </c>
      <c r="N7" s="592"/>
      <c r="O7" s="591"/>
      <c r="P7" s="591"/>
      <c r="Q7" s="559"/>
      <c r="R7" s="559"/>
      <c r="S7" s="559"/>
      <c r="T7" s="559"/>
      <c r="U7" s="578"/>
    </row>
    <row r="8" spans="1:27" ht="25.5">
      <c r="A8" s="592"/>
      <c r="B8" s="560"/>
      <c r="C8" s="573"/>
      <c r="D8" s="573"/>
      <c r="E8" s="582"/>
      <c r="F8" s="573"/>
      <c r="G8" s="248" t="s">
        <v>108</v>
      </c>
      <c r="H8" s="238" t="s">
        <v>12</v>
      </c>
      <c r="I8" s="248" t="s">
        <v>108</v>
      </c>
      <c r="J8" s="238" t="s">
        <v>12</v>
      </c>
      <c r="K8" s="248" t="s">
        <v>108</v>
      </c>
      <c r="L8" s="238" t="s">
        <v>12</v>
      </c>
      <c r="M8" s="248" t="s">
        <v>108</v>
      </c>
      <c r="N8" s="238" t="s">
        <v>12</v>
      </c>
      <c r="O8" s="248" t="s">
        <v>108</v>
      </c>
      <c r="P8" s="238" t="s">
        <v>12</v>
      </c>
      <c r="Q8" s="560"/>
      <c r="R8" s="560"/>
      <c r="S8" s="560"/>
      <c r="T8" s="560"/>
      <c r="U8" s="579"/>
    </row>
    <row r="9" spans="1:27" ht="15.75">
      <c r="A9" s="587" t="s">
        <v>1414</v>
      </c>
      <c r="B9" s="587" t="s">
        <v>1415</v>
      </c>
      <c r="C9" s="256"/>
      <c r="D9" s="256"/>
      <c r="E9" s="256"/>
      <c r="F9" s="261"/>
      <c r="G9" s="261"/>
      <c r="H9" s="278"/>
      <c r="I9" s="261"/>
      <c r="J9" s="278"/>
      <c r="K9" s="261"/>
      <c r="L9" s="278"/>
      <c r="M9" s="261"/>
      <c r="N9" s="278"/>
      <c r="O9" s="424">
        <f t="shared" ref="O9:O27" si="0">+G9+I9+K9+M9</f>
        <v>0</v>
      </c>
      <c r="P9" s="424">
        <f t="shared" ref="P9:P27" si="1">+H9+J9+L9+N9</f>
        <v>0</v>
      </c>
      <c r="Q9" s="261"/>
      <c r="R9" s="261"/>
      <c r="S9" s="261"/>
      <c r="T9" s="261"/>
      <c r="U9" s="73"/>
    </row>
    <row r="10" spans="1:27" ht="15.75">
      <c r="A10" s="588"/>
      <c r="B10" s="588"/>
      <c r="C10" s="256"/>
      <c r="D10" s="256"/>
      <c r="E10" s="256"/>
      <c r="F10" s="261"/>
      <c r="G10" s="261"/>
      <c r="H10" s="278"/>
      <c r="I10" s="261"/>
      <c r="J10" s="278"/>
      <c r="K10" s="261"/>
      <c r="L10" s="278"/>
      <c r="M10" s="261"/>
      <c r="N10" s="278"/>
      <c r="O10" s="424">
        <f t="shared" si="0"/>
        <v>0</v>
      </c>
      <c r="P10" s="424">
        <f t="shared" si="1"/>
        <v>0</v>
      </c>
      <c r="Q10" s="261"/>
      <c r="R10" s="261"/>
      <c r="S10" s="261"/>
      <c r="T10" s="261"/>
      <c r="U10" s="73"/>
    </row>
    <row r="11" spans="1:27" ht="15.75">
      <c r="A11" s="588"/>
      <c r="B11" s="588"/>
      <c r="C11" s="256"/>
      <c r="D11" s="256"/>
      <c r="E11" s="256"/>
      <c r="F11" s="261"/>
      <c r="G11" s="261"/>
      <c r="H11" s="278"/>
      <c r="I11" s="261"/>
      <c r="J11" s="278"/>
      <c r="K11" s="261"/>
      <c r="L11" s="278"/>
      <c r="M11" s="261"/>
      <c r="N11" s="278"/>
      <c r="O11" s="424">
        <f t="shared" si="0"/>
        <v>0</v>
      </c>
      <c r="P11" s="424">
        <f t="shared" si="1"/>
        <v>0</v>
      </c>
      <c r="Q11" s="261"/>
      <c r="R11" s="261"/>
      <c r="S11" s="261"/>
      <c r="T11" s="261"/>
      <c r="U11" s="73"/>
    </row>
    <row r="12" spans="1:27" ht="15.75">
      <c r="A12" s="588"/>
      <c r="B12" s="588"/>
      <c r="C12" s="256"/>
      <c r="D12" s="256"/>
      <c r="E12" s="256"/>
      <c r="F12" s="261"/>
      <c r="G12" s="261"/>
      <c r="H12" s="278"/>
      <c r="I12" s="261"/>
      <c r="J12" s="278"/>
      <c r="K12" s="261"/>
      <c r="L12" s="278"/>
      <c r="M12" s="261"/>
      <c r="N12" s="278"/>
      <c r="O12" s="424">
        <f t="shared" si="0"/>
        <v>0</v>
      </c>
      <c r="P12" s="424">
        <f t="shared" si="1"/>
        <v>0</v>
      </c>
      <c r="Q12" s="261"/>
      <c r="R12" s="261"/>
      <c r="S12" s="261"/>
      <c r="T12" s="261"/>
      <c r="U12" s="73"/>
    </row>
    <row r="13" spans="1:27" ht="15.75">
      <c r="A13" s="588"/>
      <c r="B13" s="588"/>
      <c r="C13" s="256"/>
      <c r="D13" s="256"/>
      <c r="E13" s="256"/>
      <c r="F13" s="261"/>
      <c r="G13" s="261"/>
      <c r="H13" s="278"/>
      <c r="I13" s="261"/>
      <c r="J13" s="278"/>
      <c r="K13" s="261"/>
      <c r="L13" s="278"/>
      <c r="M13" s="261"/>
      <c r="N13" s="278"/>
      <c r="O13" s="424">
        <f t="shared" si="0"/>
        <v>0</v>
      </c>
      <c r="P13" s="424">
        <f t="shared" si="1"/>
        <v>0</v>
      </c>
      <c r="Q13" s="261"/>
      <c r="R13" s="261"/>
      <c r="S13" s="261"/>
      <c r="T13" s="261"/>
      <c r="U13" s="73"/>
    </row>
    <row r="14" spans="1:27" ht="15.75">
      <c r="A14" s="588"/>
      <c r="B14" s="589"/>
      <c r="C14" s="256"/>
      <c r="D14" s="256"/>
      <c r="E14" s="256"/>
      <c r="F14" s="261"/>
      <c r="G14" s="261"/>
      <c r="H14" s="278"/>
      <c r="I14" s="261"/>
      <c r="J14" s="278"/>
      <c r="K14" s="261"/>
      <c r="L14" s="278"/>
      <c r="M14" s="261"/>
      <c r="N14" s="278"/>
      <c r="O14" s="424">
        <f t="shared" si="0"/>
        <v>0</v>
      </c>
      <c r="P14" s="424">
        <f t="shared" si="1"/>
        <v>0</v>
      </c>
      <c r="Q14" s="261"/>
      <c r="R14" s="261"/>
      <c r="S14" s="261"/>
      <c r="T14" s="261"/>
      <c r="U14" s="73"/>
    </row>
    <row r="15" spans="1:27" ht="15.75">
      <c r="A15" s="588"/>
      <c r="B15" s="587" t="s">
        <v>1417</v>
      </c>
      <c r="C15" s="256"/>
      <c r="D15" s="256"/>
      <c r="E15" s="256"/>
      <c r="F15" s="261"/>
      <c r="G15" s="261"/>
      <c r="H15" s="278"/>
      <c r="I15" s="261"/>
      <c r="J15" s="278"/>
      <c r="K15" s="261"/>
      <c r="L15" s="278"/>
      <c r="M15" s="261"/>
      <c r="N15" s="278"/>
      <c r="O15" s="424">
        <f t="shared" si="0"/>
        <v>0</v>
      </c>
      <c r="P15" s="424">
        <f t="shared" si="1"/>
        <v>0</v>
      </c>
      <c r="Q15" s="261"/>
      <c r="R15" s="261"/>
      <c r="S15" s="261"/>
      <c r="T15" s="261"/>
      <c r="U15" s="73"/>
    </row>
    <row r="16" spans="1:27" ht="15.75">
      <c r="A16" s="588"/>
      <c r="B16" s="588"/>
      <c r="C16" s="256"/>
      <c r="D16" s="256"/>
      <c r="E16" s="256"/>
      <c r="F16" s="261"/>
      <c r="G16" s="261"/>
      <c r="H16" s="278"/>
      <c r="I16" s="261"/>
      <c r="J16" s="278"/>
      <c r="K16" s="261"/>
      <c r="L16" s="278"/>
      <c r="M16" s="261"/>
      <c r="N16" s="278"/>
      <c r="O16" s="424">
        <f t="shared" si="0"/>
        <v>0</v>
      </c>
      <c r="P16" s="424">
        <f t="shared" si="1"/>
        <v>0</v>
      </c>
      <c r="Q16" s="261"/>
      <c r="R16" s="261"/>
      <c r="S16" s="261"/>
      <c r="T16" s="261"/>
      <c r="U16" s="73"/>
    </row>
    <row r="17" spans="1:21" ht="15.75">
      <c r="A17" s="588"/>
      <c r="B17" s="588"/>
      <c r="C17" s="256"/>
      <c r="D17" s="256"/>
      <c r="E17" s="256"/>
      <c r="F17" s="261"/>
      <c r="G17" s="261"/>
      <c r="H17" s="278"/>
      <c r="I17" s="261"/>
      <c r="J17" s="278"/>
      <c r="K17" s="261"/>
      <c r="L17" s="278"/>
      <c r="M17" s="261"/>
      <c r="N17" s="278"/>
      <c r="O17" s="424">
        <f t="shared" si="0"/>
        <v>0</v>
      </c>
      <c r="P17" s="424">
        <f t="shared" si="1"/>
        <v>0</v>
      </c>
      <c r="Q17" s="261"/>
      <c r="R17" s="261"/>
      <c r="S17" s="261"/>
      <c r="T17" s="261"/>
      <c r="U17" s="73"/>
    </row>
    <row r="18" spans="1:21" ht="15.75">
      <c r="A18" s="588"/>
      <c r="B18" s="588"/>
      <c r="C18" s="256"/>
      <c r="D18" s="256"/>
      <c r="E18" s="256"/>
      <c r="F18" s="261"/>
      <c r="G18" s="261"/>
      <c r="H18" s="278"/>
      <c r="I18" s="261"/>
      <c r="J18" s="278"/>
      <c r="K18" s="261"/>
      <c r="L18" s="278"/>
      <c r="M18" s="261"/>
      <c r="N18" s="278"/>
      <c r="O18" s="424">
        <f t="shared" si="0"/>
        <v>0</v>
      </c>
      <c r="P18" s="424">
        <f t="shared" si="1"/>
        <v>0</v>
      </c>
      <c r="Q18" s="261"/>
      <c r="R18" s="261"/>
      <c r="S18" s="261"/>
      <c r="T18" s="261"/>
      <c r="U18" s="73"/>
    </row>
    <row r="19" spans="1:21" ht="15.75">
      <c r="A19" s="588"/>
      <c r="B19" s="589"/>
      <c r="C19" s="256"/>
      <c r="D19" s="256"/>
      <c r="E19" s="256"/>
      <c r="F19" s="256"/>
      <c r="G19" s="256"/>
      <c r="H19" s="236"/>
      <c r="I19" s="256"/>
      <c r="J19" s="236"/>
      <c r="K19" s="256"/>
      <c r="L19" s="236"/>
      <c r="M19" s="256"/>
      <c r="N19" s="236"/>
      <c r="O19" s="424">
        <f t="shared" si="0"/>
        <v>0</v>
      </c>
      <c r="P19" s="424">
        <f t="shared" si="1"/>
        <v>0</v>
      </c>
      <c r="Q19" s="256"/>
      <c r="R19" s="256"/>
      <c r="S19" s="256"/>
      <c r="T19" s="256"/>
      <c r="U19" s="342"/>
    </row>
    <row r="20" spans="1:21" ht="15.75">
      <c r="A20" s="588"/>
      <c r="B20" s="587" t="s">
        <v>1418</v>
      </c>
      <c r="C20" s="256"/>
      <c r="D20" s="256"/>
      <c r="E20" s="256"/>
      <c r="F20" s="261"/>
      <c r="G20" s="257"/>
      <c r="H20" s="405"/>
      <c r="I20" s="257"/>
      <c r="J20" s="405"/>
      <c r="K20" s="257"/>
      <c r="L20" s="236"/>
      <c r="M20" s="256"/>
      <c r="N20" s="236"/>
      <c r="O20" s="424">
        <f t="shared" si="0"/>
        <v>0</v>
      </c>
      <c r="P20" s="424">
        <f t="shared" si="1"/>
        <v>0</v>
      </c>
      <c r="Q20" s="256"/>
      <c r="R20" s="256"/>
      <c r="S20" s="256"/>
      <c r="T20" s="256"/>
      <c r="U20" s="256"/>
    </row>
    <row r="21" spans="1:21" ht="15.75">
      <c r="A21" s="588"/>
      <c r="B21" s="588"/>
      <c r="C21" s="256"/>
      <c r="D21" s="256"/>
      <c r="E21" s="256"/>
      <c r="F21" s="261"/>
      <c r="G21" s="257"/>
      <c r="H21" s="405"/>
      <c r="I21" s="257"/>
      <c r="J21" s="405"/>
      <c r="K21" s="257"/>
      <c r="L21" s="236"/>
      <c r="M21" s="256"/>
      <c r="N21" s="236"/>
      <c r="O21" s="424">
        <f t="shared" si="0"/>
        <v>0</v>
      </c>
      <c r="P21" s="424">
        <f t="shared" si="1"/>
        <v>0</v>
      </c>
      <c r="Q21" s="256"/>
      <c r="R21" s="256"/>
      <c r="S21" s="256"/>
      <c r="T21" s="256"/>
      <c r="U21" s="256"/>
    </row>
    <row r="22" spans="1:21" ht="15.75">
      <c r="A22" s="588"/>
      <c r="B22" s="588"/>
      <c r="C22" s="256"/>
      <c r="D22" s="256"/>
      <c r="E22" s="256"/>
      <c r="F22" s="261"/>
      <c r="G22" s="257"/>
      <c r="H22" s="405"/>
      <c r="I22" s="257"/>
      <c r="J22" s="405"/>
      <c r="K22" s="257"/>
      <c r="L22" s="236"/>
      <c r="M22" s="256"/>
      <c r="N22" s="236"/>
      <c r="O22" s="424">
        <f t="shared" si="0"/>
        <v>0</v>
      </c>
      <c r="P22" s="424">
        <f t="shared" si="1"/>
        <v>0</v>
      </c>
      <c r="Q22" s="256"/>
      <c r="R22" s="256"/>
      <c r="S22" s="256"/>
      <c r="T22" s="256"/>
      <c r="U22" s="256"/>
    </row>
    <row r="23" spans="1:21" ht="15.75">
      <c r="A23" s="588"/>
      <c r="B23" s="589"/>
      <c r="C23" s="256"/>
      <c r="D23" s="256"/>
      <c r="E23" s="256"/>
      <c r="F23" s="261"/>
      <c r="G23" s="257"/>
      <c r="H23" s="405"/>
      <c r="I23" s="257"/>
      <c r="J23" s="405"/>
      <c r="K23" s="257"/>
      <c r="L23" s="236"/>
      <c r="M23" s="256"/>
      <c r="N23" s="236"/>
      <c r="O23" s="424">
        <f t="shared" si="0"/>
        <v>0</v>
      </c>
      <c r="P23" s="424">
        <f t="shared" si="1"/>
        <v>0</v>
      </c>
      <c r="Q23" s="256"/>
      <c r="R23" s="256"/>
      <c r="S23" s="256"/>
      <c r="T23" s="256"/>
      <c r="U23" s="256"/>
    </row>
    <row r="24" spans="1:21" ht="15.75">
      <c r="A24" s="588"/>
      <c r="B24" s="590" t="s">
        <v>1419</v>
      </c>
      <c r="C24" s="256"/>
      <c r="D24" s="256"/>
      <c r="E24" s="256"/>
      <c r="F24" s="261"/>
      <c r="G24" s="257"/>
      <c r="H24" s="405"/>
      <c r="I24" s="257"/>
      <c r="J24" s="405"/>
      <c r="K24" s="257"/>
      <c r="L24" s="236"/>
      <c r="M24" s="256"/>
      <c r="N24" s="236"/>
      <c r="O24" s="424">
        <f t="shared" si="0"/>
        <v>0</v>
      </c>
      <c r="P24" s="424">
        <f t="shared" si="1"/>
        <v>0</v>
      </c>
      <c r="Q24" s="256"/>
      <c r="R24" s="256"/>
      <c r="S24" s="256"/>
      <c r="T24" s="256"/>
      <c r="U24" s="256"/>
    </row>
    <row r="25" spans="1:21" ht="15.75" customHeight="1">
      <c r="A25" s="588"/>
      <c r="B25" s="590"/>
      <c r="C25" s="256"/>
      <c r="D25" s="256"/>
      <c r="E25" s="256"/>
      <c r="F25" s="261"/>
      <c r="G25" s="257"/>
      <c r="H25" s="405"/>
      <c r="I25" s="257"/>
      <c r="J25" s="405"/>
      <c r="K25" s="257"/>
      <c r="L25" s="236"/>
      <c r="M25" s="256"/>
      <c r="N25" s="236"/>
      <c r="O25" s="424">
        <f t="shared" si="0"/>
        <v>0</v>
      </c>
      <c r="P25" s="424">
        <f t="shared" si="1"/>
        <v>0</v>
      </c>
      <c r="Q25" s="256"/>
      <c r="R25" s="256"/>
      <c r="S25" s="256"/>
      <c r="T25" s="256"/>
      <c r="U25" s="256"/>
    </row>
    <row r="26" spans="1:21" ht="15.75">
      <c r="A26" s="588"/>
      <c r="B26" s="590"/>
      <c r="C26" s="256"/>
      <c r="D26" s="256"/>
      <c r="E26" s="256"/>
      <c r="F26" s="261"/>
      <c r="G26" s="257"/>
      <c r="H26" s="405"/>
      <c r="I26" s="257"/>
      <c r="J26" s="405"/>
      <c r="K26" s="257"/>
      <c r="L26" s="236"/>
      <c r="M26" s="256"/>
      <c r="N26" s="236"/>
      <c r="O26" s="424">
        <f t="shared" si="0"/>
        <v>0</v>
      </c>
      <c r="P26" s="424">
        <f t="shared" si="1"/>
        <v>0</v>
      </c>
      <c r="Q26" s="256"/>
      <c r="R26" s="256"/>
      <c r="S26" s="256"/>
      <c r="T26" s="256"/>
      <c r="U26" s="256"/>
    </row>
    <row r="27" spans="1:21" ht="15.75">
      <c r="A27" s="588"/>
      <c r="B27" s="590"/>
      <c r="C27" s="256"/>
      <c r="D27" s="256"/>
      <c r="E27" s="256"/>
      <c r="F27" s="256"/>
      <c r="G27" s="256"/>
      <c r="H27" s="236"/>
      <c r="I27" s="256"/>
      <c r="J27" s="236"/>
      <c r="K27" s="256"/>
      <c r="L27" s="236"/>
      <c r="M27" s="256"/>
      <c r="N27" s="236"/>
      <c r="O27" s="424">
        <f t="shared" si="0"/>
        <v>0</v>
      </c>
      <c r="P27" s="424">
        <f t="shared" si="1"/>
        <v>0</v>
      </c>
      <c r="Q27" s="256"/>
      <c r="R27" s="256"/>
      <c r="S27" s="256"/>
      <c r="T27" s="256"/>
      <c r="U27" s="256"/>
    </row>
    <row r="28" spans="1:21" ht="15.75">
      <c r="A28" s="589"/>
      <c r="B28" s="590"/>
      <c r="C28" s="256"/>
      <c r="D28" s="256"/>
      <c r="E28" s="256"/>
      <c r="F28" s="256"/>
      <c r="G28" s="256"/>
      <c r="H28" s="236"/>
      <c r="I28" s="256"/>
      <c r="J28" s="236"/>
      <c r="K28" s="256"/>
      <c r="L28" s="236"/>
      <c r="M28" s="256"/>
      <c r="N28" s="236"/>
      <c r="O28" s="424">
        <f>+G28+I28+K28+M28</f>
        <v>0</v>
      </c>
      <c r="P28" s="424">
        <f>+H28+J28+L28+N28</f>
        <v>0</v>
      </c>
      <c r="Q28" s="256"/>
      <c r="R28" s="256"/>
      <c r="S28" s="256"/>
      <c r="T28" s="256"/>
      <c r="U28" s="256"/>
    </row>
    <row r="29" spans="1:21" ht="15.75">
      <c r="A29" s="594" t="s">
        <v>482</v>
      </c>
      <c r="B29" s="595"/>
      <c r="C29" s="595"/>
      <c r="D29" s="595"/>
      <c r="E29" s="595"/>
      <c r="F29" s="595"/>
      <c r="G29" s="595"/>
      <c r="H29" s="595"/>
      <c r="I29" s="595"/>
      <c r="J29" s="595"/>
      <c r="K29" s="595"/>
      <c r="L29" s="595"/>
      <c r="M29" s="595"/>
      <c r="N29" s="595"/>
      <c r="O29" s="595"/>
      <c r="P29" s="595"/>
      <c r="Q29" s="595"/>
      <c r="R29" s="595"/>
      <c r="S29" s="595"/>
      <c r="T29" s="595"/>
      <c r="U29" s="596"/>
    </row>
    <row r="30" spans="1:21" ht="15.75" customHeight="1">
      <c r="A30" s="587" t="s">
        <v>1424</v>
      </c>
      <c r="B30" s="590" t="s">
        <v>1425</v>
      </c>
      <c r="C30" s="256"/>
      <c r="D30" s="256"/>
      <c r="E30" s="256"/>
      <c r="F30" s="261"/>
      <c r="G30" s="256"/>
      <c r="H30" s="236"/>
      <c r="I30" s="256"/>
      <c r="J30" s="236"/>
      <c r="K30" s="256"/>
      <c r="L30" s="236"/>
      <c r="M30" s="256"/>
      <c r="N30" s="236"/>
      <c r="O30" s="424">
        <f>+G30+I30+K30+M30</f>
        <v>0</v>
      </c>
      <c r="P30" s="424">
        <f>+H30+J30+L30+N30</f>
        <v>0</v>
      </c>
      <c r="Q30" s="256"/>
      <c r="R30" s="256"/>
      <c r="S30" s="256"/>
      <c r="T30" s="256"/>
      <c r="U30" s="280"/>
    </row>
    <row r="31" spans="1:21" ht="15.75">
      <c r="A31" s="588"/>
      <c r="B31" s="590"/>
      <c r="C31" s="256"/>
      <c r="D31" s="256"/>
      <c r="E31" s="256"/>
      <c r="F31" s="261"/>
      <c r="G31" s="256"/>
      <c r="H31" s="236"/>
      <c r="I31" s="256"/>
      <c r="J31" s="236"/>
      <c r="K31" s="256"/>
      <c r="L31" s="236"/>
      <c r="M31" s="256"/>
      <c r="N31" s="236"/>
      <c r="O31" s="424">
        <f t="shared" ref="O31:O41" si="2">+G31+I31+K31+M31</f>
        <v>0</v>
      </c>
      <c r="P31" s="424">
        <f t="shared" ref="P31:P41" si="3">+H31+J31+L31+N31</f>
        <v>0</v>
      </c>
      <c r="Q31" s="256"/>
      <c r="R31" s="256"/>
      <c r="S31" s="256"/>
      <c r="T31" s="256"/>
      <c r="U31" s="280"/>
    </row>
    <row r="32" spans="1:21" ht="15.75">
      <c r="A32" s="588"/>
      <c r="B32" s="590"/>
      <c r="C32" s="256"/>
      <c r="D32" s="256"/>
      <c r="E32" s="256"/>
      <c r="F32" s="261"/>
      <c r="G32" s="256"/>
      <c r="H32" s="236"/>
      <c r="I32" s="256"/>
      <c r="J32" s="236"/>
      <c r="K32" s="256"/>
      <c r="L32" s="236"/>
      <c r="M32" s="256"/>
      <c r="N32" s="236"/>
      <c r="O32" s="424">
        <f t="shared" si="2"/>
        <v>0</v>
      </c>
      <c r="P32" s="424">
        <f t="shared" si="3"/>
        <v>0</v>
      </c>
      <c r="Q32" s="256"/>
      <c r="R32" s="256"/>
      <c r="S32" s="256"/>
      <c r="T32" s="256"/>
      <c r="U32" s="280"/>
    </row>
    <row r="33" spans="1:21" ht="15.75">
      <c r="A33" s="588"/>
      <c r="B33" s="590"/>
      <c r="C33" s="256"/>
      <c r="D33" s="256"/>
      <c r="E33" s="256"/>
      <c r="F33" s="261"/>
      <c r="G33" s="256"/>
      <c r="H33" s="236"/>
      <c r="I33" s="256"/>
      <c r="J33" s="236"/>
      <c r="K33" s="256"/>
      <c r="L33" s="236"/>
      <c r="M33" s="256"/>
      <c r="N33" s="236"/>
      <c r="O33" s="424">
        <f t="shared" si="2"/>
        <v>0</v>
      </c>
      <c r="P33" s="424">
        <f t="shared" si="3"/>
        <v>0</v>
      </c>
      <c r="Q33" s="256"/>
      <c r="R33" s="256"/>
      <c r="S33" s="256"/>
      <c r="T33" s="256"/>
      <c r="U33" s="280"/>
    </row>
    <row r="34" spans="1:21" ht="15.75">
      <c r="A34" s="588"/>
      <c r="B34" s="590"/>
      <c r="C34" s="256"/>
      <c r="D34" s="256"/>
      <c r="E34" s="256"/>
      <c r="F34" s="261"/>
      <c r="G34" s="256"/>
      <c r="H34" s="236"/>
      <c r="I34" s="256"/>
      <c r="J34" s="236"/>
      <c r="K34" s="256"/>
      <c r="L34" s="236"/>
      <c r="M34" s="256"/>
      <c r="N34" s="236"/>
      <c r="O34" s="424">
        <f t="shared" si="2"/>
        <v>0</v>
      </c>
      <c r="P34" s="424">
        <f t="shared" si="3"/>
        <v>0</v>
      </c>
      <c r="Q34" s="256"/>
      <c r="R34" s="256"/>
      <c r="S34" s="256"/>
      <c r="T34" s="256"/>
      <c r="U34" s="280"/>
    </row>
    <row r="35" spans="1:21" ht="15.75">
      <c r="A35" s="589"/>
      <c r="B35" s="590"/>
      <c r="C35" s="256"/>
      <c r="D35" s="256"/>
      <c r="E35" s="256"/>
      <c r="F35" s="261"/>
      <c r="G35" s="256"/>
      <c r="H35" s="236"/>
      <c r="I35" s="256"/>
      <c r="J35" s="236"/>
      <c r="K35" s="256"/>
      <c r="L35" s="236"/>
      <c r="M35" s="256"/>
      <c r="N35" s="236"/>
      <c r="O35" s="424">
        <f t="shared" si="2"/>
        <v>0</v>
      </c>
      <c r="P35" s="424">
        <f t="shared" si="3"/>
        <v>0</v>
      </c>
      <c r="Q35" s="256"/>
      <c r="R35" s="256"/>
      <c r="S35" s="256"/>
      <c r="T35" s="256"/>
      <c r="U35" s="280"/>
    </row>
    <row r="36" spans="1:21" ht="15.75">
      <c r="A36" s="590" t="s">
        <v>1422</v>
      </c>
      <c r="B36" s="590" t="s">
        <v>1426</v>
      </c>
      <c r="C36" s="256"/>
      <c r="D36" s="256"/>
      <c r="E36" s="256"/>
      <c r="F36" s="256"/>
      <c r="G36" s="256"/>
      <c r="H36" s="236"/>
      <c r="I36" s="256"/>
      <c r="J36" s="236"/>
      <c r="K36" s="257"/>
      <c r="L36" s="236"/>
      <c r="M36" s="256"/>
      <c r="N36" s="236"/>
      <c r="O36" s="424">
        <f t="shared" si="2"/>
        <v>0</v>
      </c>
      <c r="P36" s="424">
        <f t="shared" si="3"/>
        <v>0</v>
      </c>
      <c r="Q36" s="256"/>
      <c r="R36" s="256"/>
      <c r="S36" s="256"/>
      <c r="T36" s="256"/>
      <c r="U36" s="342"/>
    </row>
    <row r="37" spans="1:21" ht="15.75">
      <c r="A37" s="590"/>
      <c r="B37" s="590"/>
      <c r="C37" s="256"/>
      <c r="D37" s="256"/>
      <c r="E37" s="256"/>
      <c r="F37" s="256"/>
      <c r="G37" s="256"/>
      <c r="H37" s="236"/>
      <c r="I37" s="256"/>
      <c r="J37" s="236"/>
      <c r="K37" s="257"/>
      <c r="L37" s="236"/>
      <c r="M37" s="256"/>
      <c r="N37" s="236"/>
      <c r="O37" s="424">
        <f t="shared" si="2"/>
        <v>0</v>
      </c>
      <c r="P37" s="424">
        <f t="shared" si="3"/>
        <v>0</v>
      </c>
      <c r="Q37" s="256"/>
      <c r="R37" s="256"/>
      <c r="S37" s="256"/>
      <c r="T37" s="256"/>
      <c r="U37" s="342"/>
    </row>
    <row r="38" spans="1:21" ht="15.75">
      <c r="A38" s="590"/>
      <c r="B38" s="590"/>
      <c r="C38" s="256"/>
      <c r="D38" s="256"/>
      <c r="E38" s="256"/>
      <c r="F38" s="256"/>
      <c r="G38" s="256"/>
      <c r="H38" s="236"/>
      <c r="I38" s="256"/>
      <c r="J38" s="236"/>
      <c r="K38" s="257"/>
      <c r="L38" s="236"/>
      <c r="M38" s="256"/>
      <c r="N38" s="236"/>
      <c r="O38" s="424">
        <f t="shared" si="2"/>
        <v>0</v>
      </c>
      <c r="P38" s="424">
        <f t="shared" si="3"/>
        <v>0</v>
      </c>
      <c r="Q38" s="256"/>
      <c r="R38" s="256"/>
      <c r="S38" s="256"/>
      <c r="T38" s="256"/>
      <c r="U38" s="342"/>
    </row>
    <row r="39" spans="1:21" ht="15.75">
      <c r="A39" s="590"/>
      <c r="B39" s="590"/>
      <c r="C39" s="256"/>
      <c r="D39" s="256"/>
      <c r="E39" s="256"/>
      <c r="F39" s="256"/>
      <c r="G39" s="256"/>
      <c r="H39" s="236"/>
      <c r="I39" s="256"/>
      <c r="J39" s="236"/>
      <c r="K39" s="257"/>
      <c r="L39" s="236"/>
      <c r="M39" s="256"/>
      <c r="N39" s="236"/>
      <c r="O39" s="424">
        <f t="shared" si="2"/>
        <v>0</v>
      </c>
      <c r="P39" s="424">
        <f t="shared" si="3"/>
        <v>0</v>
      </c>
      <c r="Q39" s="256"/>
      <c r="R39" s="256"/>
      <c r="S39" s="256"/>
      <c r="T39" s="256"/>
      <c r="U39" s="342"/>
    </row>
    <row r="40" spans="1:21" ht="15.75">
      <c r="A40" s="590"/>
      <c r="B40" s="590"/>
      <c r="C40" s="256"/>
      <c r="D40" s="256"/>
      <c r="E40" s="256"/>
      <c r="F40" s="256"/>
      <c r="G40" s="256"/>
      <c r="H40" s="236"/>
      <c r="I40" s="256"/>
      <c r="J40" s="236"/>
      <c r="K40" s="257"/>
      <c r="L40" s="236"/>
      <c r="M40" s="256"/>
      <c r="N40" s="236"/>
      <c r="O40" s="424">
        <f t="shared" si="2"/>
        <v>0</v>
      </c>
      <c r="P40" s="424">
        <f t="shared" si="3"/>
        <v>0</v>
      </c>
      <c r="Q40" s="256"/>
      <c r="R40" s="256"/>
      <c r="S40" s="256"/>
      <c r="T40" s="256"/>
      <c r="U40" s="342"/>
    </row>
    <row r="41" spans="1:21" ht="15.75">
      <c r="A41" s="590"/>
      <c r="B41" s="590"/>
      <c r="C41" s="256"/>
      <c r="D41" s="256"/>
      <c r="E41" s="256"/>
      <c r="F41" s="256"/>
      <c r="G41" s="256"/>
      <c r="H41" s="236"/>
      <c r="I41" s="256"/>
      <c r="J41" s="236"/>
      <c r="K41" s="256"/>
      <c r="L41" s="236"/>
      <c r="M41" s="257"/>
      <c r="N41" s="236"/>
      <c r="O41" s="424">
        <f t="shared" si="2"/>
        <v>0</v>
      </c>
      <c r="P41" s="424">
        <f t="shared" si="3"/>
        <v>0</v>
      </c>
      <c r="Q41" s="256"/>
      <c r="R41" s="256"/>
      <c r="S41" s="256"/>
      <c r="T41" s="256"/>
      <c r="U41" s="342"/>
    </row>
    <row r="42" spans="1:21" ht="15.75">
      <c r="A42" s="299"/>
      <c r="B42" s="300"/>
      <c r="C42" s="300"/>
      <c r="D42" s="299" t="s">
        <v>1416</v>
      </c>
      <c r="E42" s="300"/>
      <c r="F42" s="301"/>
      <c r="G42" s="282">
        <f t="shared" ref="G42:P42" si="4">SUM(G9:G41)</f>
        <v>0</v>
      </c>
      <c r="H42" s="283">
        <f t="shared" si="4"/>
        <v>0</v>
      </c>
      <c r="I42" s="282">
        <f t="shared" si="4"/>
        <v>0</v>
      </c>
      <c r="J42" s="283">
        <f t="shared" si="4"/>
        <v>0</v>
      </c>
      <c r="K42" s="282">
        <f t="shared" si="4"/>
        <v>0</v>
      </c>
      <c r="L42" s="283">
        <f t="shared" si="4"/>
        <v>0</v>
      </c>
      <c r="M42" s="282">
        <f t="shared" si="4"/>
        <v>0</v>
      </c>
      <c r="N42" s="283">
        <f t="shared" si="4"/>
        <v>0</v>
      </c>
      <c r="O42" s="283">
        <f t="shared" si="4"/>
        <v>0</v>
      </c>
      <c r="P42" s="283">
        <f t="shared" si="4"/>
        <v>0</v>
      </c>
      <c r="Q42" s="272"/>
      <c r="R42" s="272"/>
      <c r="S42" s="272"/>
      <c r="T42" s="272"/>
      <c r="U42" s="272"/>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sheetData>
  <mergeCells count="27">
    <mergeCell ref="E6:E8"/>
    <mergeCell ref="A6:A8"/>
    <mergeCell ref="B6:B8"/>
    <mergeCell ref="C6:C8"/>
    <mergeCell ref="D6:D8"/>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B24:B28"/>
    <mergeCell ref="A29:U29"/>
    <mergeCell ref="B30:B35"/>
    <mergeCell ref="B36:B41"/>
    <mergeCell ref="A36:A41"/>
    <mergeCell ref="A30:A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8"/>
  <sheetViews>
    <sheetView topLeftCell="F1" zoomScale="70" zoomScaleNormal="70" workbookViewId="0">
      <pane ySplit="6" topLeftCell="A22" activePane="bottomLeft" state="frozen"/>
      <selection activeCell="P6" sqref="P6"/>
      <selection pane="bottomLeft" activeCell="H40" sqref="H40"/>
    </sheetView>
  </sheetViews>
  <sheetFormatPr baseColWidth="10" defaultRowHeight="15"/>
  <cols>
    <col min="1" max="1" width="21.7109375" customWidth="1"/>
    <col min="2" max="2" width="42.85546875" customWidth="1"/>
    <col min="3"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5.7109375" style="239" customWidth="1"/>
    <col min="17" max="20" width="14.28515625" customWidth="1"/>
    <col min="21" max="21" width="17" customWidth="1"/>
  </cols>
  <sheetData>
    <row r="1" spans="1:21" s="293" customFormat="1" ht="18" customHeight="1">
      <c r="B1" s="292"/>
      <c r="C1" s="292"/>
      <c r="D1" s="292"/>
      <c r="E1" s="292"/>
      <c r="F1" s="292"/>
      <c r="G1" s="292" t="s">
        <v>116</v>
      </c>
      <c r="I1" s="292"/>
      <c r="J1" s="292"/>
      <c r="K1" s="292"/>
      <c r="L1" s="292"/>
      <c r="M1" s="292"/>
      <c r="N1" s="292"/>
      <c r="O1" s="292"/>
      <c r="P1" s="292"/>
      <c r="Q1" s="292"/>
      <c r="R1" s="292"/>
      <c r="S1" s="292"/>
      <c r="T1" s="292"/>
      <c r="U1" s="292"/>
    </row>
    <row r="2" spans="1:21" s="293" customFormat="1" ht="18" customHeight="1">
      <c r="A2" s="333" t="s">
        <v>1365</v>
      </c>
      <c r="B2" s="292"/>
      <c r="C2" s="292"/>
      <c r="D2" s="292"/>
      <c r="E2" s="292"/>
      <c r="F2" s="292"/>
      <c r="G2" s="292"/>
      <c r="I2" s="292"/>
      <c r="J2" s="292"/>
      <c r="K2" s="292"/>
      <c r="L2" s="292"/>
      <c r="M2" s="292"/>
      <c r="N2" s="292"/>
      <c r="O2" s="292"/>
      <c r="P2" s="292"/>
      <c r="Q2" s="292"/>
      <c r="R2" s="292"/>
      <c r="S2" s="292"/>
      <c r="T2" s="292"/>
      <c r="U2" s="292"/>
    </row>
    <row r="3" spans="1:21" s="293" customFormat="1" ht="18.75">
      <c r="A3" s="406" t="s">
        <v>1427</v>
      </c>
      <c r="B3" s="292"/>
      <c r="C3" s="292"/>
      <c r="D3" s="292"/>
      <c r="E3" s="292"/>
      <c r="F3" s="292"/>
      <c r="G3" s="292"/>
      <c r="I3" s="292"/>
      <c r="J3" s="292"/>
      <c r="K3" s="292"/>
      <c r="L3" s="292"/>
      <c r="M3" s="292"/>
      <c r="N3" s="292"/>
      <c r="O3" s="292"/>
      <c r="P3" s="292"/>
      <c r="Q3" s="292"/>
      <c r="R3" s="292"/>
      <c r="S3" s="292"/>
      <c r="T3" s="292"/>
      <c r="U3" s="292"/>
    </row>
    <row r="4" spans="1:21" s="66" customFormat="1" ht="15.75" customHeight="1">
      <c r="A4" s="601" t="s">
        <v>97</v>
      </c>
      <c r="B4" s="601" t="s">
        <v>112</v>
      </c>
      <c r="C4" s="571" t="s">
        <v>86</v>
      </c>
      <c r="D4" s="571" t="s">
        <v>87</v>
      </c>
      <c r="E4" s="580" t="s">
        <v>394</v>
      </c>
      <c r="F4" s="571" t="s">
        <v>88</v>
      </c>
      <c r="G4" s="597" t="s">
        <v>100</v>
      </c>
      <c r="H4" s="598"/>
      <c r="I4" s="598"/>
      <c r="J4" s="598"/>
      <c r="K4" s="598"/>
      <c r="L4" s="598"/>
      <c r="M4" s="598"/>
      <c r="N4" s="599"/>
      <c r="O4" s="604" t="s">
        <v>101</v>
      </c>
      <c r="P4" s="605"/>
      <c r="Q4" s="561" t="s">
        <v>102</v>
      </c>
      <c r="R4" s="561" t="s">
        <v>103</v>
      </c>
      <c r="S4" s="561" t="s">
        <v>110</v>
      </c>
      <c r="T4" s="561" t="s">
        <v>109</v>
      </c>
      <c r="U4" s="577" t="s">
        <v>89</v>
      </c>
    </row>
    <row r="5" spans="1:21" s="66" customFormat="1" ht="15.75">
      <c r="A5" s="602"/>
      <c r="B5" s="602"/>
      <c r="C5" s="572"/>
      <c r="D5" s="572"/>
      <c r="E5" s="581"/>
      <c r="F5" s="572"/>
      <c r="G5" s="597" t="s">
        <v>104</v>
      </c>
      <c r="H5" s="599"/>
      <c r="I5" s="597" t="s">
        <v>105</v>
      </c>
      <c r="J5" s="599"/>
      <c r="K5" s="597" t="s">
        <v>106</v>
      </c>
      <c r="L5" s="599"/>
      <c r="M5" s="597" t="s">
        <v>107</v>
      </c>
      <c r="N5" s="599"/>
      <c r="O5" s="606"/>
      <c r="P5" s="607"/>
      <c r="Q5" s="559"/>
      <c r="R5" s="559"/>
      <c r="S5" s="559"/>
      <c r="T5" s="559"/>
      <c r="U5" s="578"/>
    </row>
    <row r="6" spans="1:21" s="67" customFormat="1" ht="31.5">
      <c r="A6" s="603"/>
      <c r="B6" s="603"/>
      <c r="C6" s="573"/>
      <c r="D6" s="573"/>
      <c r="E6" s="582"/>
      <c r="F6" s="573"/>
      <c r="G6" s="407" t="s">
        <v>108</v>
      </c>
      <c r="H6" s="408" t="s">
        <v>12</v>
      </c>
      <c r="I6" s="407" t="s">
        <v>108</v>
      </c>
      <c r="J6" s="408" t="s">
        <v>12</v>
      </c>
      <c r="K6" s="407" t="s">
        <v>108</v>
      </c>
      <c r="L6" s="408" t="s">
        <v>12</v>
      </c>
      <c r="M6" s="407" t="s">
        <v>108</v>
      </c>
      <c r="N6" s="408" t="s">
        <v>12</v>
      </c>
      <c r="O6" s="407" t="s">
        <v>108</v>
      </c>
      <c r="P6" s="408" t="s">
        <v>12</v>
      </c>
      <c r="Q6" s="560"/>
      <c r="R6" s="560"/>
      <c r="S6" s="560"/>
      <c r="T6" s="560"/>
      <c r="U6" s="579"/>
    </row>
    <row r="7" spans="1:21" ht="15.75">
      <c r="A7" s="600" t="s">
        <v>1428</v>
      </c>
      <c r="B7" s="600" t="s">
        <v>113</v>
      </c>
      <c r="C7" s="342"/>
      <c r="D7" s="342"/>
      <c r="E7" s="342"/>
      <c r="F7" s="73"/>
      <c r="G7" s="426"/>
      <c r="H7" s="427"/>
      <c r="I7" s="426"/>
      <c r="J7" s="427"/>
      <c r="K7" s="426"/>
      <c r="L7" s="427"/>
      <c r="M7" s="426"/>
      <c r="N7" s="427"/>
      <c r="O7" s="428">
        <f>+G7+I7+K7+M7</f>
        <v>0</v>
      </c>
      <c r="P7" s="428">
        <f>+H7+J7+L7+N7</f>
        <v>0</v>
      </c>
      <c r="Q7" s="400"/>
      <c r="R7" s="400"/>
      <c r="S7" s="256"/>
      <c r="T7" s="256"/>
      <c r="U7" s="256"/>
    </row>
    <row r="8" spans="1:21" ht="15.75">
      <c r="A8" s="600"/>
      <c r="B8" s="600"/>
      <c r="C8" s="342"/>
      <c r="D8" s="342"/>
      <c r="E8" s="342"/>
      <c r="F8" s="73"/>
      <c r="G8" s="426"/>
      <c r="H8" s="427"/>
      <c r="I8" s="426"/>
      <c r="J8" s="427"/>
      <c r="K8" s="426"/>
      <c r="L8" s="427"/>
      <c r="M8" s="426"/>
      <c r="N8" s="427"/>
      <c r="O8" s="428">
        <f t="shared" ref="O8:O25" si="0">+G8+I8+K8+M8</f>
        <v>0</v>
      </c>
      <c r="P8" s="428">
        <f t="shared" ref="P8:P25" si="1">+H8+J8+L8+N8</f>
        <v>0</v>
      </c>
      <c r="Q8" s="400"/>
      <c r="R8" s="400"/>
      <c r="S8" s="256"/>
      <c r="T8" s="256"/>
      <c r="U8" s="256"/>
    </row>
    <row r="9" spans="1:21" ht="15.75">
      <c r="A9" s="600"/>
      <c r="B9" s="600"/>
      <c r="C9" s="342"/>
      <c r="D9" s="342"/>
      <c r="E9" s="342"/>
      <c r="F9" s="73"/>
      <c r="G9" s="426"/>
      <c r="H9" s="427"/>
      <c r="I9" s="426"/>
      <c r="J9" s="427"/>
      <c r="K9" s="426"/>
      <c r="L9" s="427"/>
      <c r="M9" s="426"/>
      <c r="N9" s="427"/>
      <c r="O9" s="428">
        <f t="shared" si="0"/>
        <v>0</v>
      </c>
      <c r="P9" s="428">
        <f t="shared" si="1"/>
        <v>0</v>
      </c>
      <c r="Q9" s="400"/>
      <c r="R9" s="400"/>
      <c r="S9" s="256"/>
      <c r="T9" s="256"/>
      <c r="U9" s="256"/>
    </row>
    <row r="10" spans="1:21" ht="15.75">
      <c r="A10" s="600"/>
      <c r="B10" s="600"/>
      <c r="C10" s="342"/>
      <c r="D10" s="342"/>
      <c r="E10" s="342"/>
      <c r="F10" s="73"/>
      <c r="G10" s="426"/>
      <c r="H10" s="427"/>
      <c r="I10" s="426"/>
      <c r="J10" s="427"/>
      <c r="K10" s="426"/>
      <c r="L10" s="427"/>
      <c r="M10" s="426"/>
      <c r="N10" s="427"/>
      <c r="O10" s="428">
        <f t="shared" si="0"/>
        <v>0</v>
      </c>
      <c r="P10" s="428">
        <f t="shared" si="1"/>
        <v>0</v>
      </c>
      <c r="Q10" s="400"/>
      <c r="R10" s="400"/>
      <c r="S10" s="256"/>
      <c r="T10" s="256"/>
      <c r="U10" s="256"/>
    </row>
    <row r="11" spans="1:21" ht="15.75">
      <c r="A11" s="600"/>
      <c r="B11" s="600"/>
      <c r="C11" s="342"/>
      <c r="D11" s="342"/>
      <c r="E11" s="342"/>
      <c r="F11" s="73"/>
      <c r="G11" s="426"/>
      <c r="H11" s="427"/>
      <c r="I11" s="426"/>
      <c r="J11" s="427"/>
      <c r="K11" s="426"/>
      <c r="L11" s="427"/>
      <c r="M11" s="426"/>
      <c r="N11" s="427"/>
      <c r="O11" s="428">
        <f t="shared" si="0"/>
        <v>0</v>
      </c>
      <c r="P11" s="428">
        <f t="shared" si="1"/>
        <v>0</v>
      </c>
      <c r="Q11" s="400"/>
      <c r="R11" s="400"/>
      <c r="S11" s="256"/>
      <c r="T11" s="256"/>
      <c r="U11" s="256"/>
    </row>
    <row r="12" spans="1:21" ht="15.75">
      <c r="A12" s="600"/>
      <c r="B12" s="600"/>
      <c r="C12" s="342"/>
      <c r="D12" s="342"/>
      <c r="E12" s="342"/>
      <c r="F12" s="73"/>
      <c r="G12" s="426"/>
      <c r="H12" s="427"/>
      <c r="I12" s="426"/>
      <c r="J12" s="427"/>
      <c r="K12" s="426"/>
      <c r="L12" s="427"/>
      <c r="M12" s="426"/>
      <c r="N12" s="427"/>
      <c r="O12" s="428">
        <f t="shared" si="0"/>
        <v>0</v>
      </c>
      <c r="P12" s="428">
        <f t="shared" si="1"/>
        <v>0</v>
      </c>
      <c r="Q12" s="400"/>
      <c r="R12" s="400"/>
      <c r="S12" s="256"/>
      <c r="T12" s="256"/>
      <c r="U12" s="256"/>
    </row>
    <row r="13" spans="1:21" ht="126">
      <c r="A13" s="600"/>
      <c r="B13" s="600" t="s">
        <v>114</v>
      </c>
      <c r="C13" s="342" t="s">
        <v>1480</v>
      </c>
      <c r="D13" s="342" t="s">
        <v>1479</v>
      </c>
      <c r="E13" s="342" t="s">
        <v>1481</v>
      </c>
      <c r="F13" s="342" t="s">
        <v>1482</v>
      </c>
      <c r="G13" s="518">
        <v>1</v>
      </c>
      <c r="H13" s="427">
        <f>'1. TALLERES SEMINARIOS'!D10</f>
        <v>94475</v>
      </c>
      <c r="I13" s="426"/>
      <c r="J13" s="427"/>
      <c r="K13" s="426"/>
      <c r="L13" s="427"/>
      <c r="M13" s="426"/>
      <c r="N13" s="427"/>
      <c r="O13" s="519">
        <f t="shared" si="0"/>
        <v>1</v>
      </c>
      <c r="P13" s="525">
        <f>+'1. TALLERES SEMINARIOS'!D10</f>
        <v>94475</v>
      </c>
      <c r="Q13" s="438" t="s">
        <v>1483</v>
      </c>
      <c r="R13" s="438" t="s">
        <v>1484</v>
      </c>
      <c r="S13" s="256" t="s">
        <v>1485</v>
      </c>
      <c r="T13" s="256" t="s">
        <v>1486</v>
      </c>
      <c r="U13" s="256" t="s">
        <v>1487</v>
      </c>
    </row>
    <row r="14" spans="1:21" ht="220.5">
      <c r="A14" s="600"/>
      <c r="B14" s="600"/>
      <c r="C14" s="342" t="s">
        <v>1488</v>
      </c>
      <c r="D14" s="342" t="s">
        <v>1489</v>
      </c>
      <c r="E14" s="342" t="s">
        <v>1490</v>
      </c>
      <c r="F14" s="73" t="s">
        <v>1491</v>
      </c>
      <c r="G14" s="426">
        <v>100</v>
      </c>
      <c r="H14" s="427">
        <f>'1. TALLERES SEMINARIOS'!D30</f>
        <v>98730</v>
      </c>
      <c r="I14" s="426"/>
      <c r="J14" s="427"/>
      <c r="K14" s="426"/>
      <c r="L14" s="427"/>
      <c r="M14" s="426"/>
      <c r="N14" s="427"/>
      <c r="O14" s="437">
        <f t="shared" si="0"/>
        <v>100</v>
      </c>
      <c r="P14" s="525">
        <f>+'1. TALLERES SEMINARIOS'!D30</f>
        <v>98730</v>
      </c>
      <c r="Q14" s="440" t="s">
        <v>1492</v>
      </c>
      <c r="R14" s="438" t="s">
        <v>1493</v>
      </c>
      <c r="S14" s="256" t="s">
        <v>1494</v>
      </c>
      <c r="T14" s="256" t="s">
        <v>1495</v>
      </c>
      <c r="U14" s="256" t="s">
        <v>1496</v>
      </c>
    </row>
    <row r="15" spans="1:21" ht="15.75">
      <c r="A15" s="600"/>
      <c r="B15" s="600"/>
      <c r="C15" s="342"/>
      <c r="D15" s="342"/>
      <c r="E15" s="342"/>
      <c r="F15" s="73"/>
      <c r="G15" s="426"/>
      <c r="H15" s="427"/>
      <c r="I15" s="426"/>
      <c r="J15" s="427"/>
      <c r="K15" s="426"/>
      <c r="L15" s="427"/>
      <c r="M15" s="426"/>
      <c r="N15" s="427"/>
      <c r="O15" s="428">
        <f t="shared" si="0"/>
        <v>0</v>
      </c>
      <c r="P15" s="526">
        <f t="shared" si="1"/>
        <v>0</v>
      </c>
      <c r="Q15" s="400"/>
      <c r="R15" s="400"/>
      <c r="S15" s="256"/>
      <c r="T15" s="256"/>
      <c r="U15" s="256"/>
    </row>
    <row r="16" spans="1:21" ht="15.75">
      <c r="A16" s="600"/>
      <c r="B16" s="600"/>
      <c r="C16" s="342"/>
      <c r="D16" s="342"/>
      <c r="E16" s="342"/>
      <c r="F16" s="73"/>
      <c r="G16" s="426"/>
      <c r="H16" s="427"/>
      <c r="I16" s="426"/>
      <c r="J16" s="427"/>
      <c r="K16" s="426"/>
      <c r="L16" s="427"/>
      <c r="M16" s="426"/>
      <c r="N16" s="427"/>
      <c r="O16" s="428">
        <f t="shared" si="0"/>
        <v>0</v>
      </c>
      <c r="P16" s="526">
        <f t="shared" si="1"/>
        <v>0</v>
      </c>
      <c r="Q16" s="400"/>
      <c r="R16" s="400"/>
      <c r="S16" s="256"/>
      <c r="T16" s="256"/>
      <c r="U16" s="256"/>
    </row>
    <row r="17" spans="1:21" ht="15.75">
      <c r="A17" s="600"/>
      <c r="B17" s="600"/>
      <c r="C17" s="342"/>
      <c r="D17" s="342"/>
      <c r="E17" s="342"/>
      <c r="F17" s="73"/>
      <c r="G17" s="426"/>
      <c r="H17" s="427"/>
      <c r="I17" s="426"/>
      <c r="J17" s="427"/>
      <c r="K17" s="426"/>
      <c r="L17" s="427"/>
      <c r="M17" s="426"/>
      <c r="N17" s="427"/>
      <c r="O17" s="428">
        <f t="shared" si="0"/>
        <v>0</v>
      </c>
      <c r="P17" s="526">
        <f t="shared" si="1"/>
        <v>0</v>
      </c>
      <c r="Q17" s="400"/>
      <c r="R17" s="400"/>
      <c r="S17" s="256"/>
      <c r="T17" s="256"/>
      <c r="U17" s="256"/>
    </row>
    <row r="18" spans="1:21" ht="15.75">
      <c r="A18" s="600"/>
      <c r="B18" s="600"/>
      <c r="C18" s="342"/>
      <c r="D18" s="342"/>
      <c r="E18" s="342"/>
      <c r="F18" s="73"/>
      <c r="G18" s="426"/>
      <c r="H18" s="427"/>
      <c r="I18" s="426"/>
      <c r="J18" s="427"/>
      <c r="K18" s="426"/>
      <c r="L18" s="427"/>
      <c r="M18" s="426"/>
      <c r="N18" s="427"/>
      <c r="O18" s="428">
        <f t="shared" si="0"/>
        <v>0</v>
      </c>
      <c r="P18" s="526">
        <f t="shared" si="1"/>
        <v>0</v>
      </c>
      <c r="Q18" s="400"/>
      <c r="R18" s="400"/>
      <c r="S18" s="256"/>
      <c r="T18" s="256"/>
      <c r="U18" s="256"/>
    </row>
    <row r="19" spans="1:21" ht="204.75">
      <c r="A19" s="600"/>
      <c r="B19" s="600" t="s">
        <v>1429</v>
      </c>
      <c r="C19" s="342" t="s">
        <v>1580</v>
      </c>
      <c r="D19" s="342" t="s">
        <v>1583</v>
      </c>
      <c r="E19" s="342" t="s">
        <v>1581</v>
      </c>
      <c r="F19" s="73" t="s">
        <v>1625</v>
      </c>
      <c r="G19" s="426">
        <v>25</v>
      </c>
      <c r="H19" s="427">
        <f>'5. ACTIVIDADES ESPECIALES'!D36*0.25</f>
        <v>69155</v>
      </c>
      <c r="I19" s="426">
        <v>25</v>
      </c>
      <c r="J19" s="427">
        <f>H19</f>
        <v>69155</v>
      </c>
      <c r="K19" s="426">
        <v>25</v>
      </c>
      <c r="L19" s="427">
        <f>J19</f>
        <v>69155</v>
      </c>
      <c r="M19" s="426">
        <v>25</v>
      </c>
      <c r="N19" s="427">
        <f>L19</f>
        <v>69155</v>
      </c>
      <c r="O19" s="437">
        <f t="shared" si="0"/>
        <v>100</v>
      </c>
      <c r="P19" s="525">
        <f>+'5. ACTIVIDADES ESPECIALES'!D36</f>
        <v>276620</v>
      </c>
      <c r="Q19" s="440" t="s">
        <v>1584</v>
      </c>
      <c r="R19" s="440" t="s">
        <v>1585</v>
      </c>
      <c r="S19" s="440" t="s">
        <v>1586</v>
      </c>
      <c r="T19" s="440" t="s">
        <v>1587</v>
      </c>
      <c r="U19" s="440" t="s">
        <v>1588</v>
      </c>
    </row>
    <row r="20" spans="1:21" ht="63">
      <c r="A20" s="600"/>
      <c r="B20" s="600"/>
      <c r="C20" s="342" t="s">
        <v>1624</v>
      </c>
      <c r="D20" s="342" t="s">
        <v>1582</v>
      </c>
      <c r="E20" s="342" t="s">
        <v>1627</v>
      </c>
      <c r="F20" s="73" t="s">
        <v>1626</v>
      </c>
      <c r="G20" s="426">
        <v>25</v>
      </c>
      <c r="H20" s="427">
        <f>'5. ACTIVIDADES ESPECIALES'!D87*0.25</f>
        <v>2500</v>
      </c>
      <c r="I20" s="426">
        <v>25</v>
      </c>
      <c r="J20" s="427">
        <f>H20</f>
        <v>2500</v>
      </c>
      <c r="K20" s="426">
        <v>25</v>
      </c>
      <c r="L20" s="427">
        <f>J20</f>
        <v>2500</v>
      </c>
      <c r="M20" s="426">
        <v>25</v>
      </c>
      <c r="N20" s="427">
        <f>L20</f>
        <v>2500</v>
      </c>
      <c r="O20" s="428">
        <f t="shared" si="0"/>
        <v>100</v>
      </c>
      <c r="P20" s="526">
        <f>+'5. ACTIVIDADES ESPECIALES'!D87</f>
        <v>10000</v>
      </c>
      <c r="Q20" s="400"/>
      <c r="R20" s="400"/>
      <c r="S20" s="256"/>
      <c r="T20" s="256"/>
      <c r="U20" s="256"/>
    </row>
    <row r="21" spans="1:21" ht="15.75">
      <c r="A21" s="600"/>
      <c r="B21" s="600"/>
      <c r="C21" s="342"/>
      <c r="D21" s="342"/>
      <c r="E21" s="342"/>
      <c r="F21" s="73"/>
      <c r="G21" s="426"/>
      <c r="H21" s="427"/>
      <c r="I21" s="426"/>
      <c r="J21" s="427"/>
      <c r="K21" s="426"/>
      <c r="L21" s="427"/>
      <c r="M21" s="426"/>
      <c r="N21" s="427"/>
      <c r="O21" s="428">
        <f t="shared" si="0"/>
        <v>0</v>
      </c>
      <c r="P21" s="428">
        <f t="shared" si="1"/>
        <v>0</v>
      </c>
      <c r="Q21" s="400"/>
      <c r="R21" s="400"/>
      <c r="S21" s="256"/>
      <c r="T21" s="256"/>
      <c r="U21" s="256"/>
    </row>
    <row r="22" spans="1:21" ht="15.75">
      <c r="A22" s="600"/>
      <c r="B22" s="600"/>
      <c r="C22" s="342"/>
      <c r="D22" s="342"/>
      <c r="E22" s="342"/>
      <c r="F22" s="73"/>
      <c r="G22" s="426"/>
      <c r="H22" s="427"/>
      <c r="I22" s="426"/>
      <c r="J22" s="427"/>
      <c r="K22" s="426"/>
      <c r="L22" s="427"/>
      <c r="M22" s="426"/>
      <c r="N22" s="427"/>
      <c r="O22" s="428">
        <f t="shared" si="0"/>
        <v>0</v>
      </c>
      <c r="P22" s="428">
        <f t="shared" si="1"/>
        <v>0</v>
      </c>
      <c r="Q22" s="400"/>
      <c r="R22" s="400"/>
      <c r="S22" s="256"/>
      <c r="T22" s="256"/>
      <c r="U22" s="256"/>
    </row>
    <row r="23" spans="1:21" ht="15.75">
      <c r="A23" s="600"/>
      <c r="B23" s="600"/>
      <c r="C23" s="74"/>
      <c r="D23" s="342"/>
      <c r="E23" s="342"/>
      <c r="F23" s="73"/>
      <c r="G23" s="426"/>
      <c r="H23" s="427"/>
      <c r="I23" s="426"/>
      <c r="J23" s="427"/>
      <c r="K23" s="426"/>
      <c r="L23" s="427"/>
      <c r="M23" s="426"/>
      <c r="N23" s="427"/>
      <c r="O23" s="428">
        <f t="shared" si="0"/>
        <v>0</v>
      </c>
      <c r="P23" s="428">
        <f t="shared" si="1"/>
        <v>0</v>
      </c>
      <c r="Q23" s="400"/>
      <c r="R23" s="400"/>
      <c r="S23" s="256"/>
      <c r="T23" s="256"/>
      <c r="U23" s="256"/>
    </row>
    <row r="24" spans="1:21" ht="15.75">
      <c r="A24" s="600"/>
      <c r="B24" s="600"/>
      <c r="C24" s="74"/>
      <c r="D24" s="342"/>
      <c r="E24" s="342"/>
      <c r="F24" s="73"/>
      <c r="G24" s="426"/>
      <c r="H24" s="427"/>
      <c r="I24" s="426"/>
      <c r="J24" s="427"/>
      <c r="K24" s="426"/>
      <c r="L24" s="427"/>
      <c r="M24" s="426"/>
      <c r="N24" s="427"/>
      <c r="O24" s="428">
        <f t="shared" si="0"/>
        <v>0</v>
      </c>
      <c r="P24" s="428">
        <f t="shared" si="1"/>
        <v>0</v>
      </c>
      <c r="Q24" s="400"/>
      <c r="R24" s="400"/>
      <c r="S24" s="256"/>
      <c r="T24" s="256"/>
      <c r="U24" s="256"/>
    </row>
    <row r="25" spans="1:21" ht="15.75">
      <c r="A25" s="600"/>
      <c r="B25" s="600"/>
      <c r="C25" s="342"/>
      <c r="D25" s="342"/>
      <c r="E25" s="342"/>
      <c r="F25" s="73"/>
      <c r="G25" s="426"/>
      <c r="H25" s="427"/>
      <c r="I25" s="426"/>
      <c r="J25" s="427"/>
      <c r="K25" s="426"/>
      <c r="L25" s="427"/>
      <c r="M25" s="426"/>
      <c r="N25" s="427"/>
      <c r="O25" s="428">
        <f t="shared" si="0"/>
        <v>0</v>
      </c>
      <c r="P25" s="428">
        <f t="shared" si="1"/>
        <v>0</v>
      </c>
      <c r="Q25" s="400"/>
      <c r="R25" s="400"/>
      <c r="S25" s="256"/>
      <c r="T25" s="256"/>
      <c r="U25" s="256"/>
    </row>
    <row r="26" spans="1:21" s="294" customFormat="1" ht="15.75">
      <c r="A26" s="308"/>
      <c r="B26" s="309"/>
      <c r="C26" s="308" t="s">
        <v>115</v>
      </c>
      <c r="D26" s="309"/>
      <c r="E26" s="309"/>
      <c r="F26" s="310"/>
      <c r="G26" s="271">
        <f t="shared" ref="G26:P26" si="2">SUM(G7:G25)</f>
        <v>151</v>
      </c>
      <c r="H26" s="281">
        <f t="shared" si="2"/>
        <v>264860</v>
      </c>
      <c r="I26" s="271">
        <f t="shared" si="2"/>
        <v>50</v>
      </c>
      <c r="J26" s="281">
        <f t="shared" si="2"/>
        <v>71655</v>
      </c>
      <c r="K26" s="271">
        <f t="shared" si="2"/>
        <v>50</v>
      </c>
      <c r="L26" s="281">
        <f t="shared" si="2"/>
        <v>71655</v>
      </c>
      <c r="M26" s="271">
        <f t="shared" si="2"/>
        <v>50</v>
      </c>
      <c r="N26" s="281">
        <f t="shared" si="2"/>
        <v>71655</v>
      </c>
      <c r="O26" s="281">
        <f t="shared" si="2"/>
        <v>301</v>
      </c>
      <c r="P26" s="281">
        <f t="shared" si="2"/>
        <v>479825</v>
      </c>
      <c r="Q26" s="272"/>
      <c r="R26" s="272"/>
      <c r="S26" s="272"/>
      <c r="T26" s="272"/>
      <c r="U26" s="272"/>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33"/>
  <sheetViews>
    <sheetView topLeftCell="D1" zoomScale="70" zoomScaleNormal="70" workbookViewId="0">
      <pane ySplit="5" topLeftCell="A31" activePane="bottomLeft" state="frozen"/>
      <selection activeCell="R5" sqref="R5"/>
      <selection pane="bottomLeft" activeCell="P26" sqref="P26"/>
    </sheetView>
  </sheetViews>
  <sheetFormatPr baseColWidth="10" defaultRowHeight="15"/>
  <cols>
    <col min="1" max="2" width="35.7109375" customWidth="1"/>
    <col min="3"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8.28515625" style="239" customWidth="1"/>
    <col min="17" max="20" width="14.140625" customWidth="1"/>
    <col min="21" max="21" width="17" customWidth="1"/>
  </cols>
  <sheetData>
    <row r="1" spans="1:21" ht="18.75">
      <c r="B1" s="292"/>
      <c r="C1" s="292"/>
      <c r="D1" s="292"/>
      <c r="E1" s="292"/>
      <c r="F1" s="292"/>
      <c r="G1" s="292" t="s">
        <v>484</v>
      </c>
      <c r="I1" s="292"/>
      <c r="J1" s="292"/>
      <c r="K1" s="292"/>
      <c r="L1" s="292"/>
      <c r="M1" s="292"/>
      <c r="N1" s="292"/>
      <c r="O1" s="292"/>
      <c r="P1" s="292"/>
      <c r="Q1" s="292"/>
      <c r="R1" s="292"/>
      <c r="S1" s="292"/>
      <c r="T1" s="292"/>
      <c r="U1" s="292"/>
    </row>
    <row r="2" spans="1:21">
      <c r="A2" s="277" t="s">
        <v>1348</v>
      </c>
      <c r="B2" s="277"/>
      <c r="C2" s="277"/>
      <c r="D2" s="277"/>
      <c r="E2" s="277"/>
      <c r="F2" s="277"/>
      <c r="G2" s="277"/>
      <c r="H2" s="277"/>
      <c r="I2" s="277"/>
      <c r="J2" s="277"/>
      <c r="K2" s="277"/>
      <c r="L2" s="277"/>
      <c r="M2" s="277"/>
      <c r="N2" s="277"/>
      <c r="O2" s="277"/>
      <c r="P2" s="277"/>
      <c r="Q2" s="277"/>
      <c r="R2" s="277"/>
      <c r="S2" s="277"/>
      <c r="T2" s="277"/>
      <c r="U2" s="277"/>
    </row>
    <row r="3" spans="1:21" ht="15" customHeight="1">
      <c r="A3" s="592" t="s">
        <v>97</v>
      </c>
      <c r="B3" s="561" t="s">
        <v>112</v>
      </c>
      <c r="C3" s="571" t="s">
        <v>86</v>
      </c>
      <c r="D3" s="571" t="s">
        <v>87</v>
      </c>
      <c r="E3" s="580" t="s">
        <v>394</v>
      </c>
      <c r="F3" s="571" t="s">
        <v>88</v>
      </c>
      <c r="G3" s="592" t="s">
        <v>100</v>
      </c>
      <c r="H3" s="592"/>
      <c r="I3" s="592"/>
      <c r="J3" s="592"/>
      <c r="K3" s="592"/>
      <c r="L3" s="592"/>
      <c r="M3" s="592"/>
      <c r="N3" s="592"/>
      <c r="O3" s="591" t="s">
        <v>101</v>
      </c>
      <c r="P3" s="591"/>
      <c r="Q3" s="561" t="s">
        <v>102</v>
      </c>
      <c r="R3" s="561" t="s">
        <v>103</v>
      </c>
      <c r="S3" s="561" t="s">
        <v>110</v>
      </c>
      <c r="T3" s="561" t="s">
        <v>109</v>
      </c>
      <c r="U3" s="577" t="s">
        <v>89</v>
      </c>
    </row>
    <row r="4" spans="1:21" ht="15" customHeight="1">
      <c r="A4" s="592"/>
      <c r="B4" s="559"/>
      <c r="C4" s="572"/>
      <c r="D4" s="572"/>
      <c r="E4" s="581"/>
      <c r="F4" s="572"/>
      <c r="G4" s="592" t="s">
        <v>104</v>
      </c>
      <c r="H4" s="592"/>
      <c r="I4" s="592" t="s">
        <v>105</v>
      </c>
      <c r="J4" s="592"/>
      <c r="K4" s="592" t="s">
        <v>106</v>
      </c>
      <c r="L4" s="592"/>
      <c r="M4" s="592" t="s">
        <v>107</v>
      </c>
      <c r="N4" s="592"/>
      <c r="O4" s="591"/>
      <c r="P4" s="591"/>
      <c r="Q4" s="559"/>
      <c r="R4" s="559"/>
      <c r="S4" s="559"/>
      <c r="T4" s="559"/>
      <c r="U4" s="578"/>
    </row>
    <row r="5" spans="1:21" ht="25.5">
      <c r="A5" s="592"/>
      <c r="B5" s="560"/>
      <c r="C5" s="573"/>
      <c r="D5" s="573"/>
      <c r="E5" s="582"/>
      <c r="F5" s="573"/>
      <c r="G5" s="248" t="s">
        <v>108</v>
      </c>
      <c r="H5" s="238" t="s">
        <v>12</v>
      </c>
      <c r="I5" s="248" t="s">
        <v>108</v>
      </c>
      <c r="J5" s="238" t="s">
        <v>12</v>
      </c>
      <c r="K5" s="248" t="s">
        <v>108</v>
      </c>
      <c r="L5" s="238" t="s">
        <v>12</v>
      </c>
      <c r="M5" s="248" t="s">
        <v>108</v>
      </c>
      <c r="N5" s="238" t="s">
        <v>12</v>
      </c>
      <c r="O5" s="248" t="s">
        <v>108</v>
      </c>
      <c r="P5" s="238" t="s">
        <v>12</v>
      </c>
      <c r="Q5" s="560"/>
      <c r="R5" s="560"/>
      <c r="S5" s="560"/>
      <c r="T5" s="560"/>
      <c r="U5" s="579"/>
    </row>
    <row r="6" spans="1:21" ht="15.75">
      <c r="A6" s="590" t="s">
        <v>1470</v>
      </c>
      <c r="B6" s="587" t="s">
        <v>1349</v>
      </c>
      <c r="C6" s="74"/>
      <c r="D6" s="342"/>
      <c r="E6" s="342"/>
      <c r="F6" s="285"/>
      <c r="G6" s="409"/>
      <c r="H6" s="410"/>
      <c r="I6" s="409"/>
      <c r="J6" s="410"/>
      <c r="K6" s="409"/>
      <c r="L6" s="410"/>
      <c r="M6" s="409"/>
      <c r="N6" s="410"/>
      <c r="O6" s="429">
        <f>+G6+I6+K6+M6</f>
        <v>0</v>
      </c>
      <c r="P6" s="429">
        <f>+H6+J6+L6+N6</f>
        <v>0</v>
      </c>
      <c r="Q6" s="342"/>
      <c r="R6" s="342"/>
      <c r="S6" s="342"/>
      <c r="T6" s="342"/>
      <c r="U6" s="342"/>
    </row>
    <row r="7" spans="1:21" s="418" customFormat="1" ht="15.75">
      <c r="A7" s="590"/>
      <c r="B7" s="588"/>
      <c r="C7" s="74"/>
      <c r="D7" s="342"/>
      <c r="E7" s="342"/>
      <c r="F7" s="285"/>
      <c r="G7" s="409"/>
      <c r="H7" s="410"/>
      <c r="I7" s="409"/>
      <c r="J7" s="410"/>
      <c r="K7" s="409"/>
      <c r="L7" s="410"/>
      <c r="M7" s="409"/>
      <c r="N7" s="410"/>
      <c r="O7" s="429">
        <f t="shared" ref="O7:O32" si="0">+G7+I7+K7+M7</f>
        <v>0</v>
      </c>
      <c r="P7" s="429">
        <f t="shared" ref="P7:P32" si="1">+H7+J7+L7+N7</f>
        <v>0</v>
      </c>
      <c r="Q7" s="342"/>
      <c r="R7" s="342"/>
      <c r="S7" s="342"/>
      <c r="T7" s="342"/>
      <c r="U7" s="342"/>
    </row>
    <row r="8" spans="1:21" s="418" customFormat="1" ht="15.75">
      <c r="A8" s="590"/>
      <c r="B8" s="588"/>
      <c r="C8" s="74"/>
      <c r="D8" s="342"/>
      <c r="E8" s="342"/>
      <c r="F8" s="285"/>
      <c r="G8" s="409"/>
      <c r="H8" s="410"/>
      <c r="I8" s="409"/>
      <c r="J8" s="410"/>
      <c r="K8" s="409"/>
      <c r="L8" s="410"/>
      <c r="M8" s="409"/>
      <c r="N8" s="410"/>
      <c r="O8" s="429">
        <f t="shared" si="0"/>
        <v>0</v>
      </c>
      <c r="P8" s="429">
        <f t="shared" si="1"/>
        <v>0</v>
      </c>
      <c r="Q8" s="342"/>
      <c r="R8" s="342"/>
      <c r="S8" s="342"/>
      <c r="T8" s="342"/>
      <c r="U8" s="342"/>
    </row>
    <row r="9" spans="1:21" ht="15.75">
      <c r="A9" s="590"/>
      <c r="B9" s="588"/>
      <c r="C9" s="74"/>
      <c r="D9" s="342"/>
      <c r="E9" s="342"/>
      <c r="F9" s="285"/>
      <c r="G9" s="409"/>
      <c r="H9" s="410"/>
      <c r="I9" s="409"/>
      <c r="J9" s="410"/>
      <c r="K9" s="409"/>
      <c r="L9" s="410"/>
      <c r="M9" s="409"/>
      <c r="N9" s="410"/>
      <c r="O9" s="429">
        <f t="shared" si="0"/>
        <v>0</v>
      </c>
      <c r="P9" s="429">
        <f t="shared" si="1"/>
        <v>0</v>
      </c>
      <c r="Q9" s="342"/>
      <c r="R9" s="342"/>
      <c r="S9" s="342"/>
      <c r="T9" s="342"/>
      <c r="U9" s="342"/>
    </row>
    <row r="10" spans="1:21" ht="15.75">
      <c r="A10" s="590"/>
      <c r="B10" s="588"/>
      <c r="C10" s="74"/>
      <c r="D10" s="342"/>
      <c r="E10" s="342"/>
      <c r="F10" s="285"/>
      <c r="G10" s="409"/>
      <c r="H10" s="410"/>
      <c r="I10" s="409"/>
      <c r="J10" s="410"/>
      <c r="K10" s="409"/>
      <c r="L10" s="410"/>
      <c r="M10" s="409"/>
      <c r="N10" s="410"/>
      <c r="O10" s="429">
        <f t="shared" si="0"/>
        <v>0</v>
      </c>
      <c r="P10" s="429">
        <f t="shared" si="1"/>
        <v>0</v>
      </c>
      <c r="Q10" s="342"/>
      <c r="R10" s="342"/>
      <c r="S10" s="342"/>
      <c r="T10" s="342"/>
      <c r="U10" s="342"/>
    </row>
    <row r="11" spans="1:21" ht="15.75">
      <c r="A11" s="590"/>
      <c r="B11" s="589"/>
      <c r="C11" s="74"/>
      <c r="D11" s="342"/>
      <c r="E11" s="342"/>
      <c r="F11" s="285"/>
      <c r="G11" s="409"/>
      <c r="H11" s="410"/>
      <c r="I11" s="409"/>
      <c r="J11" s="410"/>
      <c r="K11" s="409"/>
      <c r="L11" s="410"/>
      <c r="M11" s="409"/>
      <c r="N11" s="410"/>
      <c r="O11" s="429">
        <f t="shared" si="0"/>
        <v>0</v>
      </c>
      <c r="P11" s="429">
        <f t="shared" si="1"/>
        <v>0</v>
      </c>
      <c r="Q11" s="342"/>
      <c r="R11" s="342"/>
      <c r="S11" s="342"/>
      <c r="T11" s="342"/>
      <c r="U11" s="342"/>
    </row>
    <row r="12" spans="1:21" ht="15.75">
      <c r="A12" s="588" t="s">
        <v>1471</v>
      </c>
      <c r="B12" s="587" t="s">
        <v>1472</v>
      </c>
      <c r="C12" s="74"/>
      <c r="D12" s="322"/>
      <c r="E12" s="322"/>
      <c r="F12" s="322"/>
      <c r="G12" s="409"/>
      <c r="H12" s="410"/>
      <c r="I12" s="409"/>
      <c r="J12" s="410"/>
      <c r="K12" s="409"/>
      <c r="L12" s="410"/>
      <c r="M12" s="409"/>
      <c r="N12" s="410"/>
      <c r="O12" s="429">
        <f t="shared" si="0"/>
        <v>0</v>
      </c>
      <c r="P12" s="429">
        <f t="shared" si="1"/>
        <v>0</v>
      </c>
      <c r="Q12" s="342"/>
      <c r="R12" s="342"/>
      <c r="S12" s="342"/>
      <c r="T12" s="342"/>
      <c r="U12" s="342"/>
    </row>
    <row r="13" spans="1:21" ht="15.75">
      <c r="A13" s="588"/>
      <c r="B13" s="588"/>
      <c r="C13" s="74"/>
      <c r="D13" s="342"/>
      <c r="E13" s="342"/>
      <c r="F13" s="285"/>
      <c r="G13" s="409"/>
      <c r="H13" s="410"/>
      <c r="I13" s="409"/>
      <c r="J13" s="410"/>
      <c r="K13" s="409"/>
      <c r="L13" s="410"/>
      <c r="M13" s="409"/>
      <c r="N13" s="410"/>
      <c r="O13" s="429">
        <f t="shared" si="0"/>
        <v>0</v>
      </c>
      <c r="P13" s="429">
        <f t="shared" si="1"/>
        <v>0</v>
      </c>
      <c r="Q13" s="342"/>
      <c r="R13" s="342"/>
      <c r="S13" s="342"/>
      <c r="T13" s="342"/>
      <c r="U13" s="342"/>
    </row>
    <row r="14" spans="1:21" ht="15.75">
      <c r="A14" s="588"/>
      <c r="B14" s="588"/>
      <c r="C14" s="74"/>
      <c r="D14" s="342"/>
      <c r="E14" s="342"/>
      <c r="F14" s="285"/>
      <c r="G14" s="409"/>
      <c r="H14" s="410"/>
      <c r="I14" s="409"/>
      <c r="J14" s="410"/>
      <c r="K14" s="409"/>
      <c r="L14" s="410"/>
      <c r="M14" s="409"/>
      <c r="N14" s="410"/>
      <c r="O14" s="429">
        <f t="shared" si="0"/>
        <v>0</v>
      </c>
      <c r="P14" s="429">
        <f t="shared" si="1"/>
        <v>0</v>
      </c>
      <c r="Q14" s="342"/>
      <c r="R14" s="342"/>
      <c r="S14" s="342"/>
      <c r="T14" s="342"/>
      <c r="U14" s="342"/>
    </row>
    <row r="15" spans="1:21" ht="15.75">
      <c r="A15" s="588"/>
      <c r="B15" s="588"/>
      <c r="C15" s="74"/>
      <c r="D15" s="342"/>
      <c r="E15" s="342"/>
      <c r="F15" s="285"/>
      <c r="G15" s="409"/>
      <c r="H15" s="410"/>
      <c r="I15" s="409"/>
      <c r="J15" s="410"/>
      <c r="K15" s="409"/>
      <c r="L15" s="410"/>
      <c r="M15" s="409"/>
      <c r="N15" s="410"/>
      <c r="O15" s="429">
        <f t="shared" si="0"/>
        <v>0</v>
      </c>
      <c r="P15" s="429">
        <f t="shared" si="1"/>
        <v>0</v>
      </c>
      <c r="Q15" s="342"/>
      <c r="R15" s="342"/>
      <c r="S15" s="342"/>
      <c r="T15" s="342"/>
      <c r="U15" s="342"/>
    </row>
    <row r="16" spans="1:21" ht="15.75">
      <c r="A16" s="588"/>
      <c r="B16" s="588"/>
      <c r="C16" s="74"/>
      <c r="D16" s="342"/>
      <c r="E16" s="342"/>
      <c r="F16" s="285"/>
      <c r="G16" s="409"/>
      <c r="H16" s="410"/>
      <c r="I16" s="409"/>
      <c r="J16" s="410"/>
      <c r="K16" s="409"/>
      <c r="L16" s="410"/>
      <c r="M16" s="409"/>
      <c r="N16" s="410"/>
      <c r="O16" s="429">
        <f t="shared" si="0"/>
        <v>0</v>
      </c>
      <c r="P16" s="429">
        <f t="shared" si="1"/>
        <v>0</v>
      </c>
      <c r="Q16" s="342"/>
      <c r="R16" s="342"/>
      <c r="S16" s="342"/>
      <c r="T16" s="342"/>
      <c r="U16" s="342"/>
    </row>
    <row r="17" spans="1:21" ht="15.75">
      <c r="A17" s="588"/>
      <c r="B17" s="588"/>
      <c r="C17" s="74"/>
      <c r="D17" s="342"/>
      <c r="E17" s="342"/>
      <c r="F17" s="285"/>
      <c r="G17" s="409"/>
      <c r="H17" s="410"/>
      <c r="I17" s="409"/>
      <c r="J17" s="410"/>
      <c r="K17" s="409"/>
      <c r="L17" s="410"/>
      <c r="M17" s="409"/>
      <c r="N17" s="410"/>
      <c r="O17" s="429">
        <f t="shared" si="0"/>
        <v>0</v>
      </c>
      <c r="P17" s="429">
        <f t="shared" si="1"/>
        <v>0</v>
      </c>
      <c r="Q17" s="342"/>
      <c r="R17" s="342"/>
      <c r="S17" s="342"/>
      <c r="T17" s="342"/>
      <c r="U17" s="342"/>
    </row>
    <row r="18" spans="1:21" ht="15.75">
      <c r="A18" s="589"/>
      <c r="B18" s="589"/>
      <c r="C18" s="74"/>
      <c r="D18" s="342"/>
      <c r="E18" s="342"/>
      <c r="F18" s="285"/>
      <c r="G18" s="409"/>
      <c r="H18" s="410"/>
      <c r="I18" s="409"/>
      <c r="J18" s="410"/>
      <c r="K18" s="409"/>
      <c r="L18" s="410"/>
      <c r="M18" s="409"/>
      <c r="N18" s="410"/>
      <c r="O18" s="429">
        <f t="shared" si="0"/>
        <v>0</v>
      </c>
      <c r="P18" s="429">
        <f t="shared" si="1"/>
        <v>0</v>
      </c>
      <c r="Q18" s="342"/>
      <c r="R18" s="342"/>
      <c r="S18" s="342"/>
      <c r="T18" s="342"/>
      <c r="U18" s="342"/>
    </row>
    <row r="19" spans="1:21" ht="15.75">
      <c r="A19" s="587" t="s">
        <v>1473</v>
      </c>
      <c r="B19" s="587" t="s">
        <v>1474</v>
      </c>
      <c r="C19" s="74"/>
      <c r="D19" s="342"/>
      <c r="E19" s="342"/>
      <c r="F19" s="285"/>
      <c r="G19" s="409"/>
      <c r="H19" s="410"/>
      <c r="I19" s="409"/>
      <c r="J19" s="410"/>
      <c r="K19" s="409"/>
      <c r="L19" s="410"/>
      <c r="M19" s="409"/>
      <c r="N19" s="410"/>
      <c r="O19" s="429">
        <f t="shared" si="0"/>
        <v>0</v>
      </c>
      <c r="P19" s="429">
        <f t="shared" si="1"/>
        <v>0</v>
      </c>
      <c r="Q19" s="342"/>
      <c r="R19" s="342"/>
      <c r="S19" s="342"/>
      <c r="T19" s="342"/>
      <c r="U19" s="342"/>
    </row>
    <row r="20" spans="1:21" s="418" customFormat="1" ht="15.75">
      <c r="A20" s="588"/>
      <c r="B20" s="588"/>
      <c r="C20" s="74"/>
      <c r="D20" s="342"/>
      <c r="E20" s="342"/>
      <c r="F20" s="285"/>
      <c r="G20" s="409"/>
      <c r="H20" s="410"/>
      <c r="I20" s="409"/>
      <c r="J20" s="410"/>
      <c r="K20" s="409"/>
      <c r="L20" s="410"/>
      <c r="M20" s="409"/>
      <c r="N20" s="410"/>
      <c r="O20" s="429">
        <f t="shared" si="0"/>
        <v>0</v>
      </c>
      <c r="P20" s="429">
        <f t="shared" si="1"/>
        <v>0</v>
      </c>
      <c r="Q20" s="342"/>
      <c r="R20" s="342"/>
      <c r="S20" s="342"/>
      <c r="T20" s="342"/>
      <c r="U20" s="342"/>
    </row>
    <row r="21" spans="1:21" s="418" customFormat="1" ht="15.75">
      <c r="A21" s="588"/>
      <c r="B21" s="588"/>
      <c r="C21" s="74"/>
      <c r="D21" s="342"/>
      <c r="E21" s="342"/>
      <c r="F21" s="285"/>
      <c r="G21" s="409"/>
      <c r="H21" s="410"/>
      <c r="I21" s="409"/>
      <c r="J21" s="410"/>
      <c r="K21" s="409"/>
      <c r="L21" s="410"/>
      <c r="M21" s="409"/>
      <c r="N21" s="410"/>
      <c r="O21" s="429">
        <f t="shared" si="0"/>
        <v>0</v>
      </c>
      <c r="P21" s="429">
        <f t="shared" si="1"/>
        <v>0</v>
      </c>
      <c r="Q21" s="342"/>
      <c r="R21" s="342"/>
      <c r="S21" s="342"/>
      <c r="T21" s="342"/>
      <c r="U21" s="342"/>
    </row>
    <row r="22" spans="1:21" s="418" customFormat="1" ht="15.75">
      <c r="A22" s="588"/>
      <c r="B22" s="588"/>
      <c r="C22" s="74"/>
      <c r="D22" s="342"/>
      <c r="E22" s="342"/>
      <c r="F22" s="285"/>
      <c r="G22" s="409"/>
      <c r="H22" s="410"/>
      <c r="I22" s="409"/>
      <c r="J22" s="410"/>
      <c r="K22" s="409"/>
      <c r="L22" s="410"/>
      <c r="M22" s="409"/>
      <c r="N22" s="410"/>
      <c r="O22" s="429">
        <f t="shared" si="0"/>
        <v>0</v>
      </c>
      <c r="P22" s="429">
        <f t="shared" si="1"/>
        <v>0</v>
      </c>
      <c r="Q22" s="342"/>
      <c r="R22" s="342"/>
      <c r="S22" s="342"/>
      <c r="T22" s="342"/>
      <c r="U22" s="342"/>
    </row>
    <row r="23" spans="1:21" ht="15.75">
      <c r="A23" s="588"/>
      <c r="B23" s="588"/>
      <c r="C23" s="74"/>
      <c r="D23" s="342"/>
      <c r="E23" s="342"/>
      <c r="F23" s="285"/>
      <c r="G23" s="409"/>
      <c r="H23" s="410"/>
      <c r="I23" s="409"/>
      <c r="J23" s="410"/>
      <c r="K23" s="409"/>
      <c r="L23" s="410"/>
      <c r="M23" s="409"/>
      <c r="N23" s="410"/>
      <c r="O23" s="429">
        <f t="shared" si="0"/>
        <v>0</v>
      </c>
      <c r="P23" s="429">
        <f t="shared" si="1"/>
        <v>0</v>
      </c>
      <c r="Q23" s="342"/>
      <c r="R23" s="342"/>
      <c r="S23" s="342"/>
      <c r="T23" s="342"/>
      <c r="U23" s="342"/>
    </row>
    <row r="24" spans="1:21" ht="15.75">
      <c r="A24" s="588"/>
      <c r="B24" s="588"/>
      <c r="C24" s="74"/>
      <c r="D24" s="342"/>
      <c r="E24" s="342"/>
      <c r="F24" s="285"/>
      <c r="G24" s="409"/>
      <c r="H24" s="410"/>
      <c r="I24" s="409"/>
      <c r="J24" s="410"/>
      <c r="K24" s="409"/>
      <c r="L24" s="410"/>
      <c r="M24" s="409"/>
      <c r="N24" s="410"/>
      <c r="O24" s="429">
        <f t="shared" si="0"/>
        <v>0</v>
      </c>
      <c r="P24" s="429">
        <f t="shared" si="1"/>
        <v>0</v>
      </c>
      <c r="Q24" s="342"/>
      <c r="R24" s="342"/>
      <c r="S24" s="342"/>
      <c r="T24" s="342"/>
      <c r="U24" s="342"/>
    </row>
    <row r="25" spans="1:21" ht="15.75">
      <c r="A25" s="589"/>
      <c r="B25" s="589"/>
      <c r="C25" s="74"/>
      <c r="D25" s="342"/>
      <c r="E25" s="342"/>
      <c r="F25" s="285"/>
      <c r="G25" s="409"/>
      <c r="H25" s="410"/>
      <c r="I25" s="409"/>
      <c r="J25" s="410"/>
      <c r="K25" s="409"/>
      <c r="L25" s="410"/>
      <c r="M25" s="409"/>
      <c r="N25" s="410"/>
      <c r="O25" s="429">
        <f t="shared" si="0"/>
        <v>0</v>
      </c>
      <c r="P25" s="429">
        <f t="shared" si="1"/>
        <v>0</v>
      </c>
      <c r="Q25" s="342"/>
      <c r="R25" s="342"/>
      <c r="S25" s="342"/>
      <c r="T25" s="342"/>
      <c r="U25" s="342"/>
    </row>
    <row r="26" spans="1:21" ht="346.5">
      <c r="A26" s="587" t="s">
        <v>1475</v>
      </c>
      <c r="B26" s="587" t="s">
        <v>1476</v>
      </c>
      <c r="C26" s="74" t="s">
        <v>1638</v>
      </c>
      <c r="D26" s="342" t="s">
        <v>1639</v>
      </c>
      <c r="E26" s="342" t="s">
        <v>1645</v>
      </c>
      <c r="F26" s="285" t="s">
        <v>1640</v>
      </c>
      <c r="G26" s="409"/>
      <c r="H26" s="410"/>
      <c r="I26" s="409"/>
      <c r="J26" s="410"/>
      <c r="K26" s="409"/>
      <c r="L26" s="410"/>
      <c r="M26" s="520">
        <v>1</v>
      </c>
      <c r="N26" s="410">
        <f>'5. ACTIVIDADES ESPECIALES'!D105</f>
        <v>1412000</v>
      </c>
      <c r="O26" s="520">
        <f t="shared" si="0"/>
        <v>1</v>
      </c>
      <c r="P26" s="527">
        <f>+'5. ACTIVIDADES ESPECIALES'!D105</f>
        <v>1412000</v>
      </c>
      <c r="Q26" s="342" t="s">
        <v>1641</v>
      </c>
      <c r="R26" s="342" t="s">
        <v>1642</v>
      </c>
      <c r="S26" s="342" t="s">
        <v>1643</v>
      </c>
      <c r="T26" s="342" t="s">
        <v>1644</v>
      </c>
      <c r="U26" s="342" t="s">
        <v>1588</v>
      </c>
    </row>
    <row r="27" spans="1:21" s="418" customFormat="1" ht="15.75">
      <c r="A27" s="588"/>
      <c r="B27" s="588"/>
      <c r="C27" s="74"/>
      <c r="D27" s="342"/>
      <c r="E27" s="342"/>
      <c r="F27" s="285"/>
      <c r="G27" s="409"/>
      <c r="H27" s="410"/>
      <c r="I27" s="409"/>
      <c r="J27" s="410"/>
      <c r="K27" s="409"/>
      <c r="L27" s="410"/>
      <c r="M27" s="409"/>
      <c r="N27" s="410"/>
      <c r="O27" s="429">
        <f t="shared" si="0"/>
        <v>0</v>
      </c>
      <c r="P27" s="429">
        <f t="shared" si="1"/>
        <v>0</v>
      </c>
      <c r="Q27" s="342"/>
      <c r="R27" s="342"/>
      <c r="S27" s="342"/>
      <c r="T27" s="342"/>
      <c r="U27" s="342"/>
    </row>
    <row r="28" spans="1:21" s="418" customFormat="1" ht="15.75">
      <c r="A28" s="588"/>
      <c r="B28" s="588"/>
      <c r="C28" s="74"/>
      <c r="D28" s="342"/>
      <c r="E28" s="342"/>
      <c r="F28" s="285"/>
      <c r="G28" s="409"/>
      <c r="H28" s="410"/>
      <c r="I28" s="409"/>
      <c r="J28" s="410"/>
      <c r="K28" s="409"/>
      <c r="L28" s="410"/>
      <c r="M28" s="409"/>
      <c r="N28" s="410"/>
      <c r="O28" s="429">
        <f t="shared" si="0"/>
        <v>0</v>
      </c>
      <c r="P28" s="429">
        <f t="shared" si="1"/>
        <v>0</v>
      </c>
      <c r="Q28" s="342"/>
      <c r="R28" s="342"/>
      <c r="S28" s="342"/>
      <c r="T28" s="342"/>
      <c r="U28" s="342"/>
    </row>
    <row r="29" spans="1:21" s="418" customFormat="1" ht="15.75">
      <c r="A29" s="588"/>
      <c r="B29" s="588"/>
      <c r="C29" s="74"/>
      <c r="D29" s="342"/>
      <c r="E29" s="342"/>
      <c r="F29" s="285"/>
      <c r="G29" s="409"/>
      <c r="H29" s="410"/>
      <c r="I29" s="409"/>
      <c r="J29" s="410"/>
      <c r="K29" s="409"/>
      <c r="L29" s="410"/>
      <c r="M29" s="409"/>
      <c r="N29" s="410"/>
      <c r="O29" s="429">
        <f t="shared" si="0"/>
        <v>0</v>
      </c>
      <c r="P29" s="429">
        <f t="shared" si="1"/>
        <v>0</v>
      </c>
      <c r="Q29" s="342"/>
      <c r="R29" s="342"/>
      <c r="S29" s="342"/>
      <c r="T29" s="342"/>
      <c r="U29" s="342"/>
    </row>
    <row r="30" spans="1:21" ht="15.75">
      <c r="A30" s="588"/>
      <c r="B30" s="588"/>
      <c r="C30" s="74"/>
      <c r="D30" s="342"/>
      <c r="E30" s="342"/>
      <c r="F30" s="285"/>
      <c r="G30" s="409"/>
      <c r="H30" s="410"/>
      <c r="I30" s="409"/>
      <c r="J30" s="410"/>
      <c r="K30" s="409"/>
      <c r="L30" s="410"/>
      <c r="M30" s="409"/>
      <c r="N30" s="410"/>
      <c r="O30" s="429">
        <f t="shared" si="0"/>
        <v>0</v>
      </c>
      <c r="P30" s="429">
        <f t="shared" si="1"/>
        <v>0</v>
      </c>
      <c r="Q30" s="342"/>
      <c r="R30" s="342"/>
      <c r="S30" s="342"/>
      <c r="T30" s="342"/>
      <c r="U30" s="342"/>
    </row>
    <row r="31" spans="1:21" ht="15.75">
      <c r="A31" s="588"/>
      <c r="B31" s="588"/>
      <c r="C31" s="74"/>
      <c r="D31" s="342"/>
      <c r="E31" s="342"/>
      <c r="F31" s="285"/>
      <c r="G31" s="409"/>
      <c r="H31" s="410"/>
      <c r="I31" s="409"/>
      <c r="J31" s="410"/>
      <c r="K31" s="409"/>
      <c r="L31" s="410"/>
      <c r="M31" s="409"/>
      <c r="N31" s="410"/>
      <c r="O31" s="429">
        <f t="shared" si="0"/>
        <v>0</v>
      </c>
      <c r="P31" s="429">
        <f t="shared" si="1"/>
        <v>0</v>
      </c>
      <c r="Q31" s="342"/>
      <c r="R31" s="342"/>
      <c r="S31" s="342"/>
      <c r="T31" s="342"/>
      <c r="U31" s="342"/>
    </row>
    <row r="32" spans="1:21" ht="15.75">
      <c r="A32" s="589"/>
      <c r="B32" s="589"/>
      <c r="C32" s="74"/>
      <c r="D32" s="342"/>
      <c r="E32" s="342"/>
      <c r="F32" s="285"/>
      <c r="G32" s="409"/>
      <c r="H32" s="410"/>
      <c r="I32" s="409"/>
      <c r="J32" s="410"/>
      <c r="K32" s="409"/>
      <c r="L32" s="410"/>
      <c r="M32" s="409"/>
      <c r="N32" s="410"/>
      <c r="O32" s="429">
        <f t="shared" si="0"/>
        <v>0</v>
      </c>
      <c r="P32" s="429">
        <f t="shared" si="1"/>
        <v>0</v>
      </c>
      <c r="Q32" s="342"/>
      <c r="R32" s="342"/>
      <c r="S32" s="342"/>
      <c r="T32" s="342"/>
      <c r="U32" s="342"/>
    </row>
    <row r="33" spans="1:21" ht="15.6" customHeight="1">
      <c r="A33" s="299"/>
      <c r="B33" s="300"/>
      <c r="C33" s="299" t="s">
        <v>120</v>
      </c>
      <c r="D33" s="300"/>
      <c r="E33" s="300"/>
      <c r="F33" s="301"/>
      <c r="G33" s="290">
        <f t="shared" ref="G33:O33" si="2">SUM(G6:G18)</f>
        <v>0</v>
      </c>
      <c r="H33" s="291">
        <f t="shared" si="2"/>
        <v>0</v>
      </c>
      <c r="I33" s="290">
        <f t="shared" si="2"/>
        <v>0</v>
      </c>
      <c r="J33" s="291">
        <f t="shared" si="2"/>
        <v>0</v>
      </c>
      <c r="K33" s="290">
        <f t="shared" si="2"/>
        <v>0</v>
      </c>
      <c r="L33" s="291">
        <f t="shared" si="2"/>
        <v>0</v>
      </c>
      <c r="M33" s="290">
        <f t="shared" si="2"/>
        <v>0</v>
      </c>
      <c r="N33" s="291">
        <f t="shared" si="2"/>
        <v>0</v>
      </c>
      <c r="O33" s="291">
        <f t="shared" si="2"/>
        <v>0</v>
      </c>
      <c r="P33" s="281">
        <f t="shared" ref="P33" si="3">SUM(P14:P32)</f>
        <v>1412000</v>
      </c>
      <c r="Q33" s="272"/>
      <c r="R33" s="272"/>
      <c r="S33" s="272"/>
      <c r="T33" s="272"/>
      <c r="U33" s="272"/>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38"/>
  <sheetViews>
    <sheetView topLeftCell="F1" zoomScale="70" zoomScaleNormal="70" workbookViewId="0">
      <pane ySplit="7" topLeftCell="A8" activePane="bottomLeft" state="frozen"/>
      <selection activeCell="A7" sqref="A7"/>
      <selection pane="bottomLeft" activeCell="E27" sqref="E27"/>
    </sheetView>
  </sheetViews>
  <sheetFormatPr baseColWidth="10" defaultRowHeight="15"/>
  <cols>
    <col min="1" max="2" width="21.7109375" customWidth="1"/>
    <col min="3"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8.28515625" style="239" customWidth="1"/>
    <col min="17" max="20" width="14.140625" customWidth="1"/>
    <col min="21" max="21" width="17" customWidth="1"/>
  </cols>
  <sheetData>
    <row r="1" spans="1:21" ht="18.75">
      <c r="B1" s="292"/>
      <c r="C1" s="292"/>
      <c r="D1" s="292"/>
      <c r="E1" s="292"/>
      <c r="F1" s="292"/>
      <c r="G1" s="292" t="s">
        <v>1433</v>
      </c>
      <c r="J1" s="292"/>
      <c r="K1" s="292"/>
      <c r="L1" s="292"/>
      <c r="M1" s="292"/>
      <c r="N1" s="292"/>
      <c r="O1" s="292"/>
      <c r="P1" s="292"/>
      <c r="Q1" s="292"/>
      <c r="R1" s="292"/>
      <c r="S1" s="292"/>
      <c r="T1" s="292"/>
      <c r="U1" s="292"/>
    </row>
    <row r="2" spans="1:21" ht="18.75">
      <c r="A2" s="277" t="s">
        <v>1362</v>
      </c>
      <c r="B2" s="292"/>
      <c r="C2" s="292"/>
      <c r="D2" s="292"/>
      <c r="E2" s="292"/>
      <c r="F2" s="292"/>
      <c r="G2" s="292"/>
      <c r="J2" s="292"/>
      <c r="K2" s="292"/>
      <c r="L2" s="292"/>
      <c r="M2" s="292"/>
      <c r="N2" s="292"/>
      <c r="O2" s="292"/>
      <c r="P2" s="292"/>
      <c r="Q2" s="292"/>
      <c r="R2" s="292"/>
      <c r="S2" s="292"/>
      <c r="T2" s="292"/>
      <c r="U2" s="292"/>
    </row>
    <row r="3" spans="1:21">
      <c r="A3" s="611" t="s">
        <v>1431</v>
      </c>
      <c r="B3" s="611"/>
      <c r="C3" s="611"/>
      <c r="D3" s="611"/>
      <c r="E3" s="611"/>
      <c r="F3" s="611"/>
      <c r="G3" s="611"/>
      <c r="H3" s="611"/>
      <c r="I3" s="611"/>
      <c r="J3" s="611"/>
      <c r="K3" s="611"/>
      <c r="L3" s="611"/>
      <c r="M3" s="611"/>
      <c r="N3" s="611"/>
      <c r="O3" s="611"/>
      <c r="P3" s="611"/>
      <c r="Q3" s="611"/>
      <c r="R3" s="611"/>
      <c r="S3" s="611"/>
      <c r="T3" s="611"/>
      <c r="U3" s="611"/>
    </row>
    <row r="4" spans="1:21">
      <c r="A4" s="330" t="s">
        <v>1430</v>
      </c>
      <c r="B4" s="277"/>
      <c r="C4" s="277"/>
      <c r="D4" s="277"/>
      <c r="E4" s="277"/>
      <c r="F4" s="277"/>
      <c r="G4" s="277"/>
      <c r="H4" s="277"/>
      <c r="I4" s="277"/>
      <c r="J4" s="277"/>
      <c r="K4" s="277"/>
      <c r="L4" s="277"/>
      <c r="M4" s="277"/>
      <c r="N4" s="277"/>
      <c r="O4" s="277"/>
      <c r="P4" s="277"/>
      <c r="Q4" s="277"/>
      <c r="R4" s="277"/>
      <c r="S4" s="277"/>
      <c r="T4" s="277"/>
      <c r="U4" s="277"/>
    </row>
    <row r="5" spans="1:21" ht="15" customHeight="1">
      <c r="A5" s="592" t="s">
        <v>97</v>
      </c>
      <c r="B5" s="561" t="s">
        <v>112</v>
      </c>
      <c r="C5" s="571" t="s">
        <v>86</v>
      </c>
      <c r="D5" s="571" t="s">
        <v>87</v>
      </c>
      <c r="E5" s="580" t="s">
        <v>394</v>
      </c>
      <c r="F5" s="571" t="s">
        <v>88</v>
      </c>
      <c r="G5" s="592" t="s">
        <v>100</v>
      </c>
      <c r="H5" s="592"/>
      <c r="I5" s="592"/>
      <c r="J5" s="592"/>
      <c r="K5" s="592"/>
      <c r="L5" s="592"/>
      <c r="M5" s="592"/>
      <c r="N5" s="592"/>
      <c r="O5" s="591" t="s">
        <v>101</v>
      </c>
      <c r="P5" s="591"/>
      <c r="Q5" s="561" t="s">
        <v>102</v>
      </c>
      <c r="R5" s="561" t="s">
        <v>103</v>
      </c>
      <c r="S5" s="561" t="s">
        <v>110</v>
      </c>
      <c r="T5" s="561" t="s">
        <v>109</v>
      </c>
      <c r="U5" s="577" t="s">
        <v>89</v>
      </c>
    </row>
    <row r="6" spans="1:21" ht="15" customHeight="1">
      <c r="A6" s="592"/>
      <c r="B6" s="559"/>
      <c r="C6" s="572"/>
      <c r="D6" s="572"/>
      <c r="E6" s="581"/>
      <c r="F6" s="572"/>
      <c r="G6" s="592" t="s">
        <v>104</v>
      </c>
      <c r="H6" s="592"/>
      <c r="I6" s="592" t="s">
        <v>105</v>
      </c>
      <c r="J6" s="592"/>
      <c r="K6" s="592" t="s">
        <v>106</v>
      </c>
      <c r="L6" s="592"/>
      <c r="M6" s="592" t="s">
        <v>107</v>
      </c>
      <c r="N6" s="592"/>
      <c r="O6" s="591"/>
      <c r="P6" s="591"/>
      <c r="Q6" s="559"/>
      <c r="R6" s="559"/>
      <c r="S6" s="559"/>
      <c r="T6" s="559"/>
      <c r="U6" s="578"/>
    </row>
    <row r="7" spans="1:21" ht="25.5">
      <c r="A7" s="592"/>
      <c r="B7" s="560"/>
      <c r="C7" s="573"/>
      <c r="D7" s="573"/>
      <c r="E7" s="582"/>
      <c r="F7" s="573"/>
      <c r="G7" s="248" t="s">
        <v>108</v>
      </c>
      <c r="H7" s="238" t="s">
        <v>12</v>
      </c>
      <c r="I7" s="248" t="s">
        <v>108</v>
      </c>
      <c r="J7" s="238" t="s">
        <v>12</v>
      </c>
      <c r="K7" s="248" t="s">
        <v>108</v>
      </c>
      <c r="L7" s="238" t="s">
        <v>12</v>
      </c>
      <c r="M7" s="248" t="s">
        <v>108</v>
      </c>
      <c r="N7" s="238" t="s">
        <v>12</v>
      </c>
      <c r="O7" s="248" t="s">
        <v>108</v>
      </c>
      <c r="P7" s="238" t="s">
        <v>12</v>
      </c>
      <c r="Q7" s="560"/>
      <c r="R7" s="560"/>
      <c r="S7" s="560"/>
      <c r="T7" s="560"/>
      <c r="U7" s="579"/>
    </row>
    <row r="8" spans="1:21" ht="15.75">
      <c r="A8" s="608" t="s">
        <v>1431</v>
      </c>
      <c r="B8" s="608" t="s">
        <v>1434</v>
      </c>
      <c r="C8" s="288"/>
      <c r="D8" s="288"/>
      <c r="E8" s="288"/>
      <c r="F8" s="289"/>
      <c r="G8" s="289"/>
      <c r="H8" s="411"/>
      <c r="I8" s="289"/>
      <c r="J8" s="411"/>
      <c r="K8" s="289"/>
      <c r="L8" s="411"/>
      <c r="M8" s="289"/>
      <c r="N8" s="411"/>
      <c r="O8" s="430">
        <f>+G8+I8+K8+M8</f>
        <v>0</v>
      </c>
      <c r="P8" s="430">
        <f>+H8+J8+L8+N8</f>
        <v>0</v>
      </c>
      <c r="Q8" s="289"/>
      <c r="R8" s="289"/>
      <c r="S8" s="289"/>
      <c r="T8" s="289"/>
      <c r="U8" s="289"/>
    </row>
    <row r="9" spans="1:21" ht="15.75">
      <c r="A9" s="609"/>
      <c r="B9" s="609"/>
      <c r="C9" s="288"/>
      <c r="D9" s="288"/>
      <c r="E9" s="288"/>
      <c r="F9" s="289"/>
      <c r="G9" s="289"/>
      <c r="H9" s="411"/>
      <c r="I9" s="289"/>
      <c r="J9" s="411"/>
      <c r="K9" s="289"/>
      <c r="L9" s="411"/>
      <c r="M9" s="289"/>
      <c r="N9" s="411"/>
      <c r="O9" s="430">
        <f t="shared" ref="O9:O19" si="0">+G9+I9+K9+M9</f>
        <v>0</v>
      </c>
      <c r="P9" s="430">
        <f t="shared" ref="P9:P19" si="1">+H9+J9+L9+N9</f>
        <v>0</v>
      </c>
      <c r="Q9" s="289"/>
      <c r="R9" s="289"/>
      <c r="S9" s="289"/>
      <c r="T9" s="289"/>
      <c r="U9" s="289"/>
    </row>
    <row r="10" spans="1:21" ht="15.75">
      <c r="A10" s="609"/>
      <c r="B10" s="609"/>
      <c r="C10" s="288"/>
      <c r="D10" s="288"/>
      <c r="E10" s="288"/>
      <c r="F10" s="289"/>
      <c r="G10" s="289"/>
      <c r="H10" s="411"/>
      <c r="I10" s="289"/>
      <c r="J10" s="411"/>
      <c r="K10" s="289"/>
      <c r="L10" s="411"/>
      <c r="M10" s="289"/>
      <c r="N10" s="411"/>
      <c r="O10" s="430">
        <f t="shared" si="0"/>
        <v>0</v>
      </c>
      <c r="P10" s="430">
        <f t="shared" si="1"/>
        <v>0</v>
      </c>
      <c r="Q10" s="289"/>
      <c r="R10" s="289"/>
      <c r="S10" s="289"/>
      <c r="T10" s="289"/>
      <c r="U10" s="289"/>
    </row>
    <row r="11" spans="1:21" ht="15.75">
      <c r="A11" s="609"/>
      <c r="B11" s="609"/>
      <c r="C11" s="288"/>
      <c r="D11" s="288"/>
      <c r="E11" s="288"/>
      <c r="F11" s="289"/>
      <c r="G11" s="289"/>
      <c r="H11" s="411"/>
      <c r="I11" s="289"/>
      <c r="J11" s="411"/>
      <c r="K11" s="289"/>
      <c r="L11" s="411"/>
      <c r="M11" s="289"/>
      <c r="N11" s="411"/>
      <c r="O11" s="430">
        <f t="shared" si="0"/>
        <v>0</v>
      </c>
      <c r="P11" s="430">
        <f t="shared" si="1"/>
        <v>0</v>
      </c>
      <c r="Q11" s="289"/>
      <c r="R11" s="289"/>
      <c r="S11" s="289"/>
      <c r="T11" s="289"/>
      <c r="U11" s="289"/>
    </row>
    <row r="12" spans="1:21" ht="15.75">
      <c r="A12" s="609"/>
      <c r="B12" s="609"/>
      <c r="C12" s="288"/>
      <c r="D12" s="288"/>
      <c r="E12" s="288"/>
      <c r="F12" s="289"/>
      <c r="G12" s="289"/>
      <c r="H12" s="411"/>
      <c r="I12" s="289"/>
      <c r="J12" s="411"/>
      <c r="K12" s="289"/>
      <c r="L12" s="411"/>
      <c r="M12" s="289"/>
      <c r="N12" s="411"/>
      <c r="O12" s="430">
        <f t="shared" si="0"/>
        <v>0</v>
      </c>
      <c r="P12" s="430">
        <f t="shared" si="1"/>
        <v>0</v>
      </c>
      <c r="Q12" s="289"/>
      <c r="R12" s="289"/>
      <c r="S12" s="289"/>
      <c r="T12" s="289"/>
      <c r="U12" s="289"/>
    </row>
    <row r="13" spans="1:21" ht="15.75">
      <c r="A13" s="610"/>
      <c r="B13" s="610"/>
      <c r="C13" s="288"/>
      <c r="D13" s="288"/>
      <c r="E13" s="288"/>
      <c r="F13" s="289"/>
      <c r="G13" s="289"/>
      <c r="H13" s="411"/>
      <c r="I13" s="289"/>
      <c r="J13" s="411"/>
      <c r="K13" s="289"/>
      <c r="L13" s="411"/>
      <c r="M13" s="289"/>
      <c r="N13" s="411"/>
      <c r="O13" s="430">
        <f t="shared" si="0"/>
        <v>0</v>
      </c>
      <c r="P13" s="430">
        <f t="shared" si="1"/>
        <v>0</v>
      </c>
      <c r="Q13" s="289"/>
      <c r="R13" s="289"/>
      <c r="S13" s="289"/>
      <c r="T13" s="289"/>
      <c r="U13" s="412"/>
    </row>
    <row r="14" spans="1:21" ht="15.75">
      <c r="A14" s="608" t="s">
        <v>1430</v>
      </c>
      <c r="B14" s="608" t="s">
        <v>1435</v>
      </c>
      <c r="C14" s="288"/>
      <c r="D14" s="288"/>
      <c r="E14" s="288"/>
      <c r="F14" s="289"/>
      <c r="G14" s="289"/>
      <c r="H14" s="411"/>
      <c r="I14" s="289"/>
      <c r="J14" s="411"/>
      <c r="K14" s="413"/>
      <c r="L14" s="411"/>
      <c r="M14" s="289"/>
      <c r="N14" s="411"/>
      <c r="O14" s="430">
        <f t="shared" si="0"/>
        <v>0</v>
      </c>
      <c r="P14" s="430">
        <f t="shared" si="1"/>
        <v>0</v>
      </c>
      <c r="Q14" s="289"/>
      <c r="R14" s="289"/>
      <c r="S14" s="289"/>
      <c r="T14" s="289"/>
      <c r="U14" s="289"/>
    </row>
    <row r="15" spans="1:21" ht="15.75">
      <c r="A15" s="609"/>
      <c r="B15" s="609"/>
      <c r="C15" s="288"/>
      <c r="D15" s="288"/>
      <c r="E15" s="288"/>
      <c r="F15" s="289"/>
      <c r="G15" s="289"/>
      <c r="H15" s="411"/>
      <c r="I15" s="289"/>
      <c r="J15" s="411"/>
      <c r="K15" s="413"/>
      <c r="L15" s="411"/>
      <c r="M15" s="289"/>
      <c r="N15" s="411"/>
      <c r="O15" s="430">
        <f t="shared" si="0"/>
        <v>0</v>
      </c>
      <c r="P15" s="430">
        <f t="shared" si="1"/>
        <v>0</v>
      </c>
      <c r="Q15" s="289"/>
      <c r="R15" s="289"/>
      <c r="S15" s="289"/>
      <c r="T15" s="289"/>
      <c r="U15" s="289"/>
    </row>
    <row r="16" spans="1:21" ht="15.75">
      <c r="A16" s="609"/>
      <c r="B16" s="609"/>
      <c r="C16" s="288"/>
      <c r="D16" s="288"/>
      <c r="E16" s="288"/>
      <c r="F16" s="289"/>
      <c r="G16" s="289"/>
      <c r="H16" s="411"/>
      <c r="I16" s="289"/>
      <c r="J16" s="411"/>
      <c r="K16" s="413"/>
      <c r="L16" s="411"/>
      <c r="M16" s="289"/>
      <c r="N16" s="411"/>
      <c r="O16" s="430">
        <f t="shared" si="0"/>
        <v>0</v>
      </c>
      <c r="P16" s="430">
        <f t="shared" si="1"/>
        <v>0</v>
      </c>
      <c r="Q16" s="289"/>
      <c r="R16" s="289"/>
      <c r="S16" s="289"/>
      <c r="T16" s="289"/>
      <c r="U16" s="289"/>
    </row>
    <row r="17" spans="1:21" ht="15.75">
      <c r="A17" s="609"/>
      <c r="B17" s="609"/>
      <c r="C17" s="288"/>
      <c r="D17" s="288"/>
      <c r="E17" s="288"/>
      <c r="F17" s="289"/>
      <c r="G17" s="289"/>
      <c r="H17" s="411"/>
      <c r="I17" s="289"/>
      <c r="J17" s="411"/>
      <c r="K17" s="413"/>
      <c r="L17" s="411"/>
      <c r="M17" s="289"/>
      <c r="N17" s="411"/>
      <c r="O17" s="430">
        <f t="shared" si="0"/>
        <v>0</v>
      </c>
      <c r="P17" s="430">
        <f t="shared" si="1"/>
        <v>0</v>
      </c>
      <c r="Q17" s="289"/>
      <c r="R17" s="289"/>
      <c r="S17" s="289"/>
      <c r="T17" s="289"/>
      <c r="U17" s="289"/>
    </row>
    <row r="18" spans="1:21" ht="15.75">
      <c r="A18" s="609"/>
      <c r="B18" s="609"/>
      <c r="C18" s="288"/>
      <c r="D18" s="288"/>
      <c r="E18" s="288"/>
      <c r="F18" s="289"/>
      <c r="G18" s="289"/>
      <c r="H18" s="411"/>
      <c r="I18" s="289"/>
      <c r="J18" s="411"/>
      <c r="K18" s="289"/>
      <c r="L18" s="411"/>
      <c r="M18" s="289"/>
      <c r="N18" s="411"/>
      <c r="O18" s="430">
        <f t="shared" si="0"/>
        <v>0</v>
      </c>
      <c r="P18" s="430">
        <f t="shared" si="1"/>
        <v>0</v>
      </c>
      <c r="Q18" s="289"/>
      <c r="R18" s="289"/>
      <c r="S18" s="289"/>
      <c r="T18" s="289"/>
      <c r="U18" s="414"/>
    </row>
    <row r="19" spans="1:21" ht="15.75">
      <c r="A19" s="610"/>
      <c r="B19" s="610"/>
      <c r="C19" s="288"/>
      <c r="D19" s="288"/>
      <c r="E19" s="288"/>
      <c r="F19" s="289"/>
      <c r="G19" s="289"/>
      <c r="H19" s="411"/>
      <c r="I19" s="289"/>
      <c r="J19" s="411"/>
      <c r="K19" s="289"/>
      <c r="L19" s="411"/>
      <c r="M19" s="289"/>
      <c r="N19" s="411"/>
      <c r="O19" s="430">
        <f t="shared" si="0"/>
        <v>0</v>
      </c>
      <c r="P19" s="430">
        <f t="shared" si="1"/>
        <v>0</v>
      </c>
      <c r="Q19" s="289"/>
      <c r="R19" s="289"/>
      <c r="S19" s="289"/>
      <c r="T19" s="289"/>
      <c r="U19" s="289"/>
    </row>
    <row r="20" spans="1:21" ht="15.75">
      <c r="A20" s="299"/>
      <c r="B20" s="300"/>
      <c r="C20" s="299" t="s">
        <v>1432</v>
      </c>
      <c r="D20" s="300"/>
      <c r="E20" s="300"/>
      <c r="F20" s="301"/>
      <c r="G20" s="290">
        <f t="shared" ref="G20:P20" si="2">SUM(G8:G19)</f>
        <v>0</v>
      </c>
      <c r="H20" s="291">
        <f t="shared" si="2"/>
        <v>0</v>
      </c>
      <c r="I20" s="290">
        <f t="shared" si="2"/>
        <v>0</v>
      </c>
      <c r="J20" s="291">
        <f t="shared" si="2"/>
        <v>0</v>
      </c>
      <c r="K20" s="290">
        <f t="shared" si="2"/>
        <v>0</v>
      </c>
      <c r="L20" s="291">
        <f t="shared" si="2"/>
        <v>0</v>
      </c>
      <c r="M20" s="290">
        <f t="shared" si="2"/>
        <v>0</v>
      </c>
      <c r="N20" s="291">
        <f t="shared" si="2"/>
        <v>0</v>
      </c>
      <c r="O20" s="291">
        <f t="shared" si="2"/>
        <v>0</v>
      </c>
      <c r="P20" s="291">
        <f t="shared" si="2"/>
        <v>0</v>
      </c>
      <c r="Q20" s="271"/>
      <c r="R20" s="271"/>
      <c r="S20" s="271"/>
      <c r="T20" s="271"/>
      <c r="U20" s="271"/>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sheetData>
  <mergeCells count="22">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A14:A19"/>
    <mergeCell ref="F5:F7"/>
    <mergeCell ref="B8:B13"/>
    <mergeCell ref="E5:E7"/>
    <mergeCell ref="A5:A7"/>
    <mergeCell ref="A8:A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142"/>
  <sheetViews>
    <sheetView showGridLines="0" tabSelected="1" topLeftCell="C1" zoomScale="110" zoomScaleNormal="110" workbookViewId="0">
      <selection activeCell="F22" sqref="F22"/>
    </sheetView>
  </sheetViews>
  <sheetFormatPr baseColWidth="10" defaultColWidth="11.5703125" defaultRowHeight="15"/>
  <cols>
    <col min="1" max="1" width="7.85546875" style="85" customWidth="1"/>
    <col min="2" max="2" width="35" style="85" customWidth="1"/>
    <col min="3" max="3" width="21.5703125" style="85" customWidth="1"/>
    <col min="4" max="4" width="18.42578125" style="85" customWidth="1"/>
    <col min="5" max="5" width="18.140625" style="85" customWidth="1"/>
    <col min="6" max="6" width="16.7109375" style="85" customWidth="1"/>
    <col min="7" max="7" width="11.5703125" style="85"/>
    <col min="8" max="8" width="50.85546875" style="85" customWidth="1"/>
    <col min="9" max="9" width="17.28515625" style="196" customWidth="1"/>
    <col min="10" max="10" width="15.85546875" style="85" bestFit="1" customWidth="1"/>
    <col min="11" max="16384" width="11.5703125" style="85"/>
  </cols>
  <sheetData>
    <row r="2" spans="2:9" ht="16.5" thickBot="1">
      <c r="H2" s="555" t="s">
        <v>1384</v>
      </c>
      <c r="I2" s="555"/>
    </row>
    <row r="3" spans="2:9" ht="19.5" thickBot="1">
      <c r="B3" s="80" t="s">
        <v>21</v>
      </c>
      <c r="C3" s="80" t="s">
        <v>393</v>
      </c>
      <c r="H3" s="356" t="s">
        <v>392</v>
      </c>
      <c r="I3" s="358" t="s">
        <v>393</v>
      </c>
    </row>
    <row r="4" spans="2:9" ht="18.75">
      <c r="B4" s="81" t="s">
        <v>124</v>
      </c>
      <c r="C4" s="201">
        <f>'1. TALLERES SEMINARIOS'!D5</f>
        <v>193205</v>
      </c>
      <c r="H4" s="352" t="s">
        <v>1372</v>
      </c>
      <c r="I4" s="359">
        <f>'Desarrollo e Innov. Curricular'!P27</f>
        <v>0</v>
      </c>
    </row>
    <row r="5" spans="2:9" ht="18.75">
      <c r="B5" s="81" t="s">
        <v>419</v>
      </c>
      <c r="C5" s="201">
        <f>'2. CONTRATACION DE PERSONAL'!D5</f>
        <v>243000</v>
      </c>
      <c r="H5" s="353" t="s">
        <v>1374</v>
      </c>
      <c r="I5" s="360">
        <f>'Investigación Científica'!P46</f>
        <v>0</v>
      </c>
    </row>
    <row r="6" spans="2:9" ht="18.75">
      <c r="B6" s="81" t="s">
        <v>128</v>
      </c>
      <c r="C6" s="201">
        <f>'3. EQUIPO DE OFICINA'!D5</f>
        <v>228008</v>
      </c>
      <c r="H6" s="353" t="s">
        <v>475</v>
      </c>
      <c r="I6" s="360">
        <f>'Vinculación Univ. Sociedad'!P50</f>
        <v>0</v>
      </c>
    </row>
    <row r="7" spans="2:9" ht="19.5" thickBot="1">
      <c r="B7" s="81" t="s">
        <v>420</v>
      </c>
      <c r="C7" s="201">
        <f>'4. EQUIPO TECNOLÓGICOS'!D5</f>
        <v>1061100</v>
      </c>
      <c r="H7" s="353" t="s">
        <v>1373</v>
      </c>
      <c r="I7" s="360">
        <f>'Docencia y Profesorado Universi'!P20</f>
        <v>0</v>
      </c>
    </row>
    <row r="8" spans="2:9" ht="18.75">
      <c r="B8" s="81" t="s">
        <v>129</v>
      </c>
      <c r="C8" s="201">
        <f>'5. ACTIVIDADES ESPECIALES'!D5</f>
        <v>3856790</v>
      </c>
      <c r="E8" s="529" t="s">
        <v>1646</v>
      </c>
      <c r="F8" s="530">
        <f>+Presupuesto!E566</f>
        <v>2495905</v>
      </c>
      <c r="H8" s="353" t="s">
        <v>1375</v>
      </c>
      <c r="I8" s="360">
        <f>'Estudiantes y Graduados'!P42</f>
        <v>0</v>
      </c>
    </row>
    <row r="9" spans="2:9" ht="18.75">
      <c r="B9" s="92" t="s">
        <v>388</v>
      </c>
      <c r="C9" s="82">
        <f>'6. Becas'!D5</f>
        <v>0</v>
      </c>
      <c r="E9" s="531" t="s">
        <v>1647</v>
      </c>
      <c r="F9" s="532">
        <f>+Presupuesto!D566</f>
        <v>3086198</v>
      </c>
      <c r="H9" s="353" t="s">
        <v>476</v>
      </c>
      <c r="I9" s="360">
        <f>'Gestión del Conocimiento'!P26</f>
        <v>479825</v>
      </c>
    </row>
    <row r="10" spans="2:9" ht="19.5" thickBot="1">
      <c r="B10" s="92" t="s">
        <v>389</v>
      </c>
      <c r="C10" s="82">
        <f>'7. Infraestructura'!D5</f>
        <v>0</v>
      </c>
      <c r="E10" s="533" t="s">
        <v>121</v>
      </c>
      <c r="F10" s="534">
        <f>Presupuesto!F566</f>
        <v>5582103</v>
      </c>
      <c r="G10" s="110"/>
      <c r="H10" s="353" t="s">
        <v>1376</v>
      </c>
      <c r="I10" s="361">
        <f>'Lo Esencial de la Reforma Univ.'!P33</f>
        <v>1412000</v>
      </c>
    </row>
    <row r="11" spans="2:9" ht="18.75">
      <c r="B11" s="81" t="s">
        <v>422</v>
      </c>
      <c r="C11" s="82">
        <f>'8. Venta de Servicios'!D5</f>
        <v>0</v>
      </c>
      <c r="F11" s="110"/>
      <c r="G11" s="110"/>
      <c r="H11" s="353" t="s">
        <v>1377</v>
      </c>
      <c r="I11" s="361">
        <f>'Aseguramiento de la Calidad'!P20</f>
        <v>0</v>
      </c>
    </row>
    <row r="12" spans="2:9" ht="19.5" thickBot="1">
      <c r="B12" s="92"/>
      <c r="C12" s="82"/>
      <c r="F12" s="110"/>
      <c r="G12" s="110"/>
      <c r="H12" s="354" t="s">
        <v>1378</v>
      </c>
      <c r="I12" s="362">
        <f>'Cultura de Innovación Insti...'!P19</f>
        <v>0</v>
      </c>
    </row>
    <row r="13" spans="2:9" ht="19.5" thickBot="1">
      <c r="B13" s="92"/>
      <c r="C13" s="82"/>
      <c r="F13" s="110"/>
      <c r="G13" s="110"/>
      <c r="H13" s="357" t="s">
        <v>127</v>
      </c>
      <c r="I13" s="363">
        <f>SUM(I4:I12)</f>
        <v>1891825</v>
      </c>
    </row>
    <row r="14" spans="2:9" ht="23.25">
      <c r="B14" s="83"/>
      <c r="C14" s="84"/>
      <c r="F14" s="110"/>
      <c r="G14" s="110"/>
      <c r="H14" s="154"/>
      <c r="I14" s="364"/>
    </row>
    <row r="15" spans="2:9" ht="27" thickBot="1">
      <c r="B15" s="202" t="s">
        <v>127</v>
      </c>
      <c r="C15" s="203">
        <f>SUM(C4:C14)</f>
        <v>5582103</v>
      </c>
      <c r="F15" s="110"/>
      <c r="G15" s="110"/>
      <c r="H15" s="556" t="s">
        <v>1386</v>
      </c>
      <c r="I15" s="556"/>
    </row>
    <row r="16" spans="2:9" ht="15.75" thickBot="1">
      <c r="F16" s="110"/>
      <c r="G16" s="110"/>
      <c r="H16" s="355" t="s">
        <v>392</v>
      </c>
      <c r="I16" s="365" t="s">
        <v>393</v>
      </c>
    </row>
    <row r="17" spans="2:15">
      <c r="F17" s="110"/>
      <c r="G17" s="110"/>
      <c r="H17" s="352" t="s">
        <v>1379</v>
      </c>
      <c r="I17" s="369">
        <f>'Gestion Administrativa'!P39</f>
        <v>3352108</v>
      </c>
      <c r="J17" s="196"/>
    </row>
    <row r="18" spans="2:15">
      <c r="H18" s="353" t="s">
        <v>1380</v>
      </c>
      <c r="I18" s="366">
        <f>'Gestión del Talento Humano'!P15</f>
        <v>338170</v>
      </c>
      <c r="J18" s="196"/>
    </row>
    <row r="19" spans="2:15">
      <c r="E19" s="517"/>
      <c r="H19" s="353" t="s">
        <v>1381</v>
      </c>
      <c r="I19" s="366">
        <f>'Gestión Académica'!P21</f>
        <v>0</v>
      </c>
      <c r="J19" s="196"/>
    </row>
    <row r="20" spans="2:15">
      <c r="H20" s="353" t="s">
        <v>1382</v>
      </c>
      <c r="I20" s="366">
        <f>'Internacionalización de la E.S.'!P51</f>
        <v>0</v>
      </c>
      <c r="J20" s="196"/>
    </row>
    <row r="21" spans="2:15" ht="15.75" thickBot="1">
      <c r="E21" s="196"/>
      <c r="H21" s="354" t="s">
        <v>1383</v>
      </c>
      <c r="I21" s="370">
        <f>'Gobernabilidad y Procesos...'!P28</f>
        <v>0</v>
      </c>
      <c r="J21" s="196"/>
    </row>
    <row r="22" spans="2:15" ht="15.75" thickBot="1">
      <c r="H22" s="367" t="s">
        <v>127</v>
      </c>
      <c r="I22" s="368">
        <f>SUM(I17:I21)</f>
        <v>3690278</v>
      </c>
      <c r="J22" s="196"/>
    </row>
    <row r="23" spans="2:15" ht="15.75" thickBot="1"/>
    <row r="24" spans="2:15" ht="15.75" thickBot="1">
      <c r="H24" s="371" t="s">
        <v>1385</v>
      </c>
      <c r="I24" s="372">
        <f>I13+I22</f>
        <v>5582103</v>
      </c>
    </row>
    <row r="25" spans="2:15">
      <c r="H25" s="393"/>
      <c r="I25" s="394"/>
    </row>
    <row r="26" spans="2:15">
      <c r="H26" s="393"/>
      <c r="I26" s="394"/>
    </row>
    <row r="27" spans="2:15">
      <c r="H27" s="196"/>
    </row>
    <row r="28" spans="2:15">
      <c r="B28" s="85" t="s">
        <v>487</v>
      </c>
      <c r="C28" s="85" t="s">
        <v>488</v>
      </c>
      <c r="D28" s="85" t="s">
        <v>489</v>
      </c>
      <c r="E28" s="85" t="s">
        <v>490</v>
      </c>
      <c r="F28" s="85" t="s">
        <v>491</v>
      </c>
      <c r="G28" s="85" t="s">
        <v>492</v>
      </c>
      <c r="H28" s="85" t="s">
        <v>493</v>
      </c>
      <c r="I28" s="196" t="s">
        <v>494</v>
      </c>
      <c r="J28" s="85" t="s">
        <v>495</v>
      </c>
      <c r="K28" s="85" t="s">
        <v>496</v>
      </c>
      <c r="L28" s="85" t="s">
        <v>497</v>
      </c>
      <c r="M28" s="85" t="s">
        <v>498</v>
      </c>
      <c r="N28" s="85" t="s">
        <v>499</v>
      </c>
      <c r="O28" s="85" t="s">
        <v>500</v>
      </c>
    </row>
    <row r="30" spans="2:15">
      <c r="H30" s="155"/>
    </row>
    <row r="32" spans="2:15" ht="18.75">
      <c r="B32" s="81"/>
      <c r="C32" s="82"/>
    </row>
    <row r="33" spans="2:4" ht="18.75">
      <c r="B33" s="81"/>
      <c r="C33" s="82"/>
    </row>
    <row r="34" spans="2:4">
      <c r="B34" s="197" t="s">
        <v>415</v>
      </c>
    </row>
    <row r="36" spans="2:4" ht="18.75">
      <c r="B36" s="80" t="s">
        <v>21</v>
      </c>
      <c r="C36" s="80" t="s">
        <v>54</v>
      </c>
      <c r="D36" s="241" t="s">
        <v>479</v>
      </c>
    </row>
    <row r="37" spans="2:4" ht="18.75">
      <c r="B37" s="85" t="s">
        <v>487</v>
      </c>
      <c r="C37" s="166">
        <f>SUMIF('2. CONTRATACION DE PERSONAL'!C:C,'Cuadro resumen'!$B$37:$B$53,'2. CONTRATACION DE PERSONAL'!D:D)</f>
        <v>0</v>
      </c>
      <c r="D37" s="242">
        <f>SUMIF('2. CONTRATACION DE PERSONAL'!$C:$C,'Cuadro resumen'!$B$37:$B$53,'2. CONTRATACION DE PERSONAL'!$G:$G)</f>
        <v>0</v>
      </c>
    </row>
    <row r="38" spans="2:4" ht="18.75">
      <c r="B38" s="85" t="s">
        <v>488</v>
      </c>
      <c r="C38" s="166">
        <f>SUMIF('2. CONTRATACION DE PERSONAL'!C:C,'Cuadro resumen'!$B$37:$B$53,'2. CONTRATACION DE PERSONAL'!D:D)</f>
        <v>0</v>
      </c>
      <c r="D38" s="242">
        <f>SUMIF('2. CONTRATACION DE PERSONAL'!$C:$C,'Cuadro resumen'!$B$37:$B$53,'2. CONTRATACION DE PERSONAL'!$G:$G)</f>
        <v>0</v>
      </c>
    </row>
    <row r="39" spans="2:4" ht="18.75">
      <c r="B39" s="85" t="s">
        <v>489</v>
      </c>
      <c r="C39" s="166">
        <f>SUMIF('2. CONTRATACION DE PERSONAL'!C:C,'Cuadro resumen'!$B$37:$B$53,'2. CONTRATACION DE PERSONAL'!D:D)</f>
        <v>0</v>
      </c>
      <c r="D39" s="242">
        <f>SUMIF('2. CONTRATACION DE PERSONAL'!$C:$C,'Cuadro resumen'!$B$37:$B$53,'2. CONTRATACION DE PERSONAL'!$G:$G)</f>
        <v>0</v>
      </c>
    </row>
    <row r="40" spans="2:4" ht="18.75">
      <c r="B40" s="85" t="s">
        <v>490</v>
      </c>
      <c r="C40" s="166">
        <f>SUMIF('2. CONTRATACION DE PERSONAL'!C:C,'Cuadro resumen'!$B$37:$B$53,'2. CONTRATACION DE PERSONAL'!D:D)</f>
        <v>0</v>
      </c>
      <c r="D40" s="242">
        <f>SUMIF('2. CONTRATACION DE PERSONAL'!$C:$C,'Cuadro resumen'!$B$37:$B$53,'2. CONTRATACION DE PERSONAL'!$G:$G)</f>
        <v>0</v>
      </c>
    </row>
    <row r="41" spans="2:4" ht="18.75">
      <c r="B41" s="85" t="s">
        <v>491</v>
      </c>
      <c r="C41" s="166">
        <f>SUMIF('2. CONTRATACION DE PERSONAL'!C:C,'Cuadro resumen'!$B$37:$B$53,'2. CONTRATACION DE PERSONAL'!D:D)</f>
        <v>0</v>
      </c>
      <c r="D41" s="242">
        <f>SUMIF('2. CONTRATACION DE PERSONAL'!$C:$C,'Cuadro resumen'!$B$37:$B$53,'2. CONTRATACION DE PERSONAL'!$G:$G)</f>
        <v>0</v>
      </c>
    </row>
    <row r="42" spans="2:4" ht="18.75">
      <c r="B42" s="85" t="s">
        <v>492</v>
      </c>
      <c r="C42" s="166">
        <f>SUMIF('2. CONTRATACION DE PERSONAL'!C:C,'Cuadro resumen'!$B$37:$B$53,'2. CONTRATACION DE PERSONAL'!D:D)</f>
        <v>0</v>
      </c>
      <c r="D42" s="242">
        <f>SUMIF('2. CONTRATACION DE PERSONAL'!$C:$C,'Cuadro resumen'!$B$37:$B$53,'2. CONTRATACION DE PERSONAL'!$G:$G)</f>
        <v>0</v>
      </c>
    </row>
    <row r="43" spans="2:4" ht="18.75">
      <c r="B43" s="85" t="s">
        <v>493</v>
      </c>
      <c r="C43" s="166">
        <f>SUMIF('2. CONTRATACION DE PERSONAL'!C:C,'Cuadro resumen'!$B$37:$B$53,'2. CONTRATACION DE PERSONAL'!D:D)</f>
        <v>0</v>
      </c>
      <c r="D43" s="242">
        <f>SUMIF('2. CONTRATACION DE PERSONAL'!$C:$C,'Cuadro resumen'!$B$37:$B$53,'2. CONTRATACION DE PERSONAL'!$G:$G)</f>
        <v>0</v>
      </c>
    </row>
    <row r="44" spans="2:4" ht="18.75">
      <c r="B44" s="85" t="s">
        <v>494</v>
      </c>
      <c r="C44" s="166">
        <f>SUMIF('2. CONTRATACION DE PERSONAL'!C:C,'Cuadro resumen'!$B$37:$B$53,'2. CONTRATACION DE PERSONAL'!D:D)</f>
        <v>0</v>
      </c>
      <c r="D44" s="242">
        <f>SUMIF('2. CONTRATACION DE PERSONAL'!$C:$C,'Cuadro resumen'!$B$37:$B$53,'2. CONTRATACION DE PERSONAL'!$G:$G)</f>
        <v>0</v>
      </c>
    </row>
    <row r="45" spans="2:4" ht="18.75">
      <c r="B45" s="85" t="s">
        <v>495</v>
      </c>
      <c r="C45" s="166">
        <f>SUMIF('2. CONTRATACION DE PERSONAL'!C:C,'Cuadro resumen'!$B$37:$B$53,'2. CONTRATACION DE PERSONAL'!D:D)</f>
        <v>0</v>
      </c>
      <c r="D45" s="242">
        <f>SUMIF('2. CONTRATACION DE PERSONAL'!$C:$C,'Cuadro resumen'!$B$37:$B$53,'2. CONTRATACION DE PERSONAL'!$G:$G)</f>
        <v>0</v>
      </c>
    </row>
    <row r="46" spans="2:4" ht="18.75">
      <c r="B46" s="85" t="s">
        <v>496</v>
      </c>
      <c r="C46" s="166">
        <f>SUMIF('2. CONTRATACION DE PERSONAL'!C:C,'Cuadro resumen'!$B$37:$B$53,'2. CONTRATACION DE PERSONAL'!D:D)</f>
        <v>0</v>
      </c>
      <c r="D46" s="242">
        <f>SUMIF('2. CONTRATACION DE PERSONAL'!$C:$C,'Cuadro resumen'!$B$37:$B$53,'2. CONTRATACION DE PERSONAL'!$G:$G)</f>
        <v>0</v>
      </c>
    </row>
    <row r="47" spans="2:4" ht="18.75">
      <c r="B47" s="85" t="s">
        <v>497</v>
      </c>
      <c r="C47" s="166">
        <f>SUMIF('2. CONTRATACION DE PERSONAL'!C:C,'Cuadro resumen'!$B$37:$B$53,'2. CONTRATACION DE PERSONAL'!D:D)</f>
        <v>0</v>
      </c>
      <c r="D47" s="242">
        <f>SUMIF('2. CONTRATACION DE PERSONAL'!$C:$C,'Cuadro resumen'!$B$37:$B$53,'2. CONTRATACION DE PERSONAL'!$G:$G)</f>
        <v>0</v>
      </c>
    </row>
    <row r="48" spans="2:4" ht="18.75">
      <c r="B48" s="85" t="s">
        <v>498</v>
      </c>
      <c r="C48" s="166">
        <f>SUMIF('2. CONTRATACION DE PERSONAL'!C:C,'Cuadro resumen'!$B$37:$B$53,'2. CONTRATACION DE PERSONAL'!D:D)</f>
        <v>0</v>
      </c>
      <c r="D48" s="242">
        <f>SUMIF('2. CONTRATACION DE PERSONAL'!$C:$C,'Cuadro resumen'!$B$37:$B$53,'2. CONTRATACION DE PERSONAL'!$G:$G)</f>
        <v>0</v>
      </c>
    </row>
    <row r="49" spans="2:4" ht="18.75">
      <c r="B49" s="85" t="s">
        <v>499</v>
      </c>
      <c r="C49" s="166">
        <f>SUMIF('2. CONTRATACION DE PERSONAL'!C:C,'Cuadro resumen'!$B$37:$B$53,'2. CONTRATACION DE PERSONAL'!D:D)</f>
        <v>0</v>
      </c>
      <c r="D49" s="242">
        <f>SUMIF('2. CONTRATACION DE PERSONAL'!$C:$C,'Cuadro resumen'!$B$37:$B$53,'2. CONTRATACION DE PERSONAL'!$G:$G)</f>
        <v>0</v>
      </c>
    </row>
    <row r="50" spans="2:4" ht="18.75">
      <c r="B50" s="85" t="s">
        <v>500</v>
      </c>
      <c r="C50" s="166">
        <f>SUMIF('2. CONTRATACION DE PERSONAL'!C:C,'Cuadro resumen'!$B$37:$B$53,'2. CONTRATACION DE PERSONAL'!D:D)</f>
        <v>0</v>
      </c>
      <c r="D50" s="242">
        <f>SUMIF('2. CONTRATACION DE PERSONAL'!$C:$C,'Cuadro resumen'!$B$37:$B$53,'2. CONTRATACION DE PERSONAL'!$G:$G)</f>
        <v>0</v>
      </c>
    </row>
    <row r="51" spans="2:4" ht="18.75">
      <c r="B51" s="81" t="s">
        <v>83</v>
      </c>
      <c r="C51" s="166">
        <f>SUMIF('2. CONTRATACION DE PERSONAL'!C:C,'Cuadro resumen'!$B$37:$B$53,'2. CONTRATACION DE PERSONAL'!D:D)</f>
        <v>0</v>
      </c>
      <c r="D51" s="242">
        <f>SUMIF('2. CONTRATACION DE PERSONAL'!$C:$C,'Cuadro resumen'!$B$37:$B$53,'2. CONTRATACION DE PERSONAL'!$G:$G)</f>
        <v>0</v>
      </c>
    </row>
    <row r="52" spans="2:4" ht="18.75">
      <c r="B52" s="81" t="s">
        <v>59</v>
      </c>
      <c r="C52" s="166">
        <f>SUMIF('2. CONTRATACION DE PERSONAL'!C:C,'Cuadro resumen'!$B$37:$B$53,'2. CONTRATACION DE PERSONAL'!D:D)</f>
        <v>0</v>
      </c>
      <c r="D52" s="242">
        <f>SUMIF('2. CONTRATACION DE PERSONAL'!$C:$C,'Cuadro resumen'!$B$37:$B$53,'2. CONTRATACION DE PERSONAL'!$G:$G)</f>
        <v>0</v>
      </c>
    </row>
    <row r="53" spans="2:4" ht="18.75">
      <c r="B53" s="81" t="s">
        <v>60</v>
      </c>
      <c r="C53" s="166">
        <f>SUMIF('2. CONTRATACION DE PERSONAL'!C:C,'Cuadro resumen'!$B$37:$B$53,'2. CONTRATACION DE PERSONAL'!D:D)</f>
        <v>0</v>
      </c>
      <c r="D53" s="242">
        <f>SUMIF('2. CONTRATACION DE PERSONAL'!$C:$C,'Cuadro resumen'!$B$37:$B$53,'2. CONTRATACION DE PERSONAL'!$G:$G)</f>
        <v>0</v>
      </c>
    </row>
    <row r="54" spans="2:4" ht="23.25">
      <c r="B54" s="83" t="s">
        <v>127</v>
      </c>
      <c r="C54" s="167">
        <f>SUBTOTAL(109,C37:C53)</f>
        <v>0</v>
      </c>
      <c r="D54" s="242">
        <f>SUM(D37:D53)</f>
        <v>0</v>
      </c>
    </row>
    <row r="63" spans="2:4">
      <c r="B63" s="197" t="s">
        <v>382</v>
      </c>
    </row>
    <row r="65" spans="2:4" ht="18.75">
      <c r="B65" s="80" t="s">
        <v>21</v>
      </c>
      <c r="C65" s="80" t="s">
        <v>54</v>
      </c>
      <c r="D65" s="241" t="s">
        <v>479</v>
      </c>
    </row>
    <row r="66" spans="2:4" ht="18.75">
      <c r="B66" s="81" t="s">
        <v>62</v>
      </c>
      <c r="C66" s="82">
        <f>SUMIF('3. EQUIPO DE OFICINA'!C:C,'Cuadro resumen'!$B$66:$B$75,'3. EQUIPO DE OFICINA'!D:D)</f>
        <v>0</v>
      </c>
      <c r="D66" s="243">
        <f>SUMIF('3. EQUIPO DE OFICINA'!$C:$C,'Cuadro resumen'!$B$66:$B$75,'3. EQUIPO DE OFICINA'!$F:$F)</f>
        <v>0</v>
      </c>
    </row>
    <row r="67" spans="2:4" ht="18.75">
      <c r="B67" s="92" t="s">
        <v>63</v>
      </c>
      <c r="C67" s="82">
        <f>SUMIF('3. EQUIPO DE OFICINA'!C:C,'Cuadro resumen'!$B$66:$B$75,'3. EQUIPO DE OFICINA'!D:D)</f>
        <v>0</v>
      </c>
      <c r="D67" s="243">
        <f>SUMIF('3. EQUIPO DE OFICINA'!$C:$C,'Cuadro resumen'!$B$66:$B$75,'3. EQUIPO DE OFICINA'!$F:$F)</f>
        <v>0</v>
      </c>
    </row>
    <row r="68" spans="2:4" ht="18.75">
      <c r="B68" s="92" t="s">
        <v>64</v>
      </c>
      <c r="C68" s="82">
        <f>SUMIF('3. EQUIPO DE OFICINA'!C:C,'Cuadro resumen'!$B$66:$B$75,'3. EQUIPO DE OFICINA'!D:D)</f>
        <v>0</v>
      </c>
      <c r="D68" s="243">
        <f>SUMIF('3. EQUIPO DE OFICINA'!$C:$C,'Cuadro resumen'!$B$66:$B$75,'3. EQUIPO DE OFICINA'!$F:$F)</f>
        <v>0</v>
      </c>
    </row>
    <row r="69" spans="2:4" ht="18.75">
      <c r="B69" s="92" t="s">
        <v>65</v>
      </c>
      <c r="C69" s="82">
        <f>SUMIF('3. EQUIPO DE OFICINA'!C:C,'Cuadro resumen'!$B$66:$B$75,'3. EQUIPO DE OFICINA'!D:D)</f>
        <v>0</v>
      </c>
      <c r="D69" s="243">
        <f>SUMIF('3. EQUIPO DE OFICINA'!$C:$C,'Cuadro resumen'!$B$66:$B$75,'3. EQUIPO DE OFICINA'!$F:$F)</f>
        <v>0</v>
      </c>
    </row>
    <row r="70" spans="2:4" ht="18.75">
      <c r="B70" s="92" t="s">
        <v>66</v>
      </c>
      <c r="C70" s="82">
        <f>SUMIF('3. EQUIPO DE OFICINA'!C:C,'Cuadro resumen'!$B$66:$B$75,'3. EQUIPO DE OFICINA'!D:D)</f>
        <v>0</v>
      </c>
      <c r="D70" s="243">
        <f>SUMIF('3. EQUIPO DE OFICINA'!$C:$C,'Cuadro resumen'!$B$66:$B$75,'3. EQUIPO DE OFICINA'!$F:$F)</f>
        <v>0</v>
      </c>
    </row>
    <row r="71" spans="2:4" ht="18.75">
      <c r="B71" s="92" t="s">
        <v>67</v>
      </c>
      <c r="C71" s="82">
        <f>SUMIF('3. EQUIPO DE OFICINA'!C:C,'Cuadro resumen'!$B$66:$B$75,'3. EQUIPO DE OFICINA'!D:D)</f>
        <v>0</v>
      </c>
      <c r="D71" s="243">
        <f>SUMIF('3. EQUIPO DE OFICINA'!$C:$C,'Cuadro resumen'!$B$66:$B$75,'3. EQUIPO DE OFICINA'!$F:$F)</f>
        <v>0</v>
      </c>
    </row>
    <row r="72" spans="2:4" ht="18.75">
      <c r="B72" s="92" t="s">
        <v>68</v>
      </c>
      <c r="C72" s="82">
        <f>SUMIF('3. EQUIPO DE OFICINA'!C:C,'Cuadro resumen'!$B$66:$B$75,'3. EQUIPO DE OFICINA'!D:D)</f>
        <v>0</v>
      </c>
      <c r="D72" s="243">
        <f>SUMIF('3. EQUIPO DE OFICINA'!$C:$C,'Cuadro resumen'!$B$66:$B$75,'3. EQUIPO DE OFICINA'!$F:$F)</f>
        <v>0</v>
      </c>
    </row>
    <row r="73" spans="2:4" ht="18.75">
      <c r="B73" s="81" t="s">
        <v>69</v>
      </c>
      <c r="C73" s="82">
        <f>SUMIF('3. EQUIPO DE OFICINA'!C:C,'Cuadro resumen'!$B$66:$B$75,'3. EQUIPO DE OFICINA'!D:D)</f>
        <v>0</v>
      </c>
      <c r="D73" s="243">
        <f>SUMIF('3. EQUIPO DE OFICINA'!$C:$C,'Cuadro resumen'!$B$66:$B$75,'3. EQUIPO DE OFICINA'!$F:$F)</f>
        <v>0</v>
      </c>
    </row>
    <row r="74" spans="2:4" ht="18.75">
      <c r="B74" s="81" t="s">
        <v>70</v>
      </c>
      <c r="C74" s="82">
        <f>SUMIF('3. EQUIPO DE OFICINA'!C:C,'Cuadro resumen'!$B$66:$B$75,'3. EQUIPO DE OFICINA'!D:D)</f>
        <v>0</v>
      </c>
      <c r="D74" s="243">
        <f>SUMIF('3. EQUIPO DE OFICINA'!$C:$C,'Cuadro resumen'!$B$66:$B$75,'3. EQUIPO DE OFICINA'!$F:$F)</f>
        <v>0</v>
      </c>
    </row>
    <row r="75" spans="2:4" ht="18.75">
      <c r="B75" s="81" t="s">
        <v>71</v>
      </c>
      <c r="C75" s="82">
        <f>SUMIF('3. EQUIPO DE OFICINA'!C:C,'Cuadro resumen'!$B$66:$B$75,'3. EQUIPO DE OFICINA'!D:D)</f>
        <v>0</v>
      </c>
      <c r="D75" s="243">
        <f>SUMIF('3. EQUIPO DE OFICINA'!$C:$C,'Cuadro resumen'!$B$66:$B$75,'3. EQUIPO DE OFICINA'!$F:$F)</f>
        <v>0</v>
      </c>
    </row>
    <row r="76" spans="2:4" ht="18.75">
      <c r="B76" s="81"/>
      <c r="C76" s="82">
        <f>SUMIF('3. EQUIPO DE OFICINA'!C:C,'Cuadro resumen'!$B$66:$B$75,'3. EQUIPO DE OFICINA'!D:D)</f>
        <v>0</v>
      </c>
      <c r="D76" s="243">
        <f>SUMIF('3. EQUIPO DE OFICINA'!$C:$C,'Cuadro resumen'!$B$66:$B$75,'3. EQUIPO DE OFICINA'!$F:$F)</f>
        <v>0</v>
      </c>
    </row>
    <row r="77" spans="2:4" ht="23.25">
      <c r="B77" s="83" t="s">
        <v>127</v>
      </c>
      <c r="C77" s="84">
        <f>SUM(C66:C76)</f>
        <v>0</v>
      </c>
      <c r="D77" s="244">
        <f>SUM(D66:D76)</f>
        <v>0</v>
      </c>
    </row>
    <row r="80" spans="2:4">
      <c r="B80" s="197" t="s">
        <v>383</v>
      </c>
    </row>
    <row r="82" spans="2:4" ht="18.75">
      <c r="B82" s="80" t="s">
        <v>384</v>
      </c>
      <c r="C82" s="80" t="s">
        <v>54</v>
      </c>
      <c r="D82" s="241" t="s">
        <v>479</v>
      </c>
    </row>
    <row r="83" spans="2:4" ht="37.5">
      <c r="B83" s="319" t="s">
        <v>1342</v>
      </c>
      <c r="C83" s="82">
        <f>SUMIF('4. EQUIPO TECNOLÓGICOS'!C:C,'Cuadro resumen'!$B$83:$B$99,'4. EQUIPO TECNOLÓGICOS'!D:D)</f>
        <v>0</v>
      </c>
      <c r="D83" s="82">
        <f>SUMIF('4. EQUIPO TECNOLÓGICOS'!$C:$C,'Cuadro resumen'!$B$83:$B$99,'4. EQUIPO TECNOLÓGICOS'!F:F)</f>
        <v>0</v>
      </c>
    </row>
    <row r="84" spans="2:4" ht="18.75">
      <c r="B84" s="319" t="s">
        <v>1343</v>
      </c>
      <c r="C84" s="82">
        <f>SUMIF('4. EQUIPO TECNOLÓGICOS'!C:C,'Cuadro resumen'!$B$83:$B$99,'4. EQUIPO TECNOLÓGICOS'!D:D)</f>
        <v>0</v>
      </c>
      <c r="D84" s="82">
        <f>SUMIF('4. EQUIPO TECNOLÓGICOS'!$C:$C,'Cuadro resumen'!$B$83:$B$99,'4. EQUIPO TECNOLÓGICOS'!F:F)</f>
        <v>0</v>
      </c>
    </row>
    <row r="85" spans="2:4" ht="37.5">
      <c r="B85" s="319" t="s">
        <v>1341</v>
      </c>
      <c r="C85" s="82">
        <f>SUMIF('4. EQUIPO TECNOLÓGICOS'!C:C,'Cuadro resumen'!$B$83:$B$99,'4. EQUIPO TECNOLÓGICOS'!D:D)</f>
        <v>0</v>
      </c>
      <c r="D85" s="82">
        <f>SUMIF('4. EQUIPO TECNOLÓGICOS'!$C:$C,'Cuadro resumen'!$B$83:$B$99,'4. EQUIPO TECNOLÓGICOS'!F:F)</f>
        <v>0</v>
      </c>
    </row>
    <row r="86" spans="2:4" ht="37.5">
      <c r="B86" s="319" t="s">
        <v>1344</v>
      </c>
      <c r="C86" s="82">
        <f>SUMIF('4. EQUIPO TECNOLÓGICOS'!C:C,'Cuadro resumen'!$B$83:$B$99,'4. EQUIPO TECNOLÓGICOS'!D:D)</f>
        <v>3</v>
      </c>
      <c r="D86" s="82">
        <f>SUMIF('4. EQUIPO TECNOLÓGICOS'!$C:$C,'Cuadro resumen'!$B$83:$B$99,'4. EQUIPO TECNOLÓGICOS'!F:F)</f>
        <v>45000</v>
      </c>
    </row>
    <row r="87" spans="2:4" ht="18.75">
      <c r="B87" s="81" t="s">
        <v>416</v>
      </c>
      <c r="C87" s="82">
        <f>SUMIF('4. EQUIPO TECNOLÓGICOS'!C:C,'Cuadro resumen'!$B$83:$B$99,'4. EQUIPO TECNOLÓGICOS'!D:D)</f>
        <v>0</v>
      </c>
      <c r="D87" s="82">
        <f>SUMIF('4. EQUIPO TECNOLÓGICOS'!$C:$C,'Cuadro resumen'!$B$83:$B$99,'4. EQUIPO TECNOLÓGICOS'!F:F)</f>
        <v>0</v>
      </c>
    </row>
    <row r="88" spans="2:4" ht="18.75">
      <c r="B88" s="92" t="s">
        <v>72</v>
      </c>
      <c r="C88" s="82">
        <f>SUMIF('4. EQUIPO TECNOLÓGICOS'!C:C,'Cuadro resumen'!$B$83:$B$99,'4. EQUIPO TECNOLÓGICOS'!D:D)</f>
        <v>0</v>
      </c>
      <c r="D88" s="82">
        <f>SUMIF('4. EQUIPO TECNOLÓGICOS'!$C:$C,'Cuadro resumen'!$B$83:$B$99,'4. EQUIPO TECNOLÓGICOS'!F:F)</f>
        <v>0</v>
      </c>
    </row>
    <row r="89" spans="2:4" ht="18.75">
      <c r="B89" s="92" t="s">
        <v>73</v>
      </c>
      <c r="C89" s="82">
        <f>SUMIF('4. EQUIPO TECNOLÓGICOS'!C:C,'Cuadro resumen'!$B$83:$B$99,'4. EQUIPO TECNOLÓGICOS'!D:D)</f>
        <v>3</v>
      </c>
      <c r="D89" s="82">
        <f>SUMIF('4. EQUIPO TECNOLÓGICOS'!$C:$C,'Cuadro resumen'!$B$83:$B$99,'4. EQUIPO TECNOLÓGICOS'!F:F)</f>
        <v>24000</v>
      </c>
    </row>
    <row r="90" spans="2:4" ht="18.75">
      <c r="B90" s="92" t="s">
        <v>74</v>
      </c>
      <c r="C90" s="82">
        <f>SUMIF('4. EQUIPO TECNOLÓGICOS'!C:C,'Cuadro resumen'!$B$83:$B$99,'4. EQUIPO TECNOLÓGICOS'!D:D)</f>
        <v>0</v>
      </c>
      <c r="D90" s="82">
        <f>SUMIF('4. EQUIPO TECNOLÓGICOS'!$C:$C,'Cuadro resumen'!$B$83:$B$99,'4. EQUIPO TECNOLÓGICOS'!F:F)</f>
        <v>0</v>
      </c>
    </row>
    <row r="91" spans="2:4" ht="18.75">
      <c r="B91" s="81" t="s">
        <v>417</v>
      </c>
      <c r="C91" s="82">
        <f>SUMIF('4. EQUIPO TECNOLÓGICOS'!C:C,'Cuadro resumen'!$B$83:$B$99,'4. EQUIPO TECNOLÓGICOS'!D:D)</f>
        <v>0</v>
      </c>
      <c r="D91" s="82">
        <f>SUMIF('4. EQUIPO TECNOLÓGICOS'!$C:$C,'Cuadro resumen'!$B$83:$B$99,'4. EQUIPO TECNOLÓGICOS'!F:F)</f>
        <v>0</v>
      </c>
    </row>
    <row r="92" spans="2:4" ht="18.75">
      <c r="B92" s="92" t="s">
        <v>75</v>
      </c>
      <c r="C92" s="82">
        <f>SUMIF('4. EQUIPO TECNOLÓGICOS'!C:C,'Cuadro resumen'!$B$83:$B$99,'4. EQUIPO TECNOLÓGICOS'!D:D)</f>
        <v>2</v>
      </c>
      <c r="D92" s="82">
        <f>SUMIF('4. EQUIPO TECNOLÓGICOS'!$C:$C,'Cuadro resumen'!$B$83:$B$99,'4. EQUIPO TECNOLÓGICOS'!F:F)</f>
        <v>30000</v>
      </c>
    </row>
    <row r="93" spans="2:4" ht="18.75">
      <c r="B93" s="81" t="s">
        <v>76</v>
      </c>
      <c r="C93" s="82">
        <f>SUMIF('4. EQUIPO TECNOLÓGICOS'!C:C,'Cuadro resumen'!$B$83:$B$99,'4. EQUIPO TECNOLÓGICOS'!D:D)</f>
        <v>0</v>
      </c>
      <c r="D93" s="82">
        <f>SUMIF('4. EQUIPO TECNOLÓGICOS'!$C:$C,'Cuadro resumen'!$B$83:$B$99,'4. EQUIPO TECNOLÓGICOS'!F:F)</f>
        <v>0</v>
      </c>
    </row>
    <row r="94" spans="2:4" ht="18.75">
      <c r="B94" s="92" t="s">
        <v>77</v>
      </c>
      <c r="C94" s="82">
        <f>SUMIF('4. EQUIPO TECNOLÓGICOS'!C:C,'Cuadro resumen'!$B$83:$B$99,'4. EQUIPO TECNOLÓGICOS'!D:D)</f>
        <v>3</v>
      </c>
      <c r="D94" s="82">
        <f>SUMIF('4. EQUIPO TECNOLÓGICOS'!$C:$C,'Cuadro resumen'!$B$83:$B$99,'4. EQUIPO TECNOLÓGICOS'!F:F)</f>
        <v>30000</v>
      </c>
    </row>
    <row r="95" spans="2:4" ht="18.75">
      <c r="B95" s="92" t="s">
        <v>78</v>
      </c>
      <c r="C95" s="82">
        <f>SUMIF('4. EQUIPO TECNOLÓGICOS'!C:C,'Cuadro resumen'!$B$83:$B$99,'4. EQUIPO TECNOLÓGICOS'!D:D)</f>
        <v>0</v>
      </c>
      <c r="D95" s="82">
        <f>SUMIF('4. EQUIPO TECNOLÓGICOS'!$C:$C,'Cuadro resumen'!$B$83:$B$99,'4. EQUIPO TECNOLÓGICOS'!F:F)</f>
        <v>0</v>
      </c>
    </row>
    <row r="96" spans="2:4" ht="18.75">
      <c r="B96" s="81" t="s">
        <v>418</v>
      </c>
      <c r="C96" s="82">
        <f>SUMIF('4. EQUIPO TECNOLÓGICOS'!C:C,'Cuadro resumen'!$B$83:$B$99,'4. EQUIPO TECNOLÓGICOS'!D:D)</f>
        <v>0</v>
      </c>
      <c r="D96" s="82">
        <f>SUMIF('4. EQUIPO TECNOLÓGICOS'!$C:$C,'Cuadro resumen'!$B$83:$B$99,'4. EQUIPO TECNOLÓGICOS'!F:F)</f>
        <v>0</v>
      </c>
    </row>
    <row r="97" spans="2:4" ht="18.75">
      <c r="B97" s="92" t="s">
        <v>80</v>
      </c>
      <c r="C97" s="82">
        <f>SUMIF('4. EQUIPO TECNOLÓGICOS'!C:C,'Cuadro resumen'!$B$83:$B$99,'4. EQUIPO TECNOLÓGICOS'!D:D)</f>
        <v>0</v>
      </c>
      <c r="D97" s="82">
        <f>SUMIF('4. EQUIPO TECNOLÓGICOS'!$C:$C,'Cuadro resumen'!$B$83:$B$99,'4. EQUIPO TECNOLÓGICOS'!F:F)</f>
        <v>0</v>
      </c>
    </row>
    <row r="98" spans="2:4" ht="18.75">
      <c r="B98" s="92" t="s">
        <v>81</v>
      </c>
      <c r="C98" s="82">
        <f>SUMIF('4. EQUIPO TECNOLÓGICOS'!C:C,'Cuadro resumen'!$B$83:$B$99,'4. EQUIPO TECNOLÓGICOS'!D:D)</f>
        <v>6</v>
      </c>
      <c r="D98" s="82">
        <f>SUMIF('4. EQUIPO TECNOLÓGICOS'!$C:$C,'Cuadro resumen'!$B$83:$B$99,'4. EQUIPO TECNOLÓGICOS'!F:F)</f>
        <v>3000</v>
      </c>
    </row>
    <row r="99" spans="2:4" ht="18.75">
      <c r="B99" s="92" t="s">
        <v>82</v>
      </c>
      <c r="C99" s="82">
        <f>SUMIF('4. EQUIPO TECNOLÓGICOS'!C:C,'Cuadro resumen'!$B$83:$B$99,'4. EQUIPO TECNOLÓGICOS'!D:D)</f>
        <v>20</v>
      </c>
      <c r="D99" s="82">
        <f>SUMIF('4. EQUIPO TECNOLÓGICOS'!$C:$C,'Cuadro resumen'!$B$83:$B$99,'4. EQUIPO TECNOLÓGICOS'!F:F)</f>
        <v>400</v>
      </c>
    </row>
    <row r="100" spans="2:4" ht="23.25">
      <c r="B100" s="83" t="s">
        <v>127</v>
      </c>
      <c r="C100" s="84">
        <f>SUM(C83:C99)</f>
        <v>37</v>
      </c>
      <c r="D100" s="84">
        <f>SUM(D83:D99)</f>
        <v>132400</v>
      </c>
    </row>
    <row r="104" spans="2:4">
      <c r="B104" s="197" t="s">
        <v>477</v>
      </c>
    </row>
    <row r="125" spans="2:4">
      <c r="B125" s="197" t="s">
        <v>478</v>
      </c>
    </row>
    <row r="126" spans="2:4">
      <c r="B126" s="85" t="s">
        <v>122</v>
      </c>
      <c r="C126" s="85" t="s">
        <v>54</v>
      </c>
      <c r="D126" s="85" t="s">
        <v>479</v>
      </c>
    </row>
    <row r="127" spans="2:4">
      <c r="B127" s="85" t="s">
        <v>480</v>
      </c>
    </row>
    <row r="128" spans="2:4">
      <c r="B128" s="85" t="s">
        <v>470</v>
      </c>
    </row>
    <row r="129" spans="2:2">
      <c r="B129" s="85" t="s">
        <v>485</v>
      </c>
    </row>
    <row r="142" spans="2:2">
      <c r="B142" s="197" t="s">
        <v>486</v>
      </c>
    </row>
  </sheetData>
  <mergeCells count="2">
    <mergeCell ref="H2:I2"/>
    <mergeCell ref="H15:I15"/>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U37"/>
  <sheetViews>
    <sheetView zoomScale="60" zoomScaleNormal="60" workbookViewId="0">
      <pane ySplit="6" topLeftCell="A7" activePane="bottomLeft" state="frozen"/>
      <selection activeCell="A7" sqref="A7"/>
      <selection pane="bottomLeft" activeCell="J30" sqref="J30"/>
    </sheetView>
  </sheetViews>
  <sheetFormatPr baseColWidth="10" defaultRowHeight="15"/>
  <cols>
    <col min="1" max="2" width="21.7109375" customWidth="1"/>
    <col min="3" max="6" width="27.42578125" customWidth="1"/>
    <col min="7" max="7" width="14.28515625" customWidth="1"/>
    <col min="8" max="8" width="14.28515625" style="239" customWidth="1"/>
    <col min="9" max="9" width="14.28515625" customWidth="1"/>
    <col min="10" max="10" width="14.28515625" style="239" customWidth="1"/>
    <col min="11" max="11" width="14.28515625" customWidth="1"/>
    <col min="12" max="12" width="14.28515625" style="239" customWidth="1"/>
    <col min="13" max="13" width="14.28515625" customWidth="1"/>
    <col min="14" max="14" width="14.28515625" style="239" customWidth="1"/>
    <col min="15" max="15" width="15.28515625" customWidth="1"/>
    <col min="16" max="16" width="18.28515625" style="239" customWidth="1"/>
    <col min="17" max="20" width="14.140625" customWidth="1"/>
    <col min="21" max="21" width="17" customWidth="1"/>
  </cols>
  <sheetData>
    <row r="1" spans="1:21" ht="18.75">
      <c r="B1" s="292"/>
      <c r="C1" s="292"/>
      <c r="D1" s="292"/>
      <c r="E1" s="292"/>
      <c r="F1" s="292"/>
      <c r="G1" s="292" t="s">
        <v>1437</v>
      </c>
      <c r="J1" s="292"/>
      <c r="K1" s="292"/>
      <c r="L1" s="292"/>
      <c r="M1" s="292"/>
      <c r="N1" s="292"/>
      <c r="O1" s="292"/>
      <c r="P1" s="292"/>
      <c r="Q1" s="292"/>
      <c r="R1" s="292"/>
      <c r="S1" s="292"/>
      <c r="T1" s="292"/>
      <c r="U1" s="292"/>
    </row>
    <row r="2" spans="1:21" ht="18.75">
      <c r="A2" s="277" t="s">
        <v>1362</v>
      </c>
      <c r="B2" s="292"/>
      <c r="C2" s="292"/>
      <c r="D2" s="292"/>
      <c r="E2" s="292"/>
      <c r="F2" s="292"/>
      <c r="G2" s="292"/>
      <c r="J2" s="292"/>
      <c r="K2" s="292"/>
      <c r="L2" s="292"/>
      <c r="M2" s="292"/>
      <c r="N2" s="292"/>
      <c r="O2" s="292"/>
      <c r="P2" s="292"/>
      <c r="Q2" s="292"/>
      <c r="R2" s="292"/>
      <c r="S2" s="292"/>
      <c r="T2" s="292"/>
      <c r="U2" s="292"/>
    </row>
    <row r="3" spans="1:21">
      <c r="A3" s="611" t="s">
        <v>1438</v>
      </c>
      <c r="B3" s="611"/>
      <c r="C3" s="611"/>
      <c r="D3" s="611"/>
      <c r="E3" s="611"/>
      <c r="F3" s="611"/>
      <c r="G3" s="611"/>
      <c r="H3" s="611"/>
      <c r="I3" s="611"/>
      <c r="J3" s="611"/>
      <c r="K3" s="611"/>
      <c r="L3" s="611"/>
      <c r="M3" s="611"/>
      <c r="N3" s="611"/>
      <c r="O3" s="611"/>
      <c r="P3" s="611"/>
      <c r="Q3" s="611"/>
      <c r="R3" s="611"/>
      <c r="S3" s="611"/>
      <c r="T3" s="611"/>
      <c r="U3" s="611"/>
    </row>
    <row r="4" spans="1:21" ht="15" customHeight="1">
      <c r="A4" s="592" t="s">
        <v>97</v>
      </c>
      <c r="B4" s="561" t="s">
        <v>112</v>
      </c>
      <c r="C4" s="571" t="s">
        <v>86</v>
      </c>
      <c r="D4" s="571" t="s">
        <v>87</v>
      </c>
      <c r="E4" s="580" t="s">
        <v>394</v>
      </c>
      <c r="F4" s="571" t="s">
        <v>88</v>
      </c>
      <c r="G4" s="592" t="s">
        <v>100</v>
      </c>
      <c r="H4" s="592"/>
      <c r="I4" s="592"/>
      <c r="J4" s="592"/>
      <c r="K4" s="592"/>
      <c r="L4" s="592"/>
      <c r="M4" s="592"/>
      <c r="N4" s="592"/>
      <c r="O4" s="591" t="s">
        <v>101</v>
      </c>
      <c r="P4" s="591"/>
      <c r="Q4" s="561" t="s">
        <v>102</v>
      </c>
      <c r="R4" s="561" t="s">
        <v>103</v>
      </c>
      <c r="S4" s="561" t="s">
        <v>110</v>
      </c>
      <c r="T4" s="561" t="s">
        <v>109</v>
      </c>
      <c r="U4" s="577" t="s">
        <v>89</v>
      </c>
    </row>
    <row r="5" spans="1:21" ht="15" customHeight="1">
      <c r="A5" s="592"/>
      <c r="B5" s="559"/>
      <c r="C5" s="572"/>
      <c r="D5" s="572"/>
      <c r="E5" s="581"/>
      <c r="F5" s="572"/>
      <c r="G5" s="592" t="s">
        <v>104</v>
      </c>
      <c r="H5" s="592"/>
      <c r="I5" s="592" t="s">
        <v>105</v>
      </c>
      <c r="J5" s="592"/>
      <c r="K5" s="592" t="s">
        <v>106</v>
      </c>
      <c r="L5" s="592"/>
      <c r="M5" s="592" t="s">
        <v>107</v>
      </c>
      <c r="N5" s="592"/>
      <c r="O5" s="591"/>
      <c r="P5" s="591"/>
      <c r="Q5" s="559"/>
      <c r="R5" s="559"/>
      <c r="S5" s="559"/>
      <c r="T5" s="559"/>
      <c r="U5" s="578"/>
    </row>
    <row r="6" spans="1:21" ht="25.5">
      <c r="A6" s="592"/>
      <c r="B6" s="560"/>
      <c r="C6" s="573"/>
      <c r="D6" s="573"/>
      <c r="E6" s="582"/>
      <c r="F6" s="573"/>
      <c r="G6" s="340" t="s">
        <v>108</v>
      </c>
      <c r="H6" s="238" t="s">
        <v>12</v>
      </c>
      <c r="I6" s="340" t="s">
        <v>108</v>
      </c>
      <c r="J6" s="238" t="s">
        <v>12</v>
      </c>
      <c r="K6" s="340" t="s">
        <v>108</v>
      </c>
      <c r="L6" s="238" t="s">
        <v>12</v>
      </c>
      <c r="M6" s="340" t="s">
        <v>108</v>
      </c>
      <c r="N6" s="238" t="s">
        <v>12</v>
      </c>
      <c r="O6" s="340" t="s">
        <v>108</v>
      </c>
      <c r="P6" s="238" t="s">
        <v>12</v>
      </c>
      <c r="Q6" s="560"/>
      <c r="R6" s="560"/>
      <c r="S6" s="560"/>
      <c r="T6" s="560"/>
      <c r="U6" s="579"/>
    </row>
    <row r="7" spans="1:21" ht="15.75" customHeight="1">
      <c r="A7" s="608" t="s">
        <v>1438</v>
      </c>
      <c r="B7" s="608" t="s">
        <v>1439</v>
      </c>
      <c r="C7" s="288"/>
      <c r="D7" s="288"/>
      <c r="E7" s="288"/>
      <c r="F7" s="289"/>
      <c r="G7" s="289"/>
      <c r="H7" s="411"/>
      <c r="I7" s="289"/>
      <c r="J7" s="411"/>
      <c r="K7" s="289"/>
      <c r="L7" s="411"/>
      <c r="M7" s="289"/>
      <c r="N7" s="411"/>
      <c r="O7" s="430">
        <f>+G7+I7+K7+M7</f>
        <v>0</v>
      </c>
      <c r="P7" s="430">
        <f>+H7+J7+L7+N7</f>
        <v>0</v>
      </c>
      <c r="Q7" s="289"/>
      <c r="R7" s="289"/>
      <c r="S7" s="289"/>
      <c r="T7" s="289"/>
      <c r="U7" s="289"/>
    </row>
    <row r="8" spans="1:21" ht="15.75">
      <c r="A8" s="609"/>
      <c r="B8" s="609"/>
      <c r="C8" s="288"/>
      <c r="D8" s="288"/>
      <c r="E8" s="288"/>
      <c r="F8" s="289"/>
      <c r="G8" s="289"/>
      <c r="H8" s="411"/>
      <c r="I8" s="289"/>
      <c r="J8" s="411"/>
      <c r="K8" s="289"/>
      <c r="L8" s="411"/>
      <c r="M8" s="289"/>
      <c r="N8" s="411"/>
      <c r="O8" s="430">
        <f t="shared" ref="O8:O18" si="0">+G8+I8+K8+M8</f>
        <v>0</v>
      </c>
      <c r="P8" s="430">
        <f t="shared" ref="P8:P18" si="1">+H8+J8+L8+N8</f>
        <v>0</v>
      </c>
      <c r="Q8" s="289"/>
      <c r="R8" s="289"/>
      <c r="S8" s="289"/>
      <c r="T8" s="289"/>
      <c r="U8" s="289"/>
    </row>
    <row r="9" spans="1:21" ht="15.75">
      <c r="A9" s="609"/>
      <c r="B9" s="609"/>
      <c r="C9" s="288"/>
      <c r="D9" s="288"/>
      <c r="E9" s="288"/>
      <c r="F9" s="289"/>
      <c r="G9" s="289"/>
      <c r="H9" s="411"/>
      <c r="I9" s="289"/>
      <c r="J9" s="411"/>
      <c r="K9" s="289"/>
      <c r="L9" s="411"/>
      <c r="M9" s="289"/>
      <c r="N9" s="411"/>
      <c r="O9" s="430">
        <f t="shared" si="0"/>
        <v>0</v>
      </c>
      <c r="P9" s="430">
        <f t="shared" si="1"/>
        <v>0</v>
      </c>
      <c r="Q9" s="289"/>
      <c r="R9" s="289"/>
      <c r="S9" s="289"/>
      <c r="T9" s="289"/>
      <c r="U9" s="289"/>
    </row>
    <row r="10" spans="1:21" ht="15.75">
      <c r="A10" s="609"/>
      <c r="B10" s="609"/>
      <c r="C10" s="288"/>
      <c r="D10" s="288"/>
      <c r="E10" s="288"/>
      <c r="F10" s="289"/>
      <c r="G10" s="289"/>
      <c r="H10" s="411"/>
      <c r="I10" s="289"/>
      <c r="J10" s="411"/>
      <c r="K10" s="289"/>
      <c r="L10" s="411"/>
      <c r="M10" s="289"/>
      <c r="N10" s="411"/>
      <c r="O10" s="430">
        <f t="shared" si="0"/>
        <v>0</v>
      </c>
      <c r="P10" s="430">
        <f t="shared" si="1"/>
        <v>0</v>
      </c>
      <c r="Q10" s="289"/>
      <c r="R10" s="289"/>
      <c r="S10" s="289"/>
      <c r="T10" s="289"/>
      <c r="U10" s="289"/>
    </row>
    <row r="11" spans="1:21" ht="15.75">
      <c r="A11" s="609"/>
      <c r="B11" s="609"/>
      <c r="C11" s="288"/>
      <c r="D11" s="288"/>
      <c r="E11" s="288"/>
      <c r="F11" s="289"/>
      <c r="G11" s="289"/>
      <c r="H11" s="411"/>
      <c r="I11" s="289"/>
      <c r="J11" s="411"/>
      <c r="K11" s="289"/>
      <c r="L11" s="411"/>
      <c r="M11" s="289"/>
      <c r="N11" s="411"/>
      <c r="O11" s="430">
        <f t="shared" si="0"/>
        <v>0</v>
      </c>
      <c r="P11" s="430">
        <f t="shared" si="1"/>
        <v>0</v>
      </c>
      <c r="Q11" s="289"/>
      <c r="R11" s="289"/>
      <c r="S11" s="289"/>
      <c r="T11" s="289"/>
      <c r="U11" s="289"/>
    </row>
    <row r="12" spans="1:21" ht="15.75">
      <c r="A12" s="609"/>
      <c r="B12" s="609"/>
      <c r="C12" s="288"/>
      <c r="D12" s="288"/>
      <c r="E12" s="288"/>
      <c r="F12" s="289"/>
      <c r="G12" s="289"/>
      <c r="H12" s="411"/>
      <c r="I12" s="289"/>
      <c r="J12" s="411"/>
      <c r="K12" s="289"/>
      <c r="L12" s="411"/>
      <c r="M12" s="289"/>
      <c r="N12" s="411"/>
      <c r="O12" s="430">
        <f t="shared" si="0"/>
        <v>0</v>
      </c>
      <c r="P12" s="430">
        <f t="shared" si="1"/>
        <v>0</v>
      </c>
      <c r="Q12" s="289"/>
      <c r="R12" s="289"/>
      <c r="S12" s="289"/>
      <c r="T12" s="289"/>
      <c r="U12" s="412"/>
    </row>
    <row r="13" spans="1:21" ht="15.75" customHeight="1">
      <c r="A13" s="609"/>
      <c r="B13" s="609"/>
      <c r="C13" s="288"/>
      <c r="D13" s="288"/>
      <c r="E13" s="288"/>
      <c r="F13" s="289"/>
      <c r="G13" s="289"/>
      <c r="H13" s="411"/>
      <c r="I13" s="289"/>
      <c r="J13" s="411"/>
      <c r="K13" s="413"/>
      <c r="L13" s="411"/>
      <c r="M13" s="289"/>
      <c r="N13" s="411"/>
      <c r="O13" s="430">
        <f t="shared" si="0"/>
        <v>0</v>
      </c>
      <c r="P13" s="430">
        <f t="shared" si="1"/>
        <v>0</v>
      </c>
      <c r="Q13" s="289"/>
      <c r="R13" s="289"/>
      <c r="S13" s="289"/>
      <c r="T13" s="289"/>
      <c r="U13" s="289"/>
    </row>
    <row r="14" spans="1:21" ht="15.75">
      <c r="A14" s="609"/>
      <c r="B14" s="609"/>
      <c r="C14" s="288"/>
      <c r="D14" s="288"/>
      <c r="E14" s="288"/>
      <c r="F14" s="289"/>
      <c r="G14" s="289"/>
      <c r="H14" s="411"/>
      <c r="I14" s="289"/>
      <c r="J14" s="411"/>
      <c r="K14" s="413"/>
      <c r="L14" s="411"/>
      <c r="M14" s="289"/>
      <c r="N14" s="411"/>
      <c r="O14" s="430">
        <f t="shared" si="0"/>
        <v>0</v>
      </c>
      <c r="P14" s="430">
        <f t="shared" si="1"/>
        <v>0</v>
      </c>
      <c r="Q14" s="289"/>
      <c r="R14" s="289"/>
      <c r="S14" s="289"/>
      <c r="T14" s="289"/>
      <c r="U14" s="289"/>
    </row>
    <row r="15" spans="1:21" ht="15.75">
      <c r="A15" s="609"/>
      <c r="B15" s="609"/>
      <c r="C15" s="288"/>
      <c r="D15" s="288"/>
      <c r="E15" s="288"/>
      <c r="F15" s="289"/>
      <c r="G15" s="289"/>
      <c r="H15" s="411"/>
      <c r="I15" s="289"/>
      <c r="J15" s="411"/>
      <c r="K15" s="413"/>
      <c r="L15" s="411"/>
      <c r="M15" s="289"/>
      <c r="N15" s="411"/>
      <c r="O15" s="430">
        <f t="shared" si="0"/>
        <v>0</v>
      </c>
      <c r="P15" s="430">
        <f t="shared" si="1"/>
        <v>0</v>
      </c>
      <c r="Q15" s="289"/>
      <c r="R15" s="289"/>
      <c r="S15" s="289"/>
      <c r="T15" s="289"/>
      <c r="U15" s="289"/>
    </row>
    <row r="16" spans="1:21" ht="15.75">
      <c r="A16" s="609"/>
      <c r="B16" s="609"/>
      <c r="C16" s="288"/>
      <c r="D16" s="288"/>
      <c r="E16" s="288"/>
      <c r="F16" s="289"/>
      <c r="G16" s="289"/>
      <c r="H16" s="411"/>
      <c r="I16" s="289"/>
      <c r="J16" s="411"/>
      <c r="K16" s="413"/>
      <c r="L16" s="411"/>
      <c r="M16" s="289"/>
      <c r="N16" s="411"/>
      <c r="O16" s="430">
        <f t="shared" si="0"/>
        <v>0</v>
      </c>
      <c r="P16" s="430">
        <f t="shared" si="1"/>
        <v>0</v>
      </c>
      <c r="Q16" s="289"/>
      <c r="R16" s="289"/>
      <c r="S16" s="289"/>
      <c r="T16" s="289"/>
      <c r="U16" s="289"/>
    </row>
    <row r="17" spans="1:21" ht="15.75">
      <c r="A17" s="609"/>
      <c r="B17" s="609"/>
      <c r="C17" s="288"/>
      <c r="D17" s="288"/>
      <c r="E17" s="288"/>
      <c r="F17" s="289"/>
      <c r="G17" s="289"/>
      <c r="H17" s="411"/>
      <c r="I17" s="289"/>
      <c r="J17" s="411"/>
      <c r="K17" s="289"/>
      <c r="L17" s="411"/>
      <c r="M17" s="289"/>
      <c r="N17" s="411"/>
      <c r="O17" s="430">
        <f t="shared" si="0"/>
        <v>0</v>
      </c>
      <c r="P17" s="430">
        <f t="shared" si="1"/>
        <v>0</v>
      </c>
      <c r="Q17" s="289"/>
      <c r="R17" s="289"/>
      <c r="S17" s="289"/>
      <c r="T17" s="289"/>
      <c r="U17" s="414"/>
    </row>
    <row r="18" spans="1:21" ht="15.75">
      <c r="A18" s="610"/>
      <c r="B18" s="610"/>
      <c r="C18" s="288"/>
      <c r="D18" s="288"/>
      <c r="E18" s="288"/>
      <c r="F18" s="289"/>
      <c r="G18" s="289"/>
      <c r="H18" s="411"/>
      <c r="I18" s="289"/>
      <c r="J18" s="411"/>
      <c r="K18" s="289"/>
      <c r="L18" s="411"/>
      <c r="M18" s="289"/>
      <c r="N18" s="411"/>
      <c r="O18" s="430">
        <f t="shared" si="0"/>
        <v>0</v>
      </c>
      <c r="P18" s="430">
        <f t="shared" si="1"/>
        <v>0</v>
      </c>
      <c r="Q18" s="289"/>
      <c r="R18" s="289"/>
      <c r="S18" s="289"/>
      <c r="T18" s="289"/>
      <c r="U18" s="289"/>
    </row>
    <row r="19" spans="1:21" ht="15.75">
      <c r="A19" s="299"/>
      <c r="B19" s="300"/>
      <c r="C19" s="299" t="s">
        <v>1436</v>
      </c>
      <c r="D19" s="300"/>
      <c r="E19" s="300"/>
      <c r="F19" s="301"/>
      <c r="G19" s="290">
        <f t="shared" ref="G19:P19" si="2">SUM(G7:G18)</f>
        <v>0</v>
      </c>
      <c r="H19" s="291">
        <f t="shared" si="2"/>
        <v>0</v>
      </c>
      <c r="I19" s="290">
        <f t="shared" si="2"/>
        <v>0</v>
      </c>
      <c r="J19" s="291">
        <f t="shared" si="2"/>
        <v>0</v>
      </c>
      <c r="K19" s="290">
        <f t="shared" si="2"/>
        <v>0</v>
      </c>
      <c r="L19" s="291">
        <f t="shared" si="2"/>
        <v>0</v>
      </c>
      <c r="M19" s="290">
        <f t="shared" si="2"/>
        <v>0</v>
      </c>
      <c r="N19" s="291">
        <f t="shared" si="2"/>
        <v>0</v>
      </c>
      <c r="O19" s="291">
        <f t="shared" si="2"/>
        <v>0</v>
      </c>
      <c r="P19" s="291">
        <f t="shared" si="2"/>
        <v>0</v>
      </c>
      <c r="Q19" s="271"/>
      <c r="R19" s="271"/>
      <c r="S19" s="271"/>
      <c r="T19" s="271"/>
      <c r="U19" s="271"/>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74"/>
  <sheetViews>
    <sheetView topLeftCell="E1" zoomScale="80" zoomScaleNormal="80" workbookViewId="0">
      <pane ySplit="7" topLeftCell="A29" activePane="bottomLeft" state="frozen"/>
      <selection activeCell="Q6" sqref="Q6"/>
      <selection pane="bottomLeft" activeCell="O45" sqref="O45"/>
    </sheetView>
  </sheetViews>
  <sheetFormatPr baseColWidth="10" defaultColWidth="12.5703125" defaultRowHeight="15"/>
  <cols>
    <col min="1" max="2" width="21.7109375" customWidth="1"/>
    <col min="3"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s="284" customFormat="1" ht="18.75">
      <c r="G1" s="287" t="s">
        <v>1440</v>
      </c>
      <c r="L1" s="287"/>
      <c r="M1" s="287"/>
      <c r="N1" s="287"/>
      <c r="O1" s="287"/>
      <c r="P1" s="287"/>
      <c r="Q1" s="287"/>
      <c r="R1" s="287"/>
      <c r="S1" s="287"/>
      <c r="T1" s="287"/>
      <c r="U1" s="287"/>
    </row>
    <row r="2" spans="1:21" s="284" customFormat="1" ht="18.75">
      <c r="A2" s="335" t="s">
        <v>1367</v>
      </c>
      <c r="G2" s="287"/>
      <c r="L2" s="287"/>
      <c r="M2" s="287"/>
      <c r="N2" s="287"/>
      <c r="O2" s="287"/>
      <c r="P2" s="287"/>
      <c r="Q2" s="287"/>
      <c r="R2" s="287"/>
      <c r="S2" s="287"/>
      <c r="T2" s="287"/>
      <c r="U2" s="287"/>
    </row>
    <row r="3" spans="1:21" s="284" customFormat="1" ht="27.75" customHeight="1">
      <c r="A3" s="612" t="s">
        <v>1442</v>
      </c>
      <c r="B3" s="612"/>
      <c r="C3" s="612"/>
      <c r="D3" s="612"/>
      <c r="E3" s="612"/>
      <c r="F3" s="612"/>
      <c r="G3" s="612"/>
      <c r="H3" s="612"/>
      <c r="I3" s="612"/>
      <c r="J3" s="612"/>
      <c r="K3" s="612"/>
      <c r="L3" s="612"/>
      <c r="M3" s="612"/>
      <c r="N3" s="612"/>
      <c r="O3" s="612"/>
      <c r="P3" s="612"/>
      <c r="Q3" s="612"/>
      <c r="R3" s="612"/>
      <c r="S3" s="612"/>
      <c r="T3" s="612"/>
      <c r="U3" s="612"/>
    </row>
    <row r="4" spans="1:21" s="334" customFormat="1">
      <c r="A4" s="613" t="s">
        <v>1448</v>
      </c>
      <c r="B4" s="613"/>
      <c r="C4" s="613"/>
      <c r="D4" s="613"/>
      <c r="E4" s="613"/>
      <c r="F4" s="613"/>
      <c r="G4" s="613"/>
      <c r="H4" s="613"/>
      <c r="I4" s="613"/>
      <c r="J4" s="613"/>
      <c r="K4" s="613"/>
      <c r="L4" s="613"/>
      <c r="M4" s="613"/>
      <c r="N4" s="613"/>
      <c r="O4" s="613"/>
      <c r="P4" s="613"/>
      <c r="Q4" s="613"/>
      <c r="R4" s="613"/>
      <c r="S4" s="613"/>
      <c r="T4" s="613"/>
      <c r="U4" s="613"/>
    </row>
    <row r="5" spans="1:21" s="66" customFormat="1" ht="23.25" customHeight="1">
      <c r="A5" s="592" t="s">
        <v>97</v>
      </c>
      <c r="B5" s="592" t="s">
        <v>112</v>
      </c>
      <c r="C5" s="571" t="s">
        <v>86</v>
      </c>
      <c r="D5" s="571" t="s">
        <v>87</v>
      </c>
      <c r="E5" s="580" t="s">
        <v>394</v>
      </c>
      <c r="F5" s="571" t="s">
        <v>88</v>
      </c>
      <c r="G5" s="592" t="s">
        <v>100</v>
      </c>
      <c r="H5" s="592"/>
      <c r="I5" s="592"/>
      <c r="J5" s="592"/>
      <c r="K5" s="592"/>
      <c r="L5" s="592"/>
      <c r="M5" s="592"/>
      <c r="N5" s="592"/>
      <c r="O5" s="591" t="s">
        <v>101</v>
      </c>
      <c r="P5" s="591"/>
      <c r="Q5" s="561" t="s">
        <v>102</v>
      </c>
      <c r="R5" s="561" t="s">
        <v>103</v>
      </c>
      <c r="S5" s="561" t="s">
        <v>110</v>
      </c>
      <c r="T5" s="561" t="s">
        <v>109</v>
      </c>
      <c r="U5" s="577" t="s">
        <v>89</v>
      </c>
    </row>
    <row r="6" spans="1:21" s="66" customFormat="1" ht="15" customHeight="1">
      <c r="A6" s="592"/>
      <c r="B6" s="592"/>
      <c r="C6" s="572"/>
      <c r="D6" s="572"/>
      <c r="E6" s="581"/>
      <c r="F6" s="572"/>
      <c r="G6" s="592" t="s">
        <v>104</v>
      </c>
      <c r="H6" s="592"/>
      <c r="I6" s="592" t="s">
        <v>105</v>
      </c>
      <c r="J6" s="592"/>
      <c r="K6" s="592" t="s">
        <v>106</v>
      </c>
      <c r="L6" s="592"/>
      <c r="M6" s="592" t="s">
        <v>107</v>
      </c>
      <c r="N6" s="592"/>
      <c r="O6" s="591"/>
      <c r="P6" s="591"/>
      <c r="Q6" s="559"/>
      <c r="R6" s="559"/>
      <c r="S6" s="559"/>
      <c r="T6" s="559"/>
      <c r="U6" s="578"/>
    </row>
    <row r="7" spans="1:21" s="67" customFormat="1" ht="24" customHeight="1">
      <c r="A7" s="592"/>
      <c r="B7" s="592"/>
      <c r="C7" s="573"/>
      <c r="D7" s="573"/>
      <c r="E7" s="582"/>
      <c r="F7" s="573"/>
      <c r="G7" s="325" t="s">
        <v>108</v>
      </c>
      <c r="H7" s="238" t="s">
        <v>12</v>
      </c>
      <c r="I7" s="325" t="s">
        <v>108</v>
      </c>
      <c r="J7" s="238" t="s">
        <v>12</v>
      </c>
      <c r="K7" s="325" t="s">
        <v>108</v>
      </c>
      <c r="L7" s="238" t="s">
        <v>12</v>
      </c>
      <c r="M7" s="325" t="s">
        <v>108</v>
      </c>
      <c r="N7" s="238" t="s">
        <v>12</v>
      </c>
      <c r="O7" s="325" t="s">
        <v>108</v>
      </c>
      <c r="P7" s="238" t="s">
        <v>12</v>
      </c>
      <c r="Q7" s="560"/>
      <c r="R7" s="560"/>
      <c r="S7" s="560"/>
      <c r="T7" s="560"/>
      <c r="U7" s="579"/>
    </row>
    <row r="8" spans="1:21" s="268" customFormat="1" ht="15.75">
      <c r="A8" s="305"/>
      <c r="B8" s="306"/>
      <c r="C8" s="306"/>
      <c r="D8" s="306"/>
      <c r="E8" s="306"/>
      <c r="F8" s="306"/>
      <c r="G8" s="306"/>
      <c r="H8" s="305" t="s">
        <v>1440</v>
      </c>
      <c r="I8" s="306"/>
      <c r="J8" s="306"/>
      <c r="K8" s="306"/>
      <c r="L8" s="306"/>
      <c r="M8" s="306"/>
      <c r="N8" s="306"/>
      <c r="O8" s="306"/>
      <c r="P8" s="306"/>
      <c r="Q8" s="306"/>
      <c r="R8" s="306"/>
      <c r="S8" s="306"/>
      <c r="T8" s="306"/>
      <c r="U8" s="307"/>
    </row>
    <row r="9" spans="1:21" ht="110.25">
      <c r="A9" s="590" t="s">
        <v>1443</v>
      </c>
      <c r="B9" s="587" t="s">
        <v>1444</v>
      </c>
      <c r="C9" s="285" t="s">
        <v>1551</v>
      </c>
      <c r="D9" s="285" t="s">
        <v>1552</v>
      </c>
      <c r="E9" s="285" t="s">
        <v>1535</v>
      </c>
      <c r="F9" s="285" t="s">
        <v>1554</v>
      </c>
      <c r="G9" s="523">
        <v>1</v>
      </c>
      <c r="H9" s="416">
        <f>'4. EQUIPO TECNOLÓGICOS'!D10</f>
        <v>1061100</v>
      </c>
      <c r="I9" s="285"/>
      <c r="J9" s="416"/>
      <c r="K9" s="285"/>
      <c r="L9" s="416"/>
      <c r="M9" s="285"/>
      <c r="N9" s="416"/>
      <c r="O9" s="524">
        <f>+G9+I9+K9+M9</f>
        <v>1</v>
      </c>
      <c r="P9" s="528">
        <f>+'4. EQUIPO TECNOLÓGICOS'!D10</f>
        <v>1061100</v>
      </c>
      <c r="Q9" s="342" t="s">
        <v>1555</v>
      </c>
      <c r="R9" s="342" t="s">
        <v>1556</v>
      </c>
      <c r="S9" s="342" t="s">
        <v>1557</v>
      </c>
      <c r="T9" s="342" t="s">
        <v>1533</v>
      </c>
      <c r="U9" s="342" t="s">
        <v>1558</v>
      </c>
    </row>
    <row r="10" spans="1:21" ht="141.75">
      <c r="A10" s="590"/>
      <c r="B10" s="588"/>
      <c r="C10" s="285" t="s">
        <v>1604</v>
      </c>
      <c r="D10" s="285" t="s">
        <v>1605</v>
      </c>
      <c r="E10" s="285" t="s">
        <v>1505</v>
      </c>
      <c r="F10" s="285" t="s">
        <v>1606</v>
      </c>
      <c r="G10" s="523">
        <v>0.25</v>
      </c>
      <c r="H10" s="416">
        <f>'5. ACTIVIDADES ESPECIALES'!D75*0.25</f>
        <v>435000</v>
      </c>
      <c r="I10" s="523">
        <v>0.25</v>
      </c>
      <c r="J10" s="416">
        <f>H10</f>
        <v>435000</v>
      </c>
      <c r="K10" s="523">
        <v>0.25</v>
      </c>
      <c r="L10" s="416">
        <f>J10</f>
        <v>435000</v>
      </c>
      <c r="M10" s="523">
        <v>0.25</v>
      </c>
      <c r="N10" s="416">
        <f>L10</f>
        <v>435000</v>
      </c>
      <c r="O10" s="524">
        <f t="shared" ref="O10:O38" si="0">+G10+I10+K10+M10</f>
        <v>1</v>
      </c>
      <c r="P10" s="528">
        <f>+'5. ACTIVIDADES ESPECIALES'!D75</f>
        <v>1740000</v>
      </c>
      <c r="Q10" s="285" t="s">
        <v>1611</v>
      </c>
      <c r="R10" s="285" t="s">
        <v>1612</v>
      </c>
      <c r="S10" s="285" t="s">
        <v>1613</v>
      </c>
      <c r="T10" s="285" t="s">
        <v>1614</v>
      </c>
      <c r="U10" s="285" t="s">
        <v>1615</v>
      </c>
    </row>
    <row r="11" spans="1:21" s="418" customFormat="1" ht="15.75">
      <c r="A11" s="590"/>
      <c r="B11" s="588"/>
      <c r="C11" s="285"/>
      <c r="D11" s="285"/>
      <c r="E11" s="285"/>
      <c r="F11" s="285"/>
      <c r="G11" s="415"/>
      <c r="H11" s="416"/>
      <c r="I11" s="285"/>
      <c r="J11" s="416"/>
      <c r="K11" s="285"/>
      <c r="L11" s="416"/>
      <c r="M11" s="285"/>
      <c r="N11" s="416"/>
      <c r="O11" s="430">
        <f t="shared" si="0"/>
        <v>0</v>
      </c>
      <c r="P11" s="528">
        <f t="shared" ref="P11:P38" si="1">+H11+J11+L11+N11</f>
        <v>0</v>
      </c>
      <c r="Q11" s="285"/>
      <c r="R11" s="285"/>
      <c r="S11" s="285"/>
      <c r="T11" s="285"/>
      <c r="U11" s="285"/>
    </row>
    <row r="12" spans="1:21" ht="15.75">
      <c r="A12" s="590"/>
      <c r="B12" s="588"/>
      <c r="C12" s="285"/>
      <c r="D12" s="285"/>
      <c r="E12" s="285"/>
      <c r="F12" s="285"/>
      <c r="G12" s="415"/>
      <c r="H12" s="416"/>
      <c r="I12" s="285"/>
      <c r="J12" s="416"/>
      <c r="K12" s="285"/>
      <c r="L12" s="416"/>
      <c r="M12" s="285"/>
      <c r="N12" s="416"/>
      <c r="O12" s="430">
        <f t="shared" si="0"/>
        <v>0</v>
      </c>
      <c r="P12" s="528">
        <f t="shared" si="1"/>
        <v>0</v>
      </c>
      <c r="Q12" s="285"/>
      <c r="R12" s="285"/>
      <c r="S12" s="285"/>
      <c r="T12" s="285"/>
      <c r="U12" s="285"/>
    </row>
    <row r="13" spans="1:21" ht="15.75">
      <c r="A13" s="590"/>
      <c r="B13" s="588"/>
      <c r="C13" s="285"/>
      <c r="D13" s="285"/>
      <c r="E13" s="285"/>
      <c r="F13" s="285"/>
      <c r="G13" s="415"/>
      <c r="H13" s="416"/>
      <c r="I13" s="285"/>
      <c r="J13" s="416"/>
      <c r="K13" s="285"/>
      <c r="L13" s="416"/>
      <c r="M13" s="285"/>
      <c r="N13" s="416"/>
      <c r="O13" s="430">
        <f t="shared" si="0"/>
        <v>0</v>
      </c>
      <c r="P13" s="528">
        <f t="shared" si="1"/>
        <v>0</v>
      </c>
      <c r="Q13" s="285"/>
      <c r="R13" s="285"/>
      <c r="S13" s="285"/>
      <c r="T13" s="285"/>
      <c r="U13" s="285"/>
    </row>
    <row r="14" spans="1:21" ht="15.75">
      <c r="A14" s="590"/>
      <c r="B14" s="589"/>
      <c r="C14" s="285"/>
      <c r="D14" s="285"/>
      <c r="E14" s="285"/>
      <c r="F14" s="285"/>
      <c r="G14" s="415"/>
      <c r="H14" s="416"/>
      <c r="I14" s="285"/>
      <c r="J14" s="416"/>
      <c r="K14" s="285"/>
      <c r="L14" s="416"/>
      <c r="M14" s="285"/>
      <c r="N14" s="416"/>
      <c r="O14" s="430">
        <f t="shared" si="0"/>
        <v>0</v>
      </c>
      <c r="P14" s="528">
        <f t="shared" si="1"/>
        <v>0</v>
      </c>
      <c r="Q14" s="285"/>
      <c r="R14" s="285"/>
      <c r="S14" s="285"/>
      <c r="T14" s="285"/>
      <c r="U14" s="285"/>
    </row>
    <row r="15" spans="1:21" ht="15.75">
      <c r="A15" s="590"/>
      <c r="B15" s="587" t="s">
        <v>1445</v>
      </c>
      <c r="C15" s="285"/>
      <c r="D15" s="285"/>
      <c r="E15" s="285"/>
      <c r="F15" s="285"/>
      <c r="G15" s="415"/>
      <c r="H15" s="416"/>
      <c r="I15" s="285"/>
      <c r="J15" s="416"/>
      <c r="K15" s="285"/>
      <c r="L15" s="416"/>
      <c r="M15" s="285"/>
      <c r="N15" s="416"/>
      <c r="O15" s="430">
        <f t="shared" si="0"/>
        <v>0</v>
      </c>
      <c r="P15" s="528">
        <f t="shared" si="1"/>
        <v>0</v>
      </c>
      <c r="Q15" s="285"/>
      <c r="R15" s="285"/>
      <c r="S15" s="285"/>
      <c r="T15" s="285"/>
      <c r="U15" s="285"/>
    </row>
    <row r="16" spans="1:21" s="418" customFormat="1" ht="15.75">
      <c r="A16" s="590"/>
      <c r="B16" s="588"/>
      <c r="C16" s="285"/>
      <c r="D16" s="285"/>
      <c r="E16" s="285"/>
      <c r="F16" s="285"/>
      <c r="G16" s="415"/>
      <c r="H16" s="416"/>
      <c r="I16" s="285"/>
      <c r="J16" s="416"/>
      <c r="K16" s="285"/>
      <c r="L16" s="416"/>
      <c r="M16" s="285"/>
      <c r="N16" s="416"/>
      <c r="O16" s="430">
        <f t="shared" si="0"/>
        <v>0</v>
      </c>
      <c r="P16" s="528">
        <f t="shared" si="1"/>
        <v>0</v>
      </c>
      <c r="Q16" s="285"/>
      <c r="R16" s="285"/>
      <c r="S16" s="285"/>
      <c r="T16" s="285"/>
      <c r="U16" s="285"/>
    </row>
    <row r="17" spans="1:21" s="418" customFormat="1" ht="15.75">
      <c r="A17" s="590"/>
      <c r="B17" s="588"/>
      <c r="C17" s="285"/>
      <c r="D17" s="285"/>
      <c r="E17" s="285"/>
      <c r="F17" s="285"/>
      <c r="G17" s="415"/>
      <c r="H17" s="416"/>
      <c r="I17" s="285"/>
      <c r="J17" s="416"/>
      <c r="K17" s="285"/>
      <c r="L17" s="416"/>
      <c r="M17" s="285"/>
      <c r="N17" s="416"/>
      <c r="O17" s="430">
        <f t="shared" si="0"/>
        <v>0</v>
      </c>
      <c r="P17" s="528">
        <f t="shared" si="1"/>
        <v>0</v>
      </c>
      <c r="Q17" s="285"/>
      <c r="R17" s="285"/>
      <c r="S17" s="285"/>
      <c r="T17" s="285"/>
      <c r="U17" s="285"/>
    </row>
    <row r="18" spans="1:21" s="418" customFormat="1" ht="15.75">
      <c r="A18" s="590"/>
      <c r="B18" s="588"/>
      <c r="C18" s="285"/>
      <c r="D18" s="285"/>
      <c r="E18" s="285"/>
      <c r="F18" s="285"/>
      <c r="G18" s="415"/>
      <c r="H18" s="416"/>
      <c r="I18" s="285"/>
      <c r="J18" s="416"/>
      <c r="K18" s="285"/>
      <c r="L18" s="416"/>
      <c r="M18" s="285"/>
      <c r="N18" s="416"/>
      <c r="O18" s="430">
        <f t="shared" si="0"/>
        <v>0</v>
      </c>
      <c r="P18" s="528">
        <f t="shared" si="1"/>
        <v>0</v>
      </c>
      <c r="Q18" s="285"/>
      <c r="R18" s="285"/>
      <c r="S18" s="285"/>
      <c r="T18" s="285"/>
      <c r="U18" s="285"/>
    </row>
    <row r="19" spans="1:21" ht="15.75">
      <c r="A19" s="590"/>
      <c r="B19" s="588"/>
      <c r="C19" s="285"/>
      <c r="D19" s="285"/>
      <c r="E19" s="285"/>
      <c r="F19" s="285"/>
      <c r="G19" s="415"/>
      <c r="H19" s="416"/>
      <c r="I19" s="285"/>
      <c r="J19" s="416"/>
      <c r="K19" s="285"/>
      <c r="L19" s="416"/>
      <c r="M19" s="285"/>
      <c r="N19" s="416"/>
      <c r="O19" s="430">
        <f t="shared" si="0"/>
        <v>0</v>
      </c>
      <c r="P19" s="528">
        <f t="shared" si="1"/>
        <v>0</v>
      </c>
      <c r="Q19" s="285"/>
      <c r="R19" s="285"/>
      <c r="S19" s="285"/>
      <c r="T19" s="285"/>
      <c r="U19" s="285"/>
    </row>
    <row r="20" spans="1:21" ht="15.75">
      <c r="A20" s="590"/>
      <c r="B20" s="589"/>
      <c r="C20" s="285"/>
      <c r="D20" s="285"/>
      <c r="E20" s="285"/>
      <c r="F20" s="285"/>
      <c r="G20" s="415"/>
      <c r="H20" s="416"/>
      <c r="I20" s="285"/>
      <c r="J20" s="416"/>
      <c r="K20" s="285"/>
      <c r="L20" s="416"/>
      <c r="M20" s="285"/>
      <c r="N20" s="416"/>
      <c r="O20" s="430">
        <f t="shared" si="0"/>
        <v>0</v>
      </c>
      <c r="P20" s="528">
        <f t="shared" si="1"/>
        <v>0</v>
      </c>
      <c r="Q20" s="285"/>
      <c r="R20" s="285"/>
      <c r="S20" s="285"/>
      <c r="T20" s="285"/>
      <c r="U20" s="285"/>
    </row>
    <row r="21" spans="1:21" s="418" customFormat="1" ht="126">
      <c r="A21" s="590"/>
      <c r="B21" s="587" t="s">
        <v>1446</v>
      </c>
      <c r="C21" s="285" t="s">
        <v>1527</v>
      </c>
      <c r="D21" s="285" t="s">
        <v>1528</v>
      </c>
      <c r="E21" s="285" t="s">
        <v>1553</v>
      </c>
      <c r="F21" s="285" t="s">
        <v>1607</v>
      </c>
      <c r="G21" s="523">
        <v>1</v>
      </c>
      <c r="H21" s="416">
        <f>'3. EQUIPO DE OFICINA'!D10</f>
        <v>228008</v>
      </c>
      <c r="I21" s="285"/>
      <c r="J21" s="416"/>
      <c r="K21" s="285"/>
      <c r="L21" s="416"/>
      <c r="M21" s="285"/>
      <c r="N21" s="416"/>
      <c r="O21" s="524">
        <f t="shared" si="0"/>
        <v>1</v>
      </c>
      <c r="P21" s="528">
        <f>+'3. EQUIPO DE OFICINA'!D10</f>
        <v>228008</v>
      </c>
      <c r="Q21" s="342" t="s">
        <v>1530</v>
      </c>
      <c r="R21" s="342" t="s">
        <v>1531</v>
      </c>
      <c r="S21" s="342" t="s">
        <v>1532</v>
      </c>
      <c r="T21" s="285" t="s">
        <v>1533</v>
      </c>
      <c r="U21" s="285" t="s">
        <v>1534</v>
      </c>
    </row>
    <row r="22" spans="1:21" s="418" customFormat="1" ht="15.75">
      <c r="A22" s="590"/>
      <c r="B22" s="588"/>
      <c r="C22" s="285"/>
      <c r="D22" s="285"/>
      <c r="E22" s="285"/>
      <c r="F22" s="285"/>
      <c r="G22" s="415"/>
      <c r="H22" s="416"/>
      <c r="I22" s="285"/>
      <c r="J22" s="416"/>
      <c r="K22" s="285"/>
      <c r="L22" s="416"/>
      <c r="M22" s="285"/>
      <c r="N22" s="416"/>
      <c r="O22" s="430">
        <f t="shared" si="0"/>
        <v>0</v>
      </c>
      <c r="P22" s="528">
        <f t="shared" si="1"/>
        <v>0</v>
      </c>
      <c r="Q22" s="285"/>
      <c r="R22" s="285"/>
      <c r="S22" s="285"/>
      <c r="T22" s="285"/>
      <c r="U22" s="285"/>
    </row>
    <row r="23" spans="1:21" s="418" customFormat="1" ht="15.75">
      <c r="A23" s="590"/>
      <c r="B23" s="588"/>
      <c r="C23" s="285"/>
      <c r="D23" s="285"/>
      <c r="E23" s="285"/>
      <c r="F23" s="285"/>
      <c r="G23" s="415"/>
      <c r="H23" s="416"/>
      <c r="I23" s="285"/>
      <c r="J23" s="416"/>
      <c r="K23" s="285"/>
      <c r="L23" s="416"/>
      <c r="M23" s="285"/>
      <c r="N23" s="416"/>
      <c r="O23" s="430">
        <f t="shared" si="0"/>
        <v>0</v>
      </c>
      <c r="P23" s="528">
        <f t="shared" si="1"/>
        <v>0</v>
      </c>
      <c r="Q23" s="285"/>
      <c r="R23" s="285"/>
      <c r="S23" s="285"/>
      <c r="T23" s="285"/>
      <c r="U23" s="285"/>
    </row>
    <row r="24" spans="1:21" s="418" customFormat="1" ht="15.75">
      <c r="A24" s="590"/>
      <c r="B24" s="588"/>
      <c r="C24" s="285"/>
      <c r="D24" s="285"/>
      <c r="E24" s="285"/>
      <c r="F24" s="285"/>
      <c r="G24" s="415"/>
      <c r="H24" s="416"/>
      <c r="I24" s="285"/>
      <c r="J24" s="416"/>
      <c r="K24" s="285"/>
      <c r="L24" s="416"/>
      <c r="M24" s="285"/>
      <c r="N24" s="416"/>
      <c r="O24" s="430">
        <f t="shared" si="0"/>
        <v>0</v>
      </c>
      <c r="P24" s="528">
        <f t="shared" si="1"/>
        <v>0</v>
      </c>
      <c r="Q24" s="285"/>
      <c r="R24" s="285"/>
      <c r="S24" s="285"/>
      <c r="T24" s="285"/>
      <c r="U24" s="285"/>
    </row>
    <row r="25" spans="1:21" s="418" customFormat="1" ht="15.75">
      <c r="A25" s="590"/>
      <c r="B25" s="588"/>
      <c r="C25" s="285"/>
      <c r="D25" s="285"/>
      <c r="E25" s="285"/>
      <c r="F25" s="285"/>
      <c r="G25" s="415"/>
      <c r="H25" s="416"/>
      <c r="I25" s="285"/>
      <c r="J25" s="416"/>
      <c r="K25" s="285"/>
      <c r="L25" s="416"/>
      <c r="M25" s="285"/>
      <c r="N25" s="416"/>
      <c r="O25" s="430">
        <f t="shared" si="0"/>
        <v>0</v>
      </c>
      <c r="P25" s="528">
        <f t="shared" si="1"/>
        <v>0</v>
      </c>
      <c r="Q25" s="285"/>
      <c r="R25" s="285"/>
      <c r="S25" s="285"/>
      <c r="T25" s="285"/>
      <c r="U25" s="285"/>
    </row>
    <row r="26" spans="1:21" ht="15.75">
      <c r="A26" s="590"/>
      <c r="B26" s="589"/>
      <c r="C26" s="285"/>
      <c r="D26" s="285"/>
      <c r="E26" s="285"/>
      <c r="F26" s="285"/>
      <c r="G26" s="285"/>
      <c r="H26" s="416"/>
      <c r="I26" s="285"/>
      <c r="J26" s="416"/>
      <c r="K26" s="285"/>
      <c r="L26" s="416"/>
      <c r="M26" s="285"/>
      <c r="N26" s="416"/>
      <c r="O26" s="430">
        <f t="shared" si="0"/>
        <v>0</v>
      </c>
      <c r="P26" s="528">
        <f t="shared" si="1"/>
        <v>0</v>
      </c>
      <c r="Q26" s="285"/>
      <c r="R26" s="285"/>
      <c r="S26" s="285"/>
      <c r="T26" s="285"/>
      <c r="U26" s="285"/>
    </row>
    <row r="27" spans="1:21" ht="126">
      <c r="A27" s="587" t="s">
        <v>1447</v>
      </c>
      <c r="B27" s="587" t="s">
        <v>1449</v>
      </c>
      <c r="C27" s="285" t="s">
        <v>1498</v>
      </c>
      <c r="D27" s="285" t="s">
        <v>1499</v>
      </c>
      <c r="E27" s="285" t="s">
        <v>1597</v>
      </c>
      <c r="F27" s="285" t="s">
        <v>1610</v>
      </c>
      <c r="G27" s="523">
        <v>1</v>
      </c>
      <c r="H27" s="416">
        <f>'2. CONTRATACION DE PERSONAL'!D10</f>
        <v>243000</v>
      </c>
      <c r="I27" s="285"/>
      <c r="J27" s="416"/>
      <c r="K27" s="285"/>
      <c r="L27" s="416"/>
      <c r="M27" s="285"/>
      <c r="N27" s="416"/>
      <c r="O27" s="524">
        <f t="shared" si="0"/>
        <v>1</v>
      </c>
      <c r="P27" s="528">
        <f>+'2. CONTRATACION DE PERSONAL'!D10</f>
        <v>243000</v>
      </c>
      <c r="Q27" s="342" t="s">
        <v>1500</v>
      </c>
      <c r="R27" s="342" t="s">
        <v>1501</v>
      </c>
      <c r="S27" s="285" t="s">
        <v>1502</v>
      </c>
      <c r="T27" s="285" t="s">
        <v>1503</v>
      </c>
      <c r="U27" s="285" t="s">
        <v>1504</v>
      </c>
    </row>
    <row r="28" spans="1:21" s="418" customFormat="1" ht="94.5">
      <c r="A28" s="588"/>
      <c r="B28" s="588"/>
      <c r="C28" s="285" t="s">
        <v>1595</v>
      </c>
      <c r="D28" s="285" t="s">
        <v>1596</v>
      </c>
      <c r="E28" s="285" t="s">
        <v>1608</v>
      </c>
      <c r="F28" s="285" t="s">
        <v>1609</v>
      </c>
      <c r="G28" s="523">
        <v>0.25</v>
      </c>
      <c r="H28" s="416">
        <f>'5. ACTIVIDADES ESPECIALES'!D57*0.25</f>
        <v>20000</v>
      </c>
      <c r="I28" s="523">
        <v>0.25</v>
      </c>
      <c r="J28" s="416">
        <f>H28</f>
        <v>20000</v>
      </c>
      <c r="K28" s="523">
        <v>0.25</v>
      </c>
      <c r="L28" s="416">
        <f>J28</f>
        <v>20000</v>
      </c>
      <c r="M28" s="523">
        <v>0.25</v>
      </c>
      <c r="N28" s="416">
        <f>L28</f>
        <v>20000</v>
      </c>
      <c r="O28" s="524">
        <f t="shared" si="0"/>
        <v>1</v>
      </c>
      <c r="P28" s="528">
        <f>+'5. ACTIVIDADES ESPECIALES'!D57</f>
        <v>80000</v>
      </c>
      <c r="Q28" s="285" t="s">
        <v>1598</v>
      </c>
      <c r="R28" s="285" t="s">
        <v>1599</v>
      </c>
      <c r="S28" s="285" t="s">
        <v>1600</v>
      </c>
      <c r="T28" s="285" t="s">
        <v>1601</v>
      </c>
      <c r="U28" s="285" t="s">
        <v>1588</v>
      </c>
    </row>
    <row r="29" spans="1:21" s="418" customFormat="1" ht="15.75">
      <c r="A29" s="588"/>
      <c r="B29" s="588"/>
      <c r="C29" s="285"/>
      <c r="D29" s="285"/>
      <c r="E29" s="285"/>
      <c r="F29" s="285"/>
      <c r="G29" s="415"/>
      <c r="H29" s="416"/>
      <c r="I29" s="285"/>
      <c r="J29" s="416"/>
      <c r="K29" s="285"/>
      <c r="L29" s="416"/>
      <c r="M29" s="285"/>
      <c r="N29" s="416"/>
      <c r="O29" s="430">
        <f t="shared" si="0"/>
        <v>0</v>
      </c>
      <c r="P29" s="528">
        <f t="shared" si="1"/>
        <v>0</v>
      </c>
      <c r="Q29" s="285"/>
      <c r="R29" s="285"/>
      <c r="S29" s="285"/>
      <c r="T29" s="285"/>
      <c r="U29" s="285"/>
    </row>
    <row r="30" spans="1:21" s="418" customFormat="1" ht="15.75">
      <c r="A30" s="588"/>
      <c r="B30" s="588"/>
      <c r="C30" s="285"/>
      <c r="D30" s="285"/>
      <c r="E30" s="285"/>
      <c r="F30" s="285"/>
      <c r="G30" s="415"/>
      <c r="H30" s="416"/>
      <c r="I30" s="285"/>
      <c r="J30" s="416"/>
      <c r="K30" s="285"/>
      <c r="L30" s="416"/>
      <c r="M30" s="285"/>
      <c r="N30" s="416"/>
      <c r="O30" s="430">
        <f t="shared" si="0"/>
        <v>0</v>
      </c>
      <c r="P30" s="528">
        <f t="shared" si="1"/>
        <v>0</v>
      </c>
      <c r="Q30" s="285"/>
      <c r="R30" s="285"/>
      <c r="S30" s="285"/>
      <c r="T30" s="285"/>
      <c r="U30" s="285"/>
    </row>
    <row r="31" spans="1:21" s="418" customFormat="1" ht="15.75">
      <c r="A31" s="588"/>
      <c r="B31" s="588"/>
      <c r="C31" s="285"/>
      <c r="D31" s="285"/>
      <c r="E31" s="285"/>
      <c r="F31" s="285"/>
      <c r="G31" s="415"/>
      <c r="H31" s="416"/>
      <c r="I31" s="285"/>
      <c r="J31" s="416"/>
      <c r="K31" s="285"/>
      <c r="L31" s="416"/>
      <c r="M31" s="285"/>
      <c r="N31" s="416"/>
      <c r="O31" s="430">
        <f t="shared" si="0"/>
        <v>0</v>
      </c>
      <c r="P31" s="528">
        <f t="shared" si="1"/>
        <v>0</v>
      </c>
      <c r="Q31" s="285"/>
      <c r="R31" s="285"/>
      <c r="S31" s="285"/>
      <c r="T31" s="285"/>
      <c r="U31" s="285"/>
    </row>
    <row r="32" spans="1:21" s="418" customFormat="1" ht="15.75">
      <c r="A32" s="588"/>
      <c r="B32" s="589"/>
      <c r="C32" s="285"/>
      <c r="D32" s="285"/>
      <c r="E32" s="285"/>
      <c r="F32" s="285"/>
      <c r="G32" s="415"/>
      <c r="H32" s="416"/>
      <c r="I32" s="285"/>
      <c r="J32" s="416"/>
      <c r="K32" s="285"/>
      <c r="L32" s="416"/>
      <c r="M32" s="285"/>
      <c r="N32" s="416"/>
      <c r="O32" s="430">
        <f t="shared" si="0"/>
        <v>0</v>
      </c>
      <c r="P32" s="528">
        <f t="shared" si="1"/>
        <v>0</v>
      </c>
      <c r="Q32" s="285"/>
      <c r="R32" s="285"/>
      <c r="S32" s="285"/>
      <c r="T32" s="285"/>
      <c r="U32" s="285"/>
    </row>
    <row r="33" spans="1:21" ht="15.75">
      <c r="A33" s="588"/>
      <c r="B33" s="587" t="s">
        <v>1450</v>
      </c>
      <c r="C33" s="285"/>
      <c r="D33" s="285"/>
      <c r="E33" s="285"/>
      <c r="F33" s="285"/>
      <c r="G33" s="285"/>
      <c r="H33" s="416"/>
      <c r="I33" s="285"/>
      <c r="J33" s="416"/>
      <c r="K33" s="285"/>
      <c r="L33" s="416"/>
      <c r="M33" s="285"/>
      <c r="N33" s="416"/>
      <c r="O33" s="430">
        <f t="shared" si="0"/>
        <v>0</v>
      </c>
      <c r="P33" s="528">
        <f t="shared" si="1"/>
        <v>0</v>
      </c>
      <c r="Q33" s="285"/>
      <c r="R33" s="285"/>
      <c r="S33" s="285"/>
      <c r="T33" s="285"/>
      <c r="U33" s="285"/>
    </row>
    <row r="34" spans="1:21" s="418" customFormat="1" ht="15.75">
      <c r="A34" s="588"/>
      <c r="B34" s="588"/>
      <c r="C34" s="285"/>
      <c r="D34" s="285"/>
      <c r="E34" s="285"/>
      <c r="F34" s="285"/>
      <c r="G34" s="285"/>
      <c r="H34" s="416"/>
      <c r="I34" s="285"/>
      <c r="J34" s="416"/>
      <c r="K34" s="285"/>
      <c r="L34" s="416"/>
      <c r="M34" s="285"/>
      <c r="N34" s="416"/>
      <c r="O34" s="430">
        <f t="shared" si="0"/>
        <v>0</v>
      </c>
      <c r="P34" s="528">
        <f t="shared" si="1"/>
        <v>0</v>
      </c>
      <c r="Q34" s="285"/>
      <c r="R34" s="285"/>
      <c r="S34" s="285"/>
      <c r="T34" s="285"/>
      <c r="U34" s="285"/>
    </row>
    <row r="35" spans="1:21" s="418" customFormat="1" ht="15.75">
      <c r="A35" s="588"/>
      <c r="B35" s="588"/>
      <c r="C35" s="285"/>
      <c r="D35" s="285"/>
      <c r="E35" s="285"/>
      <c r="F35" s="285"/>
      <c r="G35" s="285"/>
      <c r="H35" s="416"/>
      <c r="I35" s="285"/>
      <c r="J35" s="416"/>
      <c r="K35" s="285"/>
      <c r="L35" s="416"/>
      <c r="M35" s="285"/>
      <c r="N35" s="416"/>
      <c r="O35" s="430">
        <f t="shared" si="0"/>
        <v>0</v>
      </c>
      <c r="P35" s="528">
        <f t="shared" si="1"/>
        <v>0</v>
      </c>
      <c r="Q35" s="285"/>
      <c r="R35" s="285"/>
      <c r="S35" s="285"/>
      <c r="T35" s="285"/>
      <c r="U35" s="285"/>
    </row>
    <row r="36" spans="1:21" s="418" customFormat="1" ht="15.75">
      <c r="A36" s="588"/>
      <c r="B36" s="588"/>
      <c r="C36" s="285"/>
      <c r="D36" s="285"/>
      <c r="E36" s="285"/>
      <c r="F36" s="285"/>
      <c r="G36" s="285"/>
      <c r="H36" s="416"/>
      <c r="I36" s="285"/>
      <c r="J36" s="416"/>
      <c r="K36" s="285"/>
      <c r="L36" s="416"/>
      <c r="M36" s="285"/>
      <c r="N36" s="416"/>
      <c r="O36" s="430">
        <f t="shared" si="0"/>
        <v>0</v>
      </c>
      <c r="P36" s="528">
        <f t="shared" si="1"/>
        <v>0</v>
      </c>
      <c r="Q36" s="285"/>
      <c r="R36" s="285"/>
      <c r="S36" s="285"/>
      <c r="T36" s="285"/>
      <c r="U36" s="285"/>
    </row>
    <row r="37" spans="1:21" ht="15.75">
      <c r="A37" s="588"/>
      <c r="B37" s="588"/>
      <c r="C37" s="285"/>
      <c r="D37" s="285"/>
      <c r="E37" s="285"/>
      <c r="F37" s="285"/>
      <c r="G37" s="285"/>
      <c r="H37" s="416"/>
      <c r="I37" s="285"/>
      <c r="J37" s="416"/>
      <c r="K37" s="285"/>
      <c r="L37" s="416"/>
      <c r="M37" s="285"/>
      <c r="N37" s="416"/>
      <c r="O37" s="430">
        <f t="shared" si="0"/>
        <v>0</v>
      </c>
      <c r="P37" s="528">
        <f t="shared" si="1"/>
        <v>0</v>
      </c>
      <c r="Q37" s="285"/>
      <c r="R37" s="285"/>
      <c r="S37" s="285"/>
      <c r="T37" s="285"/>
      <c r="U37" s="285"/>
    </row>
    <row r="38" spans="1:21" ht="15.75">
      <c r="A38" s="589"/>
      <c r="B38" s="589"/>
      <c r="C38" s="285"/>
      <c r="D38" s="285"/>
      <c r="E38" s="285"/>
      <c r="F38" s="285"/>
      <c r="G38" s="285"/>
      <c r="H38" s="416"/>
      <c r="I38" s="285"/>
      <c r="J38" s="416"/>
      <c r="K38" s="285"/>
      <c r="L38" s="416"/>
      <c r="M38" s="285"/>
      <c r="N38" s="416"/>
      <c r="O38" s="430">
        <f t="shared" si="0"/>
        <v>0</v>
      </c>
      <c r="P38" s="430">
        <f t="shared" si="1"/>
        <v>0</v>
      </c>
      <c r="Q38" s="285"/>
      <c r="R38" s="285"/>
      <c r="S38" s="285"/>
      <c r="T38" s="285"/>
      <c r="U38" s="412"/>
    </row>
    <row r="39" spans="1:21" ht="15.75">
      <c r="A39" s="308"/>
      <c r="B39" s="309"/>
      <c r="C39" s="308" t="s">
        <v>1441</v>
      </c>
      <c r="D39" s="309"/>
      <c r="E39" s="309"/>
      <c r="F39" s="310"/>
      <c r="G39" s="271">
        <f t="shared" ref="G39:P39" si="2">SUM(G9:G38)</f>
        <v>3.5</v>
      </c>
      <c r="H39" s="281">
        <f t="shared" si="2"/>
        <v>1987108</v>
      </c>
      <c r="I39" s="271">
        <f t="shared" si="2"/>
        <v>0.5</v>
      </c>
      <c r="J39" s="281">
        <f t="shared" si="2"/>
        <v>455000</v>
      </c>
      <c r="K39" s="271">
        <f t="shared" si="2"/>
        <v>0.5</v>
      </c>
      <c r="L39" s="281">
        <f t="shared" si="2"/>
        <v>455000</v>
      </c>
      <c r="M39" s="271">
        <f t="shared" si="2"/>
        <v>0.5</v>
      </c>
      <c r="N39" s="281">
        <f t="shared" si="2"/>
        <v>455000</v>
      </c>
      <c r="O39" s="281">
        <f t="shared" si="2"/>
        <v>5</v>
      </c>
      <c r="P39" s="281">
        <f t="shared" si="2"/>
        <v>3352108</v>
      </c>
      <c r="Q39" s="272"/>
      <c r="R39" s="272"/>
      <c r="S39" s="272"/>
      <c r="T39" s="272"/>
      <c r="U39" s="286"/>
    </row>
    <row r="59" s="268" customFormat="1" ht="12"/>
    <row r="60" s="268" customFormat="1" ht="12"/>
    <row r="73" s="268" customFormat="1" ht="12"/>
    <row r="74" s="268" customFormat="1" ht="12"/>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dimension ref="A1:U15"/>
  <sheetViews>
    <sheetView topLeftCell="G1" zoomScale="80" zoomScaleNormal="80" workbookViewId="0">
      <pane ySplit="6" topLeftCell="A10" activePane="bottomLeft" state="frozen"/>
      <selection activeCell="R5" sqref="R5"/>
      <selection pane="bottomLeft" activeCell="V7" sqref="V7"/>
    </sheetView>
  </sheetViews>
  <sheetFormatPr baseColWidth="10" defaultRowHeight="15"/>
  <cols>
    <col min="1" max="2" width="21.7109375" customWidth="1"/>
    <col min="3" max="6" width="27.42578125" customWidth="1"/>
    <col min="7" max="7" width="14.28515625" customWidth="1"/>
    <col min="8" max="8" width="14.28515625" style="239" customWidth="1"/>
    <col min="9" max="9" width="14.28515625" customWidth="1"/>
    <col min="10" max="10" width="14.28515625" style="239" customWidth="1"/>
    <col min="11" max="11" width="14.28515625" customWidth="1"/>
    <col min="12" max="12" width="14.28515625" style="239" customWidth="1"/>
    <col min="13" max="13" width="14.28515625" customWidth="1"/>
    <col min="14" max="14" width="14.28515625" style="239" customWidth="1"/>
    <col min="15" max="15" width="15.28515625" customWidth="1"/>
    <col min="16" max="16" width="18.28515625" style="239" customWidth="1"/>
    <col min="17" max="20" width="14.140625" customWidth="1"/>
    <col min="21" max="21" width="17" customWidth="1"/>
  </cols>
  <sheetData>
    <row r="1" spans="1:21" ht="18.75">
      <c r="B1" s="292"/>
      <c r="C1" s="292"/>
      <c r="D1" s="292"/>
      <c r="E1" s="292"/>
      <c r="G1" s="292" t="s">
        <v>1451</v>
      </c>
      <c r="I1" s="292"/>
      <c r="J1" s="292"/>
      <c r="K1" s="292"/>
      <c r="L1" s="292"/>
      <c r="M1" s="292"/>
      <c r="N1" s="292"/>
      <c r="O1" s="292"/>
      <c r="P1" s="292"/>
      <c r="Q1" s="292"/>
      <c r="R1" s="292"/>
      <c r="S1" s="292"/>
      <c r="T1" s="292"/>
      <c r="U1" s="292"/>
    </row>
    <row r="2" spans="1:21" s="418" customFormat="1" ht="18.75">
      <c r="A2" s="418" t="s">
        <v>1363</v>
      </c>
      <c r="B2" s="292"/>
      <c r="C2" s="292"/>
      <c r="D2" s="292"/>
      <c r="E2" s="292"/>
      <c r="G2" s="292"/>
      <c r="H2" s="239"/>
      <c r="I2" s="292"/>
      <c r="J2" s="292"/>
      <c r="K2" s="292"/>
      <c r="L2" s="292"/>
      <c r="M2" s="292"/>
      <c r="N2" s="292"/>
      <c r="O2" s="292"/>
      <c r="P2" s="292"/>
      <c r="Q2" s="292"/>
      <c r="R2" s="292"/>
      <c r="S2" s="292"/>
      <c r="T2" s="292"/>
      <c r="U2" s="292"/>
    </row>
    <row r="3" spans="1:21">
      <c r="A3" s="277" t="s">
        <v>1454</v>
      </c>
      <c r="B3" s="277"/>
      <c r="C3" s="277"/>
      <c r="D3" s="277"/>
      <c r="E3" s="277"/>
      <c r="F3" s="277"/>
      <c r="G3" s="277"/>
      <c r="H3" s="277"/>
      <c r="I3" s="277"/>
      <c r="J3" s="277"/>
      <c r="K3" s="277"/>
      <c r="L3" s="277"/>
      <c r="M3" s="277"/>
      <c r="N3" s="277"/>
      <c r="O3" s="277"/>
      <c r="P3" s="277"/>
      <c r="Q3" s="277"/>
      <c r="R3" s="277"/>
      <c r="S3" s="277"/>
      <c r="T3" s="277"/>
      <c r="U3" s="277"/>
    </row>
    <row r="4" spans="1:21" ht="15" customHeight="1">
      <c r="A4" s="592" t="s">
        <v>97</v>
      </c>
      <c r="B4" s="561" t="s">
        <v>112</v>
      </c>
      <c r="C4" s="571" t="s">
        <v>86</v>
      </c>
      <c r="D4" s="571" t="s">
        <v>87</v>
      </c>
      <c r="E4" s="580" t="s">
        <v>394</v>
      </c>
      <c r="F4" s="571" t="s">
        <v>88</v>
      </c>
      <c r="G4" s="592" t="s">
        <v>100</v>
      </c>
      <c r="H4" s="592"/>
      <c r="I4" s="592"/>
      <c r="J4" s="592"/>
      <c r="K4" s="592"/>
      <c r="L4" s="592"/>
      <c r="M4" s="592"/>
      <c r="N4" s="592"/>
      <c r="O4" s="591" t="s">
        <v>101</v>
      </c>
      <c r="P4" s="591"/>
      <c r="Q4" s="561" t="s">
        <v>102</v>
      </c>
      <c r="R4" s="561" t="s">
        <v>103</v>
      </c>
      <c r="S4" s="561" t="s">
        <v>110</v>
      </c>
      <c r="T4" s="561" t="s">
        <v>109</v>
      </c>
      <c r="U4" s="577" t="s">
        <v>89</v>
      </c>
    </row>
    <row r="5" spans="1:21" ht="15" customHeight="1">
      <c r="A5" s="592"/>
      <c r="B5" s="559"/>
      <c r="C5" s="572"/>
      <c r="D5" s="572"/>
      <c r="E5" s="581"/>
      <c r="F5" s="572"/>
      <c r="G5" s="592" t="s">
        <v>104</v>
      </c>
      <c r="H5" s="592"/>
      <c r="I5" s="592" t="s">
        <v>105</v>
      </c>
      <c r="J5" s="592"/>
      <c r="K5" s="592" t="s">
        <v>106</v>
      </c>
      <c r="L5" s="592"/>
      <c r="M5" s="592" t="s">
        <v>107</v>
      </c>
      <c r="N5" s="592"/>
      <c r="O5" s="591"/>
      <c r="P5" s="591"/>
      <c r="Q5" s="559"/>
      <c r="R5" s="559"/>
      <c r="S5" s="559"/>
      <c r="T5" s="559"/>
      <c r="U5" s="578"/>
    </row>
    <row r="6" spans="1:21" ht="25.5">
      <c r="A6" s="592"/>
      <c r="B6" s="560"/>
      <c r="C6" s="573"/>
      <c r="D6" s="573"/>
      <c r="E6" s="582"/>
      <c r="F6" s="573"/>
      <c r="G6" s="248" t="s">
        <v>108</v>
      </c>
      <c r="H6" s="238" t="s">
        <v>12</v>
      </c>
      <c r="I6" s="248" t="s">
        <v>108</v>
      </c>
      <c r="J6" s="238" t="s">
        <v>12</v>
      </c>
      <c r="K6" s="248" t="s">
        <v>108</v>
      </c>
      <c r="L6" s="238" t="s">
        <v>12</v>
      </c>
      <c r="M6" s="248" t="s">
        <v>108</v>
      </c>
      <c r="N6" s="238" t="s">
        <v>12</v>
      </c>
      <c r="O6" s="248" t="s">
        <v>108</v>
      </c>
      <c r="P6" s="238" t="s">
        <v>12</v>
      </c>
      <c r="Q6" s="560"/>
      <c r="R6" s="560"/>
      <c r="S6" s="560"/>
      <c r="T6" s="560"/>
      <c r="U6" s="579"/>
    </row>
    <row r="7" spans="1:21" ht="236.25">
      <c r="A7" s="590" t="s">
        <v>1452</v>
      </c>
      <c r="B7" s="587" t="s">
        <v>1453</v>
      </c>
      <c r="C7" s="342" t="s">
        <v>1566</v>
      </c>
      <c r="D7" s="342" t="s">
        <v>1567</v>
      </c>
      <c r="E7" s="342" t="s">
        <v>1568</v>
      </c>
      <c r="F7" s="342" t="s">
        <v>1569</v>
      </c>
      <c r="G7" s="429">
        <v>56</v>
      </c>
      <c r="H7" s="431">
        <f>'5. ACTIVIDADES ESPECIALES'!D10*0.56</f>
        <v>189375.2</v>
      </c>
      <c r="I7" s="429"/>
      <c r="J7" s="431"/>
      <c r="K7" s="429">
        <v>10</v>
      </c>
      <c r="L7" s="431">
        <f>'5. ACTIVIDADES ESPECIALES'!D10*0.1</f>
        <v>33817</v>
      </c>
      <c r="M7" s="429">
        <v>34</v>
      </c>
      <c r="N7" s="431">
        <f>'5. ACTIVIDADES ESPECIALES'!D10*0.34</f>
        <v>114977.8</v>
      </c>
      <c r="O7" s="430">
        <f>+G7+I7+K7+M7</f>
        <v>100</v>
      </c>
      <c r="P7" s="528">
        <f>+'5. ACTIVIDADES ESPECIALES'!D10</f>
        <v>338170</v>
      </c>
      <c r="Q7" s="342" t="s">
        <v>1570</v>
      </c>
      <c r="R7" s="342" t="s">
        <v>1571</v>
      </c>
      <c r="S7" s="342" t="s">
        <v>1567</v>
      </c>
      <c r="T7" s="342" t="s">
        <v>1572</v>
      </c>
      <c r="U7" s="342" t="s">
        <v>1558</v>
      </c>
    </row>
    <row r="8" spans="1:21" ht="15.75">
      <c r="A8" s="590"/>
      <c r="B8" s="588"/>
      <c r="C8" s="342"/>
      <c r="D8" s="342"/>
      <c r="E8" s="342"/>
      <c r="F8" s="342"/>
      <c r="G8" s="429"/>
      <c r="H8" s="431"/>
      <c r="I8" s="429"/>
      <c r="J8" s="431"/>
      <c r="K8" s="429"/>
      <c r="L8" s="431"/>
      <c r="M8" s="429"/>
      <c r="N8" s="431"/>
      <c r="O8" s="430">
        <f t="shared" ref="O8:O14" si="0">+G8+I8+K8+M8</f>
        <v>0</v>
      </c>
      <c r="P8" s="430">
        <f t="shared" ref="P8:P14" si="1">+H8+J8+L8+N8</f>
        <v>0</v>
      </c>
      <c r="Q8" s="342"/>
      <c r="R8" s="342"/>
      <c r="S8" s="342"/>
      <c r="T8" s="342"/>
      <c r="U8" s="342"/>
    </row>
    <row r="9" spans="1:21" ht="15.75">
      <c r="A9" s="590"/>
      <c r="B9" s="588"/>
      <c r="C9" s="342"/>
      <c r="D9" s="342"/>
      <c r="E9" s="342"/>
      <c r="F9" s="342"/>
      <c r="G9" s="429"/>
      <c r="H9" s="431"/>
      <c r="I9" s="429"/>
      <c r="J9" s="431"/>
      <c r="K9" s="429"/>
      <c r="L9" s="431"/>
      <c r="M9" s="429"/>
      <c r="N9" s="431"/>
      <c r="O9" s="430">
        <f t="shared" si="0"/>
        <v>0</v>
      </c>
      <c r="P9" s="430">
        <f t="shared" si="1"/>
        <v>0</v>
      </c>
      <c r="Q9" s="342"/>
      <c r="R9" s="342"/>
      <c r="S9" s="342"/>
      <c r="T9" s="342"/>
      <c r="U9" s="342"/>
    </row>
    <row r="10" spans="1:21" ht="15.75">
      <c r="A10" s="590"/>
      <c r="B10" s="588"/>
      <c r="C10" s="342"/>
      <c r="D10" s="342"/>
      <c r="E10" s="342"/>
      <c r="F10" s="342"/>
      <c r="G10" s="429"/>
      <c r="H10" s="431"/>
      <c r="I10" s="429"/>
      <c r="J10" s="431"/>
      <c r="K10" s="429"/>
      <c r="L10" s="431"/>
      <c r="M10" s="429"/>
      <c r="N10" s="431"/>
      <c r="O10" s="430">
        <f t="shared" si="0"/>
        <v>0</v>
      </c>
      <c r="P10" s="430">
        <f t="shared" si="1"/>
        <v>0</v>
      </c>
      <c r="Q10" s="342"/>
      <c r="R10" s="342"/>
      <c r="S10" s="342"/>
      <c r="T10" s="342"/>
      <c r="U10" s="342"/>
    </row>
    <row r="11" spans="1:21" ht="15.75">
      <c r="A11" s="590"/>
      <c r="B11" s="588"/>
      <c r="C11" s="342"/>
      <c r="D11" s="342"/>
      <c r="E11" s="342"/>
      <c r="F11" s="342"/>
      <c r="G11" s="429"/>
      <c r="H11" s="431"/>
      <c r="I11" s="429"/>
      <c r="J11" s="431"/>
      <c r="K11" s="429"/>
      <c r="L11" s="431"/>
      <c r="M11" s="429"/>
      <c r="N11" s="431"/>
      <c r="O11" s="430">
        <f t="shared" si="0"/>
        <v>0</v>
      </c>
      <c r="P11" s="430">
        <f t="shared" si="1"/>
        <v>0</v>
      </c>
      <c r="Q11" s="342"/>
      <c r="R11" s="342"/>
      <c r="S11" s="342"/>
      <c r="T11" s="342"/>
      <c r="U11" s="342"/>
    </row>
    <row r="12" spans="1:21" ht="15.75">
      <c r="A12" s="590"/>
      <c r="B12" s="588"/>
      <c r="C12" s="342"/>
      <c r="D12" s="342"/>
      <c r="E12" s="342"/>
      <c r="F12" s="342"/>
      <c r="G12" s="429"/>
      <c r="H12" s="431"/>
      <c r="I12" s="429"/>
      <c r="J12" s="431"/>
      <c r="K12" s="429"/>
      <c r="L12" s="431"/>
      <c r="M12" s="429"/>
      <c r="N12" s="431"/>
      <c r="O12" s="430">
        <f t="shared" si="0"/>
        <v>0</v>
      </c>
      <c r="P12" s="430">
        <f t="shared" si="1"/>
        <v>0</v>
      </c>
      <c r="Q12" s="342"/>
      <c r="R12" s="342"/>
      <c r="S12" s="342"/>
      <c r="T12" s="342"/>
      <c r="U12" s="342"/>
    </row>
    <row r="13" spans="1:21" ht="15.75">
      <c r="A13" s="590"/>
      <c r="B13" s="588"/>
      <c r="C13" s="342"/>
      <c r="D13" s="342"/>
      <c r="E13" s="342"/>
      <c r="F13" s="342"/>
      <c r="G13" s="429"/>
      <c r="H13" s="431"/>
      <c r="I13" s="429"/>
      <c r="J13" s="431"/>
      <c r="K13" s="429"/>
      <c r="L13" s="431"/>
      <c r="M13" s="429"/>
      <c r="N13" s="431"/>
      <c r="O13" s="430">
        <f t="shared" si="0"/>
        <v>0</v>
      </c>
      <c r="P13" s="430">
        <f t="shared" si="1"/>
        <v>0</v>
      </c>
      <c r="Q13" s="342"/>
      <c r="R13" s="342"/>
      <c r="S13" s="342"/>
      <c r="T13" s="342"/>
      <c r="U13" s="342"/>
    </row>
    <row r="14" spans="1:21" ht="15.75">
      <c r="A14" s="590"/>
      <c r="B14" s="589"/>
      <c r="C14" s="342"/>
      <c r="D14" s="342"/>
      <c r="E14" s="342"/>
      <c r="F14" s="342"/>
      <c r="G14" s="429"/>
      <c r="H14" s="431"/>
      <c r="I14" s="429"/>
      <c r="J14" s="431"/>
      <c r="K14" s="429"/>
      <c r="L14" s="431"/>
      <c r="M14" s="429"/>
      <c r="N14" s="431"/>
      <c r="O14" s="430">
        <f t="shared" si="0"/>
        <v>0</v>
      </c>
      <c r="P14" s="430">
        <f t="shared" si="1"/>
        <v>0</v>
      </c>
      <c r="Q14" s="342"/>
      <c r="R14" s="342"/>
      <c r="S14" s="342"/>
      <c r="T14" s="342"/>
      <c r="U14" s="342"/>
    </row>
    <row r="15" spans="1:21" ht="15.6" customHeight="1">
      <c r="A15" s="299"/>
      <c r="B15" s="300"/>
      <c r="C15" s="299" t="s">
        <v>483</v>
      </c>
      <c r="D15" s="300"/>
      <c r="E15" s="300"/>
      <c r="F15" s="301"/>
      <c r="G15" s="290">
        <f t="shared" ref="G15:P15" si="2">SUM(G7:G14)</f>
        <v>56</v>
      </c>
      <c r="H15" s="291">
        <f t="shared" si="2"/>
        <v>189375.2</v>
      </c>
      <c r="I15" s="290">
        <f t="shared" si="2"/>
        <v>0</v>
      </c>
      <c r="J15" s="291">
        <f t="shared" si="2"/>
        <v>0</v>
      </c>
      <c r="K15" s="290">
        <f t="shared" si="2"/>
        <v>10</v>
      </c>
      <c r="L15" s="291">
        <f t="shared" si="2"/>
        <v>33817</v>
      </c>
      <c r="M15" s="290">
        <f t="shared" si="2"/>
        <v>34</v>
      </c>
      <c r="N15" s="291">
        <f t="shared" si="2"/>
        <v>114977.8</v>
      </c>
      <c r="O15" s="291">
        <f t="shared" si="2"/>
        <v>100</v>
      </c>
      <c r="P15" s="291">
        <f t="shared" si="2"/>
        <v>338170</v>
      </c>
      <c r="Q15" s="272"/>
      <c r="R15" s="272"/>
      <c r="S15" s="272"/>
      <c r="T15" s="272"/>
      <c r="U15" s="272"/>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U21"/>
  <sheetViews>
    <sheetView topLeftCell="F1" zoomScale="70" zoomScaleNormal="70" workbookViewId="0">
      <pane ySplit="7" topLeftCell="A8" activePane="bottomLeft" state="frozen"/>
      <selection activeCell="A7" sqref="A7"/>
      <selection pane="bottomLeft" activeCell="R27" sqref="R27"/>
    </sheetView>
  </sheetViews>
  <sheetFormatPr baseColWidth="10" defaultRowHeight="15"/>
  <cols>
    <col min="1" max="1" width="21.7109375" customWidth="1"/>
    <col min="2" max="2" width="26.28515625" customWidth="1"/>
    <col min="3" max="6" width="27.42578125" customWidth="1"/>
    <col min="7" max="7" width="14.28515625" customWidth="1"/>
    <col min="8" max="8" width="14.28515625" style="239" customWidth="1"/>
    <col min="9" max="9" width="14.28515625" customWidth="1"/>
    <col min="10" max="10" width="14.28515625" style="239" customWidth="1"/>
    <col min="11" max="11" width="14.28515625" customWidth="1"/>
    <col min="12" max="12" width="14.28515625" style="239" customWidth="1"/>
    <col min="13" max="13" width="14.28515625" customWidth="1"/>
    <col min="14" max="14" width="14.28515625" style="239" customWidth="1"/>
    <col min="15" max="15" width="15.28515625" customWidth="1"/>
    <col min="16" max="16" width="18.28515625" style="239" customWidth="1"/>
    <col min="17" max="20" width="14.140625" customWidth="1"/>
    <col min="21" max="21" width="17" customWidth="1"/>
  </cols>
  <sheetData>
    <row r="1" spans="1:21" ht="18" customHeight="1">
      <c r="B1" s="246"/>
      <c r="C1" s="246"/>
      <c r="D1" s="246"/>
      <c r="E1" s="250"/>
      <c r="F1" s="246"/>
      <c r="G1" s="298" t="s">
        <v>1369</v>
      </c>
      <c r="J1" s="246"/>
      <c r="K1" s="246"/>
      <c r="L1" s="246"/>
      <c r="M1" s="246"/>
      <c r="N1" s="246"/>
      <c r="O1" s="246"/>
      <c r="P1" s="246"/>
      <c r="Q1" s="246"/>
      <c r="R1" s="246"/>
      <c r="S1" s="246"/>
      <c r="T1" s="246"/>
      <c r="U1" s="246"/>
    </row>
    <row r="2" spans="1:21" ht="18" customHeight="1">
      <c r="B2" s="250"/>
      <c r="C2" s="250"/>
      <c r="D2" s="250"/>
      <c r="E2" s="250"/>
      <c r="F2" s="250"/>
      <c r="G2" s="298"/>
      <c r="J2" s="250"/>
      <c r="K2" s="250"/>
      <c r="L2" s="250"/>
      <c r="M2" s="250"/>
      <c r="N2" s="250"/>
      <c r="O2" s="250"/>
      <c r="P2" s="250"/>
      <c r="Q2" s="250"/>
      <c r="R2" s="250"/>
      <c r="S2" s="250"/>
      <c r="T2" s="250"/>
      <c r="U2" s="250"/>
    </row>
    <row r="3" spans="1:21" ht="18" customHeight="1">
      <c r="A3" s="330" t="s">
        <v>1362</v>
      </c>
      <c r="B3" s="250"/>
      <c r="C3" s="250"/>
      <c r="D3" s="250"/>
      <c r="E3" s="250"/>
      <c r="F3" s="250"/>
      <c r="G3" s="298"/>
      <c r="J3" s="250"/>
      <c r="K3" s="250"/>
      <c r="L3" s="250"/>
      <c r="M3" s="250"/>
      <c r="N3" s="250"/>
      <c r="O3" s="250"/>
      <c r="P3" s="250"/>
      <c r="Q3" s="250"/>
      <c r="R3" s="250"/>
      <c r="S3" s="250"/>
      <c r="T3" s="250"/>
      <c r="U3" s="250"/>
    </row>
    <row r="4" spans="1:21" ht="33" customHeight="1">
      <c r="A4" s="614" t="s">
        <v>1368</v>
      </c>
      <c r="B4" s="614"/>
      <c r="C4" s="614"/>
      <c r="D4" s="614"/>
      <c r="E4" s="614"/>
      <c r="F4" s="614"/>
      <c r="G4" s="614"/>
      <c r="H4" s="614"/>
      <c r="I4" s="614"/>
      <c r="J4" s="614"/>
      <c r="K4" s="614"/>
      <c r="L4" s="614"/>
      <c r="M4" s="614"/>
      <c r="N4" s="614"/>
      <c r="O4" s="614"/>
      <c r="P4" s="614"/>
      <c r="Q4" s="614"/>
      <c r="R4" s="614"/>
      <c r="S4" s="614"/>
      <c r="T4" s="614"/>
      <c r="U4" s="614"/>
    </row>
    <row r="5" spans="1:21" ht="14.45" customHeight="1">
      <c r="A5" s="561" t="s">
        <v>97</v>
      </c>
      <c r="B5" s="561" t="s">
        <v>112</v>
      </c>
      <c r="C5" s="571" t="s">
        <v>86</v>
      </c>
      <c r="D5" s="571" t="s">
        <v>87</v>
      </c>
      <c r="E5" s="580" t="s">
        <v>394</v>
      </c>
      <c r="F5" s="571" t="s">
        <v>88</v>
      </c>
      <c r="G5" s="574" t="s">
        <v>100</v>
      </c>
      <c r="H5" s="576"/>
      <c r="I5" s="576"/>
      <c r="J5" s="576"/>
      <c r="K5" s="576"/>
      <c r="L5" s="576"/>
      <c r="M5" s="576"/>
      <c r="N5" s="575"/>
      <c r="O5" s="591" t="s">
        <v>101</v>
      </c>
      <c r="P5" s="591"/>
      <c r="Q5" s="561" t="s">
        <v>102</v>
      </c>
      <c r="R5" s="561" t="s">
        <v>103</v>
      </c>
      <c r="S5" s="561" t="s">
        <v>110</v>
      </c>
      <c r="T5" s="561" t="s">
        <v>109</v>
      </c>
      <c r="U5" s="577" t="s">
        <v>89</v>
      </c>
    </row>
    <row r="6" spans="1:21" ht="14.45" customHeight="1">
      <c r="A6" s="559"/>
      <c r="B6" s="559"/>
      <c r="C6" s="572"/>
      <c r="D6" s="572"/>
      <c r="E6" s="581"/>
      <c r="F6" s="572"/>
      <c r="G6" s="574" t="s">
        <v>104</v>
      </c>
      <c r="H6" s="575"/>
      <c r="I6" s="574" t="s">
        <v>105</v>
      </c>
      <c r="J6" s="575"/>
      <c r="K6" s="574" t="s">
        <v>106</v>
      </c>
      <c r="L6" s="575"/>
      <c r="M6" s="574" t="s">
        <v>107</v>
      </c>
      <c r="N6" s="575"/>
      <c r="O6" s="591"/>
      <c r="P6" s="591"/>
      <c r="Q6" s="559"/>
      <c r="R6" s="559"/>
      <c r="S6" s="559"/>
      <c r="T6" s="559"/>
      <c r="U6" s="578"/>
    </row>
    <row r="7" spans="1:21" ht="25.5">
      <c r="A7" s="560"/>
      <c r="B7" s="560"/>
      <c r="C7" s="573"/>
      <c r="D7" s="573"/>
      <c r="E7" s="582"/>
      <c r="F7" s="573"/>
      <c r="G7" s="248" t="s">
        <v>108</v>
      </c>
      <c r="H7" s="238" t="s">
        <v>12</v>
      </c>
      <c r="I7" s="248" t="s">
        <v>108</v>
      </c>
      <c r="J7" s="238" t="s">
        <v>12</v>
      </c>
      <c r="K7" s="248" t="s">
        <v>108</v>
      </c>
      <c r="L7" s="238" t="s">
        <v>12</v>
      </c>
      <c r="M7" s="248" t="s">
        <v>108</v>
      </c>
      <c r="N7" s="238" t="s">
        <v>12</v>
      </c>
      <c r="O7" s="343" t="s">
        <v>108</v>
      </c>
      <c r="P7" s="238" t="s">
        <v>12</v>
      </c>
      <c r="Q7" s="560"/>
      <c r="R7" s="560"/>
      <c r="S7" s="560"/>
      <c r="T7" s="560"/>
      <c r="U7" s="579"/>
    </row>
    <row r="8" spans="1:21" ht="15.6" customHeight="1">
      <c r="A8" s="337"/>
      <c r="B8" s="249"/>
      <c r="C8" s="249"/>
      <c r="D8" s="249"/>
      <c r="E8" s="249"/>
      <c r="F8" s="249"/>
      <c r="G8" s="249"/>
      <c r="H8" s="311" t="s">
        <v>117</v>
      </c>
      <c r="I8" s="249"/>
      <c r="J8" s="249"/>
      <c r="K8" s="249"/>
      <c r="L8" s="249"/>
      <c r="M8" s="249"/>
      <c r="N8" s="249"/>
      <c r="O8" s="249"/>
      <c r="P8" s="249"/>
      <c r="Q8" s="249"/>
      <c r="R8" s="249"/>
      <c r="S8" s="249"/>
      <c r="T8" s="249"/>
      <c r="U8" s="249"/>
    </row>
    <row r="9" spans="1:21" ht="15.75">
      <c r="A9" s="615" t="s">
        <v>1455</v>
      </c>
      <c r="B9" s="562" t="s">
        <v>1456</v>
      </c>
      <c r="C9" s="342"/>
      <c r="D9" s="342"/>
      <c r="E9" s="342"/>
      <c r="F9" s="342"/>
      <c r="G9" s="426"/>
      <c r="H9" s="427"/>
      <c r="I9" s="426"/>
      <c r="J9" s="427"/>
      <c r="K9" s="426"/>
      <c r="L9" s="427"/>
      <c r="M9" s="426"/>
      <c r="N9" s="427"/>
      <c r="O9" s="432">
        <f>+G9+I9+K9+M9</f>
        <v>0</v>
      </c>
      <c r="P9" s="432">
        <f>+H9+J9+L9+N9</f>
        <v>0</v>
      </c>
      <c r="Q9" s="342"/>
      <c r="R9" s="342"/>
      <c r="S9" s="342"/>
      <c r="T9" s="342"/>
      <c r="U9" s="342"/>
    </row>
    <row r="10" spans="1:21" ht="15.75">
      <c r="A10" s="616"/>
      <c r="B10" s="563"/>
      <c r="C10" s="342"/>
      <c r="D10" s="342"/>
      <c r="E10" s="342"/>
      <c r="F10" s="342"/>
      <c r="G10" s="426"/>
      <c r="H10" s="427"/>
      <c r="I10" s="426"/>
      <c r="J10" s="427"/>
      <c r="K10" s="426"/>
      <c r="L10" s="427"/>
      <c r="M10" s="426"/>
      <c r="N10" s="427"/>
      <c r="O10" s="432">
        <f t="shared" ref="O10:O20" si="0">+G10+I10+K10+M10</f>
        <v>0</v>
      </c>
      <c r="P10" s="432">
        <f t="shared" ref="P10:P20" si="1">+H10+J10+L10+N10</f>
        <v>0</v>
      </c>
      <c r="Q10" s="342"/>
      <c r="R10" s="342"/>
      <c r="S10" s="342"/>
      <c r="T10" s="342"/>
      <c r="U10" s="342"/>
    </row>
    <row r="11" spans="1:21" ht="15.75">
      <c r="A11" s="616"/>
      <c r="B11" s="563"/>
      <c r="C11" s="342"/>
      <c r="D11" s="342"/>
      <c r="E11" s="342"/>
      <c r="F11" s="342"/>
      <c r="G11" s="426"/>
      <c r="H11" s="427"/>
      <c r="I11" s="426"/>
      <c r="J11" s="427"/>
      <c r="K11" s="426"/>
      <c r="L11" s="427"/>
      <c r="M11" s="426"/>
      <c r="N11" s="427"/>
      <c r="O11" s="432">
        <f t="shared" si="0"/>
        <v>0</v>
      </c>
      <c r="P11" s="432">
        <f t="shared" si="1"/>
        <v>0</v>
      </c>
      <c r="Q11" s="342"/>
      <c r="R11" s="342"/>
      <c r="S11" s="342"/>
      <c r="T11" s="342"/>
      <c r="U11" s="342"/>
    </row>
    <row r="12" spans="1:21" ht="15.75">
      <c r="A12" s="616"/>
      <c r="B12" s="563"/>
      <c r="C12" s="342"/>
      <c r="D12" s="342"/>
      <c r="E12" s="342"/>
      <c r="F12" s="342"/>
      <c r="G12" s="426"/>
      <c r="H12" s="427"/>
      <c r="I12" s="426"/>
      <c r="J12" s="427"/>
      <c r="K12" s="426"/>
      <c r="L12" s="427"/>
      <c r="M12" s="426"/>
      <c r="N12" s="427"/>
      <c r="O12" s="432">
        <f t="shared" si="0"/>
        <v>0</v>
      </c>
      <c r="P12" s="432">
        <f t="shared" si="1"/>
        <v>0</v>
      </c>
      <c r="Q12" s="342"/>
      <c r="R12" s="342"/>
      <c r="S12" s="342"/>
      <c r="T12" s="342"/>
      <c r="U12" s="72"/>
    </row>
    <row r="13" spans="1:21" ht="15.75">
      <c r="A13" s="616"/>
      <c r="B13" s="563"/>
      <c r="C13" s="342"/>
      <c r="D13" s="342"/>
      <c r="E13" s="342"/>
      <c r="F13" s="285"/>
      <c r="G13" s="426"/>
      <c r="H13" s="427"/>
      <c r="I13" s="426"/>
      <c r="J13" s="427"/>
      <c r="K13" s="426"/>
      <c r="L13" s="427"/>
      <c r="M13" s="426"/>
      <c r="N13" s="427"/>
      <c r="O13" s="432">
        <f t="shared" si="0"/>
        <v>0</v>
      </c>
      <c r="P13" s="432">
        <f t="shared" si="1"/>
        <v>0</v>
      </c>
      <c r="Q13" s="342"/>
      <c r="R13" s="342"/>
      <c r="S13" s="342"/>
      <c r="T13" s="342"/>
      <c r="U13" s="285"/>
    </row>
    <row r="14" spans="1:21" ht="15.75">
      <c r="A14" s="616"/>
      <c r="B14" s="563"/>
      <c r="C14" s="342"/>
      <c r="D14" s="342"/>
      <c r="E14" s="342"/>
      <c r="F14" s="342"/>
      <c r="G14" s="426"/>
      <c r="H14" s="427"/>
      <c r="I14" s="426"/>
      <c r="J14" s="427"/>
      <c r="K14" s="426"/>
      <c r="L14" s="427"/>
      <c r="M14" s="426"/>
      <c r="N14" s="427"/>
      <c r="O14" s="432">
        <f t="shared" si="0"/>
        <v>0</v>
      </c>
      <c r="P14" s="432">
        <f t="shared" si="1"/>
        <v>0</v>
      </c>
      <c r="Q14" s="342"/>
      <c r="R14" s="342"/>
      <c r="S14" s="342"/>
      <c r="T14" s="342"/>
      <c r="U14" s="342"/>
    </row>
    <row r="15" spans="1:21" ht="15.75">
      <c r="A15" s="616"/>
      <c r="B15" s="563"/>
      <c r="C15" s="342"/>
      <c r="D15" s="342"/>
      <c r="E15" s="342"/>
      <c r="F15" s="73"/>
      <c r="G15" s="426"/>
      <c r="H15" s="427"/>
      <c r="I15" s="426"/>
      <c r="J15" s="427"/>
      <c r="K15" s="426"/>
      <c r="L15" s="427"/>
      <c r="M15" s="426"/>
      <c r="N15" s="427"/>
      <c r="O15" s="432">
        <f t="shared" si="0"/>
        <v>0</v>
      </c>
      <c r="P15" s="432">
        <f t="shared" si="1"/>
        <v>0</v>
      </c>
      <c r="Q15" s="342"/>
      <c r="R15" s="342"/>
      <c r="S15" s="342"/>
      <c r="T15" s="342"/>
      <c r="U15" s="342"/>
    </row>
    <row r="16" spans="1:21" ht="15.75">
      <c r="A16" s="616"/>
      <c r="B16" s="563"/>
      <c r="C16" s="342"/>
      <c r="D16" s="342"/>
      <c r="E16" s="342"/>
      <c r="F16" s="342"/>
      <c r="G16" s="426"/>
      <c r="H16" s="427"/>
      <c r="I16" s="426"/>
      <c r="J16" s="427"/>
      <c r="K16" s="426"/>
      <c r="L16" s="427"/>
      <c r="M16" s="426"/>
      <c r="N16" s="427"/>
      <c r="O16" s="432">
        <f t="shared" si="0"/>
        <v>0</v>
      </c>
      <c r="P16" s="432">
        <f t="shared" si="1"/>
        <v>0</v>
      </c>
      <c r="Q16" s="342"/>
      <c r="R16" s="342"/>
      <c r="S16" s="342"/>
      <c r="T16" s="342"/>
      <c r="U16" s="342"/>
    </row>
    <row r="17" spans="1:21" ht="15.75">
      <c r="A17" s="616"/>
      <c r="B17" s="563"/>
      <c r="C17" s="342"/>
      <c r="D17" s="342"/>
      <c r="E17" s="342"/>
      <c r="F17" s="342"/>
      <c r="G17" s="426"/>
      <c r="H17" s="427"/>
      <c r="I17" s="426"/>
      <c r="J17" s="427"/>
      <c r="K17" s="426"/>
      <c r="L17" s="427"/>
      <c r="M17" s="426"/>
      <c r="N17" s="427"/>
      <c r="O17" s="432">
        <f t="shared" si="0"/>
        <v>0</v>
      </c>
      <c r="P17" s="432">
        <f t="shared" si="1"/>
        <v>0</v>
      </c>
      <c r="Q17" s="404"/>
      <c r="R17" s="404"/>
      <c r="S17" s="404"/>
      <c r="T17" s="404"/>
      <c r="U17" s="342"/>
    </row>
    <row r="18" spans="1:21" ht="15.75">
      <c r="A18" s="616"/>
      <c r="B18" s="563"/>
      <c r="C18" s="342"/>
      <c r="D18" s="342"/>
      <c r="E18" s="342"/>
      <c r="F18" s="342"/>
      <c r="G18" s="426"/>
      <c r="H18" s="427"/>
      <c r="I18" s="426"/>
      <c r="J18" s="427"/>
      <c r="K18" s="426"/>
      <c r="L18" s="427"/>
      <c r="M18" s="426"/>
      <c r="N18" s="427"/>
      <c r="O18" s="432">
        <f t="shared" si="0"/>
        <v>0</v>
      </c>
      <c r="P18" s="432">
        <f t="shared" si="1"/>
        <v>0</v>
      </c>
      <c r="Q18" s="342"/>
      <c r="R18" s="342"/>
      <c r="S18" s="342"/>
      <c r="T18" s="342"/>
      <c r="U18" s="342"/>
    </row>
    <row r="19" spans="1:21" ht="15.75">
      <c r="A19" s="616"/>
      <c r="B19" s="563"/>
      <c r="C19" s="342"/>
      <c r="D19" s="342"/>
      <c r="E19" s="342"/>
      <c r="F19" s="342"/>
      <c r="G19" s="426"/>
      <c r="H19" s="427"/>
      <c r="I19" s="426"/>
      <c r="J19" s="427"/>
      <c r="K19" s="426"/>
      <c r="L19" s="427"/>
      <c r="M19" s="426"/>
      <c r="N19" s="427"/>
      <c r="O19" s="432">
        <f t="shared" si="0"/>
        <v>0</v>
      </c>
      <c r="P19" s="432">
        <f t="shared" si="1"/>
        <v>0</v>
      </c>
      <c r="Q19" s="342"/>
      <c r="R19" s="342"/>
      <c r="S19" s="342"/>
      <c r="T19" s="342"/>
      <c r="U19" s="419"/>
    </row>
    <row r="20" spans="1:21" ht="15.75">
      <c r="A20" s="617"/>
      <c r="B20" s="564"/>
      <c r="C20" s="342"/>
      <c r="D20" s="342"/>
      <c r="E20" s="342"/>
      <c r="F20" s="342"/>
      <c r="G20" s="426"/>
      <c r="H20" s="427"/>
      <c r="I20" s="426"/>
      <c r="J20" s="427"/>
      <c r="K20" s="426"/>
      <c r="L20" s="427"/>
      <c r="M20" s="426"/>
      <c r="N20" s="427"/>
      <c r="O20" s="432">
        <f t="shared" si="0"/>
        <v>0</v>
      </c>
      <c r="P20" s="432">
        <f t="shared" si="1"/>
        <v>0</v>
      </c>
      <c r="Q20" s="404"/>
      <c r="R20" s="404"/>
      <c r="S20" s="404"/>
      <c r="T20" s="404"/>
      <c r="U20" s="342"/>
    </row>
    <row r="21" spans="1:21" ht="15.6" customHeight="1">
      <c r="A21" s="312" t="s">
        <v>118</v>
      </c>
      <c r="B21" s="247"/>
      <c r="C21" s="247"/>
      <c r="D21" s="247"/>
      <c r="E21" s="247"/>
      <c r="F21" s="247"/>
      <c r="G21" s="433">
        <f t="shared" ref="G21:P21" si="2">SUM(G9:G20)</f>
        <v>0</v>
      </c>
      <c r="H21" s="283">
        <f t="shared" si="2"/>
        <v>0</v>
      </c>
      <c r="I21" s="433">
        <f t="shared" si="2"/>
        <v>0</v>
      </c>
      <c r="J21" s="283">
        <f t="shared" si="2"/>
        <v>0</v>
      </c>
      <c r="K21" s="433">
        <f t="shared" si="2"/>
        <v>0</v>
      </c>
      <c r="L21" s="283">
        <f t="shared" si="2"/>
        <v>0</v>
      </c>
      <c r="M21" s="433">
        <f t="shared" si="2"/>
        <v>0</v>
      </c>
      <c r="N21" s="283">
        <f t="shared" si="2"/>
        <v>0</v>
      </c>
      <c r="O21" s="283">
        <f t="shared" si="2"/>
        <v>0</v>
      </c>
      <c r="P21" s="283">
        <f t="shared" si="2"/>
        <v>0</v>
      </c>
      <c r="Q21" s="68"/>
      <c r="R21" s="68"/>
      <c r="S21" s="68"/>
      <c r="T21" s="68"/>
      <c r="U21" s="68"/>
    </row>
  </sheetData>
  <mergeCells count="20">
    <mergeCell ref="T5:T7"/>
    <mergeCell ref="U5:U7"/>
    <mergeCell ref="O5:P6"/>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51"/>
  <sheetViews>
    <sheetView zoomScale="30" zoomScaleNormal="30" workbookViewId="0">
      <pane ySplit="6" topLeftCell="A7" activePane="bottomLeft" state="frozen"/>
      <selection activeCell="R7" sqref="R7"/>
      <selection pane="bottomLeft" activeCell="AF67" sqref="AF67:AF69"/>
    </sheetView>
  </sheetViews>
  <sheetFormatPr baseColWidth="10" defaultRowHeight="15"/>
  <cols>
    <col min="1" max="1" width="34" customWidth="1"/>
    <col min="2" max="2" width="35.7109375" customWidth="1"/>
    <col min="3"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ht="18.75">
      <c r="A1" s="624" t="s">
        <v>1353</v>
      </c>
      <c r="B1" s="624"/>
      <c r="C1" s="624"/>
      <c r="D1" s="624"/>
      <c r="E1" s="624"/>
      <c r="F1" s="624"/>
      <c r="G1" s="624"/>
      <c r="H1" s="624"/>
      <c r="I1" s="624"/>
      <c r="J1" s="624"/>
      <c r="K1" s="624"/>
      <c r="L1" s="624"/>
      <c r="M1" s="624"/>
      <c r="N1" s="624"/>
      <c r="O1" s="624"/>
      <c r="P1" s="624"/>
      <c r="Q1" s="624"/>
      <c r="R1" s="624"/>
      <c r="S1" s="624"/>
      <c r="T1" s="624"/>
      <c r="U1" s="624"/>
    </row>
    <row r="2" spans="1:21">
      <c r="A2" s="625" t="s">
        <v>1457</v>
      </c>
      <c r="B2" s="625"/>
      <c r="C2" s="625"/>
      <c r="D2" s="625"/>
      <c r="E2" s="625"/>
      <c r="F2" s="625"/>
      <c r="G2" s="625"/>
      <c r="H2" s="625"/>
      <c r="I2" s="625"/>
      <c r="J2" s="625"/>
      <c r="K2" s="625"/>
      <c r="L2" s="625"/>
      <c r="M2" s="625"/>
      <c r="N2" s="625"/>
      <c r="O2" s="625"/>
      <c r="P2" s="625"/>
      <c r="Q2" s="625"/>
      <c r="R2" s="625"/>
      <c r="S2" s="625"/>
      <c r="T2" s="625"/>
      <c r="U2" s="625"/>
    </row>
    <row r="3" spans="1:21" ht="13.5" customHeight="1">
      <c r="A3" s="327" t="s">
        <v>1458</v>
      </c>
      <c r="B3" s="328"/>
      <c r="C3" s="328"/>
      <c r="D3" s="328"/>
      <c r="E3" s="328"/>
      <c r="F3" s="328"/>
      <c r="G3" s="328"/>
      <c r="H3" s="328"/>
      <c r="I3" s="328"/>
      <c r="J3" s="328"/>
      <c r="K3" s="328"/>
      <c r="L3" s="328"/>
      <c r="M3" s="328"/>
      <c r="N3" s="328"/>
      <c r="O3" s="328"/>
      <c r="P3" s="328"/>
      <c r="Q3" s="328"/>
      <c r="R3" s="328"/>
      <c r="S3" s="328"/>
      <c r="T3" s="328"/>
      <c r="U3" s="328"/>
    </row>
    <row r="4" spans="1:21" ht="15" customHeight="1">
      <c r="A4" s="592" t="s">
        <v>97</v>
      </c>
      <c r="B4" s="592" t="s">
        <v>112</v>
      </c>
      <c r="C4" s="571" t="s">
        <v>86</v>
      </c>
      <c r="D4" s="571" t="s">
        <v>87</v>
      </c>
      <c r="E4" s="580" t="s">
        <v>394</v>
      </c>
      <c r="F4" s="571" t="s">
        <v>88</v>
      </c>
      <c r="G4" s="592" t="s">
        <v>100</v>
      </c>
      <c r="H4" s="592"/>
      <c r="I4" s="592"/>
      <c r="J4" s="592"/>
      <c r="K4" s="592"/>
      <c r="L4" s="592"/>
      <c r="M4" s="592"/>
      <c r="N4" s="592"/>
      <c r="O4" s="591" t="s">
        <v>101</v>
      </c>
      <c r="P4" s="591"/>
      <c r="Q4" s="561" t="s">
        <v>102</v>
      </c>
      <c r="R4" s="561" t="s">
        <v>103</v>
      </c>
      <c r="S4" s="561" t="s">
        <v>110</v>
      </c>
      <c r="T4" s="561" t="s">
        <v>109</v>
      </c>
      <c r="U4" s="577" t="s">
        <v>89</v>
      </c>
    </row>
    <row r="5" spans="1:21" ht="15" customHeight="1">
      <c r="A5" s="592"/>
      <c r="B5" s="592"/>
      <c r="C5" s="572"/>
      <c r="D5" s="572"/>
      <c r="E5" s="581"/>
      <c r="F5" s="572"/>
      <c r="G5" s="592" t="s">
        <v>104</v>
      </c>
      <c r="H5" s="592"/>
      <c r="I5" s="592" t="s">
        <v>105</v>
      </c>
      <c r="J5" s="592"/>
      <c r="K5" s="592" t="s">
        <v>106</v>
      </c>
      <c r="L5" s="592"/>
      <c r="M5" s="592" t="s">
        <v>107</v>
      </c>
      <c r="N5" s="592"/>
      <c r="O5" s="591"/>
      <c r="P5" s="591"/>
      <c r="Q5" s="559"/>
      <c r="R5" s="559"/>
      <c r="S5" s="559"/>
      <c r="T5" s="559"/>
      <c r="U5" s="578"/>
    </row>
    <row r="6" spans="1:21" ht="25.5">
      <c r="A6" s="592"/>
      <c r="B6" s="592"/>
      <c r="C6" s="573"/>
      <c r="D6" s="573"/>
      <c r="E6" s="582"/>
      <c r="F6" s="573"/>
      <c r="G6" s="325" t="s">
        <v>108</v>
      </c>
      <c r="H6" s="238" t="s">
        <v>12</v>
      </c>
      <c r="I6" s="325" t="s">
        <v>108</v>
      </c>
      <c r="J6" s="238" t="s">
        <v>12</v>
      </c>
      <c r="K6" s="325" t="s">
        <v>108</v>
      </c>
      <c r="L6" s="238" t="s">
        <v>12</v>
      </c>
      <c r="M6" s="325" t="s">
        <v>108</v>
      </c>
      <c r="N6" s="238" t="s">
        <v>12</v>
      </c>
      <c r="O6" s="325" t="s">
        <v>108</v>
      </c>
      <c r="P6" s="238" t="s">
        <v>12</v>
      </c>
      <c r="Q6" s="560"/>
      <c r="R6" s="560"/>
      <c r="S6" s="560"/>
      <c r="T6" s="560"/>
      <c r="U6" s="579"/>
    </row>
    <row r="7" spans="1:21" ht="15.75">
      <c r="A7" s="626" t="s">
        <v>1353</v>
      </c>
      <c r="B7" s="627"/>
      <c r="C7" s="627"/>
      <c r="D7" s="627"/>
      <c r="E7" s="627"/>
      <c r="F7" s="627"/>
      <c r="G7" s="627"/>
      <c r="H7" s="627"/>
      <c r="I7" s="627"/>
      <c r="J7" s="627"/>
      <c r="K7" s="627"/>
      <c r="L7" s="627"/>
      <c r="M7" s="627"/>
      <c r="N7" s="627"/>
      <c r="O7" s="627"/>
      <c r="P7" s="627"/>
      <c r="Q7" s="627"/>
      <c r="R7" s="627"/>
      <c r="S7" s="627"/>
      <c r="T7" s="627"/>
      <c r="U7" s="628"/>
    </row>
    <row r="8" spans="1:21" ht="15.75">
      <c r="A8" s="629" t="s">
        <v>1459</v>
      </c>
      <c r="B8" s="620" t="s">
        <v>1354</v>
      </c>
      <c r="C8" s="421"/>
      <c r="D8" s="285"/>
      <c r="E8" s="285"/>
      <c r="F8" s="285"/>
      <c r="G8" s="415"/>
      <c r="H8" s="416"/>
      <c r="I8" s="285"/>
      <c r="J8" s="416"/>
      <c r="K8" s="285"/>
      <c r="L8" s="416"/>
      <c r="M8" s="285"/>
      <c r="N8" s="416"/>
      <c r="O8" s="430">
        <f>+G8+I8+K8+M8</f>
        <v>0</v>
      </c>
      <c r="P8" s="430">
        <f>+H8+J8+L8+N8</f>
        <v>0</v>
      </c>
      <c r="Q8" s="285"/>
      <c r="R8" s="285"/>
      <c r="S8" s="285"/>
      <c r="T8" s="285"/>
      <c r="U8" s="285"/>
    </row>
    <row r="9" spans="1:21" s="418" customFormat="1" ht="15.75">
      <c r="A9" s="629"/>
      <c r="B9" s="620"/>
      <c r="C9" s="421"/>
      <c r="D9" s="285"/>
      <c r="E9" s="285"/>
      <c r="F9" s="285"/>
      <c r="G9" s="415"/>
      <c r="H9" s="416"/>
      <c r="I9" s="285"/>
      <c r="J9" s="416"/>
      <c r="K9" s="285"/>
      <c r="L9" s="416"/>
      <c r="M9" s="285"/>
      <c r="N9" s="416"/>
      <c r="O9" s="430">
        <f t="shared" ref="O9:O50" si="0">+G9+I9+K9+M9</f>
        <v>0</v>
      </c>
      <c r="P9" s="430">
        <f t="shared" ref="P9:P50" si="1">+H9+J9+L9+N9</f>
        <v>0</v>
      </c>
      <c r="Q9" s="285"/>
      <c r="R9" s="285"/>
      <c r="S9" s="285"/>
      <c r="T9" s="285"/>
      <c r="U9" s="285"/>
    </row>
    <row r="10" spans="1:21" s="418" customFormat="1" ht="15.75">
      <c r="A10" s="629"/>
      <c r="B10" s="620"/>
      <c r="C10" s="421"/>
      <c r="D10" s="285"/>
      <c r="E10" s="285"/>
      <c r="F10" s="285"/>
      <c r="G10" s="415"/>
      <c r="H10" s="416"/>
      <c r="I10" s="285"/>
      <c r="J10" s="416"/>
      <c r="K10" s="285"/>
      <c r="L10" s="416"/>
      <c r="M10" s="285"/>
      <c r="N10" s="416"/>
      <c r="O10" s="430">
        <f t="shared" si="0"/>
        <v>0</v>
      </c>
      <c r="P10" s="430">
        <f t="shared" si="1"/>
        <v>0</v>
      </c>
      <c r="Q10" s="285"/>
      <c r="R10" s="285"/>
      <c r="S10" s="285"/>
      <c r="T10" s="285"/>
      <c r="U10" s="285"/>
    </row>
    <row r="11" spans="1:21" s="418" customFormat="1" ht="15.75">
      <c r="A11" s="629"/>
      <c r="B11" s="620"/>
      <c r="C11" s="421"/>
      <c r="D11" s="285"/>
      <c r="E11" s="285"/>
      <c r="F11" s="285"/>
      <c r="G11" s="415"/>
      <c r="H11" s="416"/>
      <c r="I11" s="285"/>
      <c r="J11" s="416"/>
      <c r="K11" s="285"/>
      <c r="L11" s="416"/>
      <c r="M11" s="285"/>
      <c r="N11" s="416"/>
      <c r="O11" s="430">
        <f t="shared" si="0"/>
        <v>0</v>
      </c>
      <c r="P11" s="430">
        <f t="shared" si="1"/>
        <v>0</v>
      </c>
      <c r="Q11" s="285"/>
      <c r="R11" s="285"/>
      <c r="S11" s="285"/>
      <c r="T11" s="285"/>
      <c r="U11" s="285"/>
    </row>
    <row r="12" spans="1:21" s="418" customFormat="1" ht="15.75">
      <c r="A12" s="629"/>
      <c r="B12" s="620"/>
      <c r="C12" s="421"/>
      <c r="D12" s="285"/>
      <c r="E12" s="285"/>
      <c r="F12" s="285"/>
      <c r="G12" s="415"/>
      <c r="H12" s="416"/>
      <c r="I12" s="285"/>
      <c r="J12" s="416"/>
      <c r="K12" s="285"/>
      <c r="L12" s="416"/>
      <c r="M12" s="285"/>
      <c r="N12" s="416"/>
      <c r="O12" s="430">
        <f t="shared" si="0"/>
        <v>0</v>
      </c>
      <c r="P12" s="430">
        <f t="shared" si="1"/>
        <v>0</v>
      </c>
      <c r="Q12" s="285"/>
      <c r="R12" s="285"/>
      <c r="S12" s="285"/>
      <c r="T12" s="285"/>
      <c r="U12" s="285"/>
    </row>
    <row r="13" spans="1:21" s="418" customFormat="1" ht="15.75">
      <c r="A13" s="629"/>
      <c r="B13" s="620"/>
      <c r="C13" s="421"/>
      <c r="D13" s="285"/>
      <c r="E13" s="285"/>
      <c r="F13" s="285"/>
      <c r="G13" s="415"/>
      <c r="H13" s="416"/>
      <c r="I13" s="285"/>
      <c r="J13" s="416"/>
      <c r="K13" s="285"/>
      <c r="L13" s="416"/>
      <c r="M13" s="285"/>
      <c r="N13" s="416"/>
      <c r="O13" s="430">
        <f t="shared" si="0"/>
        <v>0</v>
      </c>
      <c r="P13" s="430">
        <f t="shared" si="1"/>
        <v>0</v>
      </c>
      <c r="Q13" s="285"/>
      <c r="R13" s="285"/>
      <c r="S13" s="285"/>
      <c r="T13" s="285"/>
      <c r="U13" s="285"/>
    </row>
    <row r="14" spans="1:21" s="418" customFormat="1" ht="15.75">
      <c r="A14" s="629"/>
      <c r="B14" s="620" t="s">
        <v>1355</v>
      </c>
      <c r="C14" s="421"/>
      <c r="D14" s="285"/>
      <c r="E14" s="285"/>
      <c r="F14" s="285"/>
      <c r="G14" s="415"/>
      <c r="H14" s="416"/>
      <c r="I14" s="285"/>
      <c r="J14" s="416"/>
      <c r="K14" s="285"/>
      <c r="L14" s="416"/>
      <c r="M14" s="285"/>
      <c r="N14" s="416"/>
      <c r="O14" s="430">
        <f t="shared" si="0"/>
        <v>0</v>
      </c>
      <c r="P14" s="430">
        <f t="shared" si="1"/>
        <v>0</v>
      </c>
      <c r="Q14" s="285"/>
      <c r="R14" s="285"/>
      <c r="S14" s="285"/>
      <c r="T14" s="285"/>
      <c r="U14" s="285"/>
    </row>
    <row r="15" spans="1:21" s="418" customFormat="1" ht="15.75">
      <c r="A15" s="629"/>
      <c r="B15" s="620"/>
      <c r="C15" s="421"/>
      <c r="D15" s="285"/>
      <c r="E15" s="285"/>
      <c r="F15" s="285"/>
      <c r="G15" s="415"/>
      <c r="H15" s="416"/>
      <c r="I15" s="285"/>
      <c r="J15" s="416"/>
      <c r="K15" s="285"/>
      <c r="L15" s="416"/>
      <c r="M15" s="285"/>
      <c r="N15" s="416"/>
      <c r="O15" s="430">
        <f t="shared" si="0"/>
        <v>0</v>
      </c>
      <c r="P15" s="430">
        <f t="shared" si="1"/>
        <v>0</v>
      </c>
      <c r="Q15" s="285"/>
      <c r="R15" s="285"/>
      <c r="S15" s="285"/>
      <c r="T15" s="285"/>
      <c r="U15" s="285"/>
    </row>
    <row r="16" spans="1:21" s="418" customFormat="1" ht="15.75">
      <c r="A16" s="629"/>
      <c r="B16" s="620"/>
      <c r="C16" s="421"/>
      <c r="D16" s="285"/>
      <c r="E16" s="285"/>
      <c r="F16" s="285"/>
      <c r="G16" s="415"/>
      <c r="H16" s="416"/>
      <c r="I16" s="285"/>
      <c r="J16" s="416"/>
      <c r="K16" s="285"/>
      <c r="L16" s="416"/>
      <c r="M16" s="285"/>
      <c r="N16" s="416"/>
      <c r="O16" s="430">
        <f t="shared" si="0"/>
        <v>0</v>
      </c>
      <c r="P16" s="430">
        <f t="shared" si="1"/>
        <v>0</v>
      </c>
      <c r="Q16" s="285"/>
      <c r="R16" s="285"/>
      <c r="S16" s="285"/>
      <c r="T16" s="285"/>
      <c r="U16" s="285"/>
    </row>
    <row r="17" spans="1:21" s="418" customFormat="1" ht="15.75">
      <c r="A17" s="629"/>
      <c r="B17" s="620"/>
      <c r="C17" s="421"/>
      <c r="D17" s="285"/>
      <c r="E17" s="285"/>
      <c r="F17" s="285"/>
      <c r="G17" s="415"/>
      <c r="H17" s="416"/>
      <c r="I17" s="285"/>
      <c r="J17" s="416"/>
      <c r="K17" s="285"/>
      <c r="L17" s="416"/>
      <c r="M17" s="285"/>
      <c r="N17" s="416"/>
      <c r="O17" s="430">
        <f t="shared" si="0"/>
        <v>0</v>
      </c>
      <c r="P17" s="430">
        <f t="shared" si="1"/>
        <v>0</v>
      </c>
      <c r="Q17" s="285"/>
      <c r="R17" s="285"/>
      <c r="S17" s="285"/>
      <c r="T17" s="285"/>
      <c r="U17" s="285"/>
    </row>
    <row r="18" spans="1:21" s="418" customFormat="1" ht="15.75">
      <c r="A18" s="629"/>
      <c r="B18" s="620"/>
      <c r="C18" s="421"/>
      <c r="D18" s="285"/>
      <c r="E18" s="285"/>
      <c r="F18" s="285"/>
      <c r="G18" s="415"/>
      <c r="H18" s="416"/>
      <c r="I18" s="285"/>
      <c r="J18" s="416"/>
      <c r="K18" s="285"/>
      <c r="L18" s="416"/>
      <c r="M18" s="285"/>
      <c r="N18" s="416"/>
      <c r="O18" s="430">
        <f t="shared" si="0"/>
        <v>0</v>
      </c>
      <c r="P18" s="430">
        <f t="shared" si="1"/>
        <v>0</v>
      </c>
      <c r="Q18" s="285"/>
      <c r="R18" s="285"/>
      <c r="S18" s="285"/>
      <c r="T18" s="285"/>
      <c r="U18" s="285"/>
    </row>
    <row r="19" spans="1:21" ht="15.75">
      <c r="A19" s="629"/>
      <c r="B19" s="620"/>
      <c r="C19" s="421"/>
      <c r="D19" s="285"/>
      <c r="E19" s="285"/>
      <c r="F19" s="285"/>
      <c r="G19" s="415"/>
      <c r="H19" s="416"/>
      <c r="I19" s="285"/>
      <c r="J19" s="416"/>
      <c r="K19" s="285"/>
      <c r="L19" s="416"/>
      <c r="M19" s="285"/>
      <c r="N19" s="416"/>
      <c r="O19" s="430">
        <f t="shared" si="0"/>
        <v>0</v>
      </c>
      <c r="P19" s="430">
        <f t="shared" si="1"/>
        <v>0</v>
      </c>
      <c r="Q19" s="285"/>
      <c r="R19" s="285"/>
      <c r="S19" s="285"/>
      <c r="T19" s="285"/>
      <c r="U19" s="285"/>
    </row>
    <row r="20" spans="1:21" ht="15.75">
      <c r="A20" s="565" t="s">
        <v>1460</v>
      </c>
      <c r="B20" s="619" t="s">
        <v>1356</v>
      </c>
      <c r="C20" s="285"/>
      <c r="D20" s="285"/>
      <c r="E20" s="322"/>
      <c r="F20" s="285"/>
      <c r="G20" s="415"/>
      <c r="H20" s="416"/>
      <c r="I20" s="285"/>
      <c r="J20" s="416"/>
      <c r="K20" s="285"/>
      <c r="L20" s="416"/>
      <c r="M20" s="285"/>
      <c r="N20" s="416"/>
      <c r="O20" s="430">
        <f t="shared" si="0"/>
        <v>0</v>
      </c>
      <c r="P20" s="430">
        <f t="shared" si="1"/>
        <v>0</v>
      </c>
      <c r="Q20" s="285"/>
      <c r="R20" s="285"/>
      <c r="S20" s="285"/>
      <c r="T20" s="285"/>
      <c r="U20" s="285"/>
    </row>
    <row r="21" spans="1:21" s="418" customFormat="1" ht="15.75">
      <c r="A21" s="566"/>
      <c r="B21" s="619"/>
      <c r="C21" s="285"/>
      <c r="D21" s="285"/>
      <c r="E21" s="322"/>
      <c r="F21" s="285"/>
      <c r="G21" s="415"/>
      <c r="H21" s="416"/>
      <c r="I21" s="285"/>
      <c r="J21" s="416"/>
      <c r="K21" s="285"/>
      <c r="L21" s="416"/>
      <c r="M21" s="285"/>
      <c r="N21" s="416"/>
      <c r="O21" s="430">
        <f t="shared" si="0"/>
        <v>0</v>
      </c>
      <c r="P21" s="430">
        <f t="shared" si="1"/>
        <v>0</v>
      </c>
      <c r="Q21" s="285"/>
      <c r="R21" s="285"/>
      <c r="S21" s="285"/>
      <c r="T21" s="285"/>
      <c r="U21" s="285"/>
    </row>
    <row r="22" spans="1:21" s="418" customFormat="1" ht="15.75">
      <c r="A22" s="566"/>
      <c r="B22" s="619"/>
      <c r="C22" s="285"/>
      <c r="D22" s="285"/>
      <c r="E22" s="322"/>
      <c r="F22" s="285"/>
      <c r="G22" s="415"/>
      <c r="H22" s="416"/>
      <c r="I22" s="285"/>
      <c r="J22" s="416"/>
      <c r="K22" s="285"/>
      <c r="L22" s="416"/>
      <c r="M22" s="285"/>
      <c r="N22" s="416"/>
      <c r="O22" s="430">
        <f t="shared" si="0"/>
        <v>0</v>
      </c>
      <c r="P22" s="430">
        <f t="shared" si="1"/>
        <v>0</v>
      </c>
      <c r="Q22" s="285"/>
      <c r="R22" s="285"/>
      <c r="S22" s="285"/>
      <c r="T22" s="285"/>
      <c r="U22" s="285"/>
    </row>
    <row r="23" spans="1:21" s="418" customFormat="1" ht="15.75">
      <c r="A23" s="566"/>
      <c r="B23" s="619"/>
      <c r="C23" s="285"/>
      <c r="D23" s="285"/>
      <c r="E23" s="322"/>
      <c r="F23" s="285"/>
      <c r="G23" s="415"/>
      <c r="H23" s="416"/>
      <c r="I23" s="285"/>
      <c r="J23" s="416"/>
      <c r="K23" s="285"/>
      <c r="L23" s="416"/>
      <c r="M23" s="285"/>
      <c r="N23" s="416"/>
      <c r="O23" s="430">
        <f t="shared" si="0"/>
        <v>0</v>
      </c>
      <c r="P23" s="430">
        <f t="shared" si="1"/>
        <v>0</v>
      </c>
      <c r="Q23" s="285"/>
      <c r="R23" s="285"/>
      <c r="S23" s="285"/>
      <c r="T23" s="285"/>
      <c r="U23" s="285"/>
    </row>
    <row r="24" spans="1:21" ht="15.75">
      <c r="A24" s="566"/>
      <c r="B24" s="619"/>
      <c r="C24" s="285"/>
      <c r="D24" s="285"/>
      <c r="E24" s="322"/>
      <c r="F24" s="285"/>
      <c r="G24" s="415"/>
      <c r="H24" s="416"/>
      <c r="I24" s="285"/>
      <c r="J24" s="416"/>
      <c r="K24" s="285"/>
      <c r="L24" s="416"/>
      <c r="M24" s="285"/>
      <c r="N24" s="416"/>
      <c r="O24" s="430">
        <f t="shared" si="0"/>
        <v>0</v>
      </c>
      <c r="P24" s="430">
        <f t="shared" si="1"/>
        <v>0</v>
      </c>
      <c r="Q24" s="285"/>
      <c r="R24" s="285"/>
      <c r="S24" s="285"/>
      <c r="T24" s="285"/>
      <c r="U24" s="285"/>
    </row>
    <row r="25" spans="1:21" ht="15.75">
      <c r="A25" s="566"/>
      <c r="B25" s="618" t="s">
        <v>1357</v>
      </c>
      <c r="C25" s="285"/>
      <c r="D25" s="285"/>
      <c r="E25" s="285"/>
      <c r="F25" s="285"/>
      <c r="G25" s="285"/>
      <c r="H25" s="416"/>
      <c r="I25" s="285"/>
      <c r="J25" s="416"/>
      <c r="K25" s="285"/>
      <c r="L25" s="416"/>
      <c r="M25" s="285"/>
      <c r="N25" s="416"/>
      <c r="O25" s="430">
        <f t="shared" si="0"/>
        <v>0</v>
      </c>
      <c r="P25" s="430">
        <f t="shared" si="1"/>
        <v>0</v>
      </c>
      <c r="Q25" s="285"/>
      <c r="R25" s="285"/>
      <c r="S25" s="285"/>
      <c r="T25" s="285"/>
      <c r="U25" s="285"/>
    </row>
    <row r="26" spans="1:21" ht="15.75">
      <c r="A26" s="566"/>
      <c r="B26" s="618"/>
      <c r="C26" s="285"/>
      <c r="D26" s="285"/>
      <c r="E26" s="285"/>
      <c r="F26" s="285"/>
      <c r="G26" s="415"/>
      <c r="H26" s="416"/>
      <c r="I26" s="285"/>
      <c r="J26" s="416"/>
      <c r="K26" s="285"/>
      <c r="L26" s="416"/>
      <c r="M26" s="285"/>
      <c r="N26" s="416"/>
      <c r="O26" s="430">
        <f t="shared" si="0"/>
        <v>0</v>
      </c>
      <c r="P26" s="430">
        <f t="shared" si="1"/>
        <v>0</v>
      </c>
      <c r="Q26" s="285"/>
      <c r="R26" s="285"/>
      <c r="S26" s="285"/>
      <c r="T26" s="285"/>
      <c r="U26" s="285"/>
    </row>
    <row r="27" spans="1:21" ht="15.75">
      <c r="A27" s="566"/>
      <c r="B27" s="618"/>
      <c r="C27" s="285"/>
      <c r="D27" s="285"/>
      <c r="E27" s="285"/>
      <c r="F27" s="285"/>
      <c r="G27" s="285"/>
      <c r="H27" s="416"/>
      <c r="I27" s="285"/>
      <c r="J27" s="416"/>
      <c r="K27" s="285"/>
      <c r="L27" s="416"/>
      <c r="M27" s="285"/>
      <c r="N27" s="416"/>
      <c r="O27" s="430">
        <f t="shared" si="0"/>
        <v>0</v>
      </c>
      <c r="P27" s="430">
        <f t="shared" si="1"/>
        <v>0</v>
      </c>
      <c r="Q27" s="285"/>
      <c r="R27" s="285"/>
      <c r="S27" s="285"/>
      <c r="T27" s="285"/>
      <c r="U27" s="412"/>
    </row>
    <row r="28" spans="1:21" ht="15.75">
      <c r="A28" s="566"/>
      <c r="B28" s="618"/>
      <c r="C28" s="285"/>
      <c r="D28" s="285"/>
      <c r="E28" s="285"/>
      <c r="F28" s="285"/>
      <c r="G28" s="285"/>
      <c r="H28" s="416"/>
      <c r="I28" s="285"/>
      <c r="J28" s="416"/>
      <c r="K28" s="285"/>
      <c r="L28" s="416"/>
      <c r="M28" s="285"/>
      <c r="N28" s="416"/>
      <c r="O28" s="430">
        <f t="shared" si="0"/>
        <v>0</v>
      </c>
      <c r="P28" s="430">
        <f t="shared" si="1"/>
        <v>0</v>
      </c>
      <c r="Q28" s="285"/>
      <c r="R28" s="285"/>
      <c r="S28" s="285"/>
      <c r="T28" s="285"/>
      <c r="U28" s="412"/>
    </row>
    <row r="29" spans="1:21" ht="15.75">
      <c r="A29" s="566"/>
      <c r="B29" s="618"/>
      <c r="C29" s="285"/>
      <c r="D29" s="285"/>
      <c r="E29" s="285"/>
      <c r="F29" s="285"/>
      <c r="G29" s="285"/>
      <c r="H29" s="416"/>
      <c r="I29" s="285"/>
      <c r="J29" s="416"/>
      <c r="K29" s="285"/>
      <c r="L29" s="416"/>
      <c r="M29" s="285"/>
      <c r="N29" s="416"/>
      <c r="O29" s="430">
        <f t="shared" si="0"/>
        <v>0</v>
      </c>
      <c r="P29" s="430">
        <f t="shared" si="1"/>
        <v>0</v>
      </c>
      <c r="Q29" s="285"/>
      <c r="R29" s="285"/>
      <c r="S29" s="285"/>
      <c r="T29" s="285"/>
      <c r="U29" s="412"/>
    </row>
    <row r="30" spans="1:21" ht="15.75">
      <c r="A30" s="566"/>
      <c r="B30" s="618"/>
      <c r="C30" s="285"/>
      <c r="D30" s="285"/>
      <c r="E30" s="285"/>
      <c r="F30" s="285"/>
      <c r="G30" s="285"/>
      <c r="H30" s="416"/>
      <c r="I30" s="285"/>
      <c r="J30" s="416"/>
      <c r="K30" s="285"/>
      <c r="L30" s="416"/>
      <c r="M30" s="285"/>
      <c r="N30" s="416"/>
      <c r="O30" s="430">
        <f t="shared" si="0"/>
        <v>0</v>
      </c>
      <c r="P30" s="430">
        <f t="shared" si="1"/>
        <v>0</v>
      </c>
      <c r="Q30" s="285"/>
      <c r="R30" s="285"/>
      <c r="S30" s="285"/>
      <c r="T30" s="285"/>
      <c r="U30" s="412"/>
    </row>
    <row r="31" spans="1:21" ht="15.75">
      <c r="A31" s="566"/>
      <c r="B31" s="618" t="s">
        <v>1358</v>
      </c>
      <c r="C31" s="285"/>
      <c r="D31" s="285"/>
      <c r="E31" s="285"/>
      <c r="F31" s="285"/>
      <c r="G31" s="285"/>
      <c r="H31" s="416"/>
      <c r="I31" s="285"/>
      <c r="J31" s="416"/>
      <c r="K31" s="285"/>
      <c r="L31" s="416"/>
      <c r="M31" s="285"/>
      <c r="N31" s="416"/>
      <c r="O31" s="430">
        <f t="shared" si="0"/>
        <v>0</v>
      </c>
      <c r="P31" s="430">
        <f t="shared" si="1"/>
        <v>0</v>
      </c>
      <c r="Q31" s="285"/>
      <c r="R31" s="285"/>
      <c r="S31" s="285"/>
      <c r="T31" s="285"/>
      <c r="U31" s="412"/>
    </row>
    <row r="32" spans="1:21" ht="15.75">
      <c r="A32" s="566"/>
      <c r="B32" s="618"/>
      <c r="C32" s="420"/>
      <c r="D32" s="326"/>
      <c r="E32" s="326"/>
      <c r="F32" s="326"/>
      <c r="G32" s="285"/>
      <c r="H32" s="416"/>
      <c r="I32" s="285"/>
      <c r="J32" s="416"/>
      <c r="K32" s="285"/>
      <c r="L32" s="416"/>
      <c r="M32" s="285"/>
      <c r="N32" s="416"/>
      <c r="O32" s="430">
        <f t="shared" si="0"/>
        <v>0</v>
      </c>
      <c r="P32" s="430">
        <f t="shared" si="1"/>
        <v>0</v>
      </c>
      <c r="Q32" s="285"/>
      <c r="R32" s="285"/>
      <c r="S32" s="285"/>
      <c r="T32" s="285"/>
      <c r="U32" s="412"/>
    </row>
    <row r="33" spans="1:21" ht="15.75">
      <c r="A33" s="566"/>
      <c r="B33" s="618"/>
      <c r="C33" s="420"/>
      <c r="D33" s="326"/>
      <c r="E33" s="326"/>
      <c r="F33" s="326"/>
      <c r="G33" s="285"/>
      <c r="H33" s="416"/>
      <c r="I33" s="285"/>
      <c r="J33" s="416"/>
      <c r="K33" s="285"/>
      <c r="L33" s="416"/>
      <c r="M33" s="285"/>
      <c r="N33" s="416"/>
      <c r="O33" s="430">
        <f t="shared" si="0"/>
        <v>0</v>
      </c>
      <c r="P33" s="430">
        <f t="shared" si="1"/>
        <v>0</v>
      </c>
      <c r="Q33" s="285"/>
      <c r="R33" s="285"/>
      <c r="S33" s="285"/>
      <c r="T33" s="285"/>
      <c r="U33" s="412"/>
    </row>
    <row r="34" spans="1:21" ht="15.75">
      <c r="A34" s="566"/>
      <c r="B34" s="618"/>
      <c r="C34" s="420"/>
      <c r="D34" s="326"/>
      <c r="E34" s="321"/>
      <c r="F34" s="326"/>
      <c r="G34" s="285"/>
      <c r="H34" s="416"/>
      <c r="I34" s="285"/>
      <c r="J34" s="416"/>
      <c r="K34" s="285"/>
      <c r="L34" s="416"/>
      <c r="M34" s="285"/>
      <c r="N34" s="416"/>
      <c r="O34" s="430">
        <f t="shared" si="0"/>
        <v>0</v>
      </c>
      <c r="P34" s="430">
        <f t="shared" si="1"/>
        <v>0</v>
      </c>
      <c r="Q34" s="285"/>
      <c r="R34" s="285"/>
      <c r="S34" s="285"/>
      <c r="T34" s="285"/>
      <c r="U34" s="412"/>
    </row>
    <row r="35" spans="1:21" s="418" customFormat="1" ht="15.75">
      <c r="A35" s="566"/>
      <c r="B35" s="618"/>
      <c r="C35" s="420"/>
      <c r="D35" s="326"/>
      <c r="E35" s="321"/>
      <c r="F35" s="326"/>
      <c r="G35" s="285"/>
      <c r="H35" s="416"/>
      <c r="I35" s="285"/>
      <c r="J35" s="416"/>
      <c r="K35" s="285"/>
      <c r="L35" s="416"/>
      <c r="M35" s="285"/>
      <c r="N35" s="416"/>
      <c r="O35" s="430">
        <f t="shared" si="0"/>
        <v>0</v>
      </c>
      <c r="P35" s="430">
        <f t="shared" si="1"/>
        <v>0</v>
      </c>
      <c r="Q35" s="285"/>
      <c r="R35" s="285"/>
      <c r="S35" s="285"/>
      <c r="T35" s="285"/>
      <c r="U35" s="412"/>
    </row>
    <row r="36" spans="1:21" s="418" customFormat="1" ht="15.75">
      <c r="A36" s="566"/>
      <c r="B36" s="618" t="s">
        <v>1359</v>
      </c>
      <c r="C36" s="420"/>
      <c r="D36" s="326"/>
      <c r="E36" s="321"/>
      <c r="F36" s="326"/>
      <c r="G36" s="285"/>
      <c r="H36" s="416"/>
      <c r="I36" s="285"/>
      <c r="J36" s="416"/>
      <c r="K36" s="285"/>
      <c r="L36" s="416"/>
      <c r="M36" s="285"/>
      <c r="N36" s="416"/>
      <c r="O36" s="430">
        <f t="shared" si="0"/>
        <v>0</v>
      </c>
      <c r="P36" s="430">
        <f t="shared" si="1"/>
        <v>0</v>
      </c>
      <c r="Q36" s="285"/>
      <c r="R36" s="285"/>
      <c r="S36" s="285"/>
      <c r="T36" s="285"/>
      <c r="U36" s="412"/>
    </row>
    <row r="37" spans="1:21" s="418" customFormat="1" ht="15.75">
      <c r="A37" s="566"/>
      <c r="B37" s="618"/>
      <c r="C37" s="420"/>
      <c r="D37" s="326"/>
      <c r="E37" s="321"/>
      <c r="F37" s="326"/>
      <c r="G37" s="285"/>
      <c r="H37" s="416"/>
      <c r="I37" s="285"/>
      <c r="J37" s="416"/>
      <c r="K37" s="285"/>
      <c r="L37" s="416"/>
      <c r="M37" s="285"/>
      <c r="N37" s="416"/>
      <c r="O37" s="430">
        <f t="shared" si="0"/>
        <v>0</v>
      </c>
      <c r="P37" s="430">
        <f t="shared" si="1"/>
        <v>0</v>
      </c>
      <c r="Q37" s="285"/>
      <c r="R37" s="285"/>
      <c r="S37" s="285"/>
      <c r="T37" s="285"/>
      <c r="U37" s="412"/>
    </row>
    <row r="38" spans="1:21" s="418" customFormat="1" ht="15.75">
      <c r="A38" s="566"/>
      <c r="B38" s="618"/>
      <c r="C38" s="420"/>
      <c r="D38" s="326"/>
      <c r="E38" s="321"/>
      <c r="F38" s="326"/>
      <c r="G38" s="285"/>
      <c r="H38" s="416"/>
      <c r="I38" s="285"/>
      <c r="J38" s="416"/>
      <c r="K38" s="285"/>
      <c r="L38" s="416"/>
      <c r="M38" s="285"/>
      <c r="N38" s="416"/>
      <c r="O38" s="430">
        <f t="shared" si="0"/>
        <v>0</v>
      </c>
      <c r="P38" s="430">
        <f t="shared" si="1"/>
        <v>0</v>
      </c>
      <c r="Q38" s="285"/>
      <c r="R38" s="285"/>
      <c r="S38" s="285"/>
      <c r="T38" s="285"/>
      <c r="U38" s="412"/>
    </row>
    <row r="39" spans="1:21" s="418" customFormat="1" ht="15.75">
      <c r="A39" s="566"/>
      <c r="B39" s="618"/>
      <c r="C39" s="420"/>
      <c r="D39" s="326"/>
      <c r="E39" s="321"/>
      <c r="F39" s="326"/>
      <c r="G39" s="285"/>
      <c r="H39" s="416"/>
      <c r="I39" s="285"/>
      <c r="J39" s="416"/>
      <c r="K39" s="285"/>
      <c r="L39" s="416"/>
      <c r="M39" s="285"/>
      <c r="N39" s="416"/>
      <c r="O39" s="430">
        <f t="shared" si="0"/>
        <v>0</v>
      </c>
      <c r="P39" s="430">
        <f t="shared" si="1"/>
        <v>0</v>
      </c>
      <c r="Q39" s="285"/>
      <c r="R39" s="285"/>
      <c r="S39" s="285"/>
      <c r="T39" s="285"/>
      <c r="U39" s="412"/>
    </row>
    <row r="40" spans="1:21" s="418" customFormat="1" ht="15.75">
      <c r="A40" s="566"/>
      <c r="B40" s="618"/>
      <c r="C40" s="420"/>
      <c r="D40" s="326"/>
      <c r="E40" s="321"/>
      <c r="F40" s="326"/>
      <c r="G40" s="285"/>
      <c r="H40" s="416"/>
      <c r="I40" s="285"/>
      <c r="J40" s="416"/>
      <c r="K40" s="285"/>
      <c r="L40" s="416"/>
      <c r="M40" s="285"/>
      <c r="N40" s="416"/>
      <c r="O40" s="430">
        <f t="shared" si="0"/>
        <v>0</v>
      </c>
      <c r="P40" s="430">
        <f t="shared" si="1"/>
        <v>0</v>
      </c>
      <c r="Q40" s="285"/>
      <c r="R40" s="285"/>
      <c r="S40" s="285"/>
      <c r="T40" s="285"/>
      <c r="U40" s="412"/>
    </row>
    <row r="41" spans="1:21" s="418" customFormat="1" ht="15.75">
      <c r="A41" s="566"/>
      <c r="B41" s="618" t="s">
        <v>1360</v>
      </c>
      <c r="C41" s="420"/>
      <c r="D41" s="326"/>
      <c r="E41" s="321"/>
      <c r="F41" s="326"/>
      <c r="G41" s="285"/>
      <c r="H41" s="416"/>
      <c r="I41" s="285"/>
      <c r="J41" s="416"/>
      <c r="K41" s="285"/>
      <c r="L41" s="416"/>
      <c r="M41" s="285"/>
      <c r="N41" s="416"/>
      <c r="O41" s="430">
        <f t="shared" si="0"/>
        <v>0</v>
      </c>
      <c r="P41" s="430">
        <f t="shared" si="1"/>
        <v>0</v>
      </c>
      <c r="Q41" s="285"/>
      <c r="R41" s="285"/>
      <c r="S41" s="285"/>
      <c r="T41" s="285"/>
      <c r="U41" s="412"/>
    </row>
    <row r="42" spans="1:21" s="418" customFormat="1" ht="15.75">
      <c r="A42" s="566"/>
      <c r="B42" s="618"/>
      <c r="C42" s="420"/>
      <c r="D42" s="326"/>
      <c r="E42" s="321"/>
      <c r="F42" s="326"/>
      <c r="G42" s="285"/>
      <c r="H42" s="416"/>
      <c r="I42" s="285"/>
      <c r="J42" s="416"/>
      <c r="K42" s="285"/>
      <c r="L42" s="416"/>
      <c r="M42" s="285"/>
      <c r="N42" s="416"/>
      <c r="O42" s="430">
        <f t="shared" si="0"/>
        <v>0</v>
      </c>
      <c r="P42" s="430">
        <f t="shared" si="1"/>
        <v>0</v>
      </c>
      <c r="Q42" s="285"/>
      <c r="R42" s="285"/>
      <c r="S42" s="285"/>
      <c r="T42" s="285"/>
      <c r="U42" s="412"/>
    </row>
    <row r="43" spans="1:21" s="418" customFormat="1" ht="15.75">
      <c r="A43" s="566"/>
      <c r="B43" s="618"/>
      <c r="C43" s="420"/>
      <c r="D43" s="326"/>
      <c r="E43" s="321"/>
      <c r="F43" s="326"/>
      <c r="G43" s="285"/>
      <c r="H43" s="416"/>
      <c r="I43" s="285"/>
      <c r="J43" s="416"/>
      <c r="K43" s="285"/>
      <c r="L43" s="416"/>
      <c r="M43" s="285"/>
      <c r="N43" s="416"/>
      <c r="O43" s="430">
        <f t="shared" si="0"/>
        <v>0</v>
      </c>
      <c r="P43" s="430">
        <f t="shared" si="1"/>
        <v>0</v>
      </c>
      <c r="Q43" s="285"/>
      <c r="R43" s="285"/>
      <c r="S43" s="285"/>
      <c r="T43" s="285"/>
      <c r="U43" s="412"/>
    </row>
    <row r="44" spans="1:21" s="418" customFormat="1" ht="15.75">
      <c r="A44" s="566"/>
      <c r="B44" s="618"/>
      <c r="C44" s="420"/>
      <c r="D44" s="326"/>
      <c r="E44" s="321"/>
      <c r="F44" s="326"/>
      <c r="G44" s="285"/>
      <c r="H44" s="416"/>
      <c r="I44" s="285"/>
      <c r="J44" s="416"/>
      <c r="K44" s="285"/>
      <c r="L44" s="416"/>
      <c r="M44" s="285"/>
      <c r="N44" s="416"/>
      <c r="O44" s="430">
        <f t="shared" si="0"/>
        <v>0</v>
      </c>
      <c r="P44" s="430">
        <f t="shared" si="1"/>
        <v>0</v>
      </c>
      <c r="Q44" s="285"/>
      <c r="R44" s="285"/>
      <c r="S44" s="285"/>
      <c r="T44" s="285"/>
      <c r="U44" s="412"/>
    </row>
    <row r="45" spans="1:21" s="418" customFormat="1" ht="15.75">
      <c r="A45" s="566"/>
      <c r="B45" s="618"/>
      <c r="C45" s="420"/>
      <c r="D45" s="326"/>
      <c r="E45" s="321"/>
      <c r="F45" s="326"/>
      <c r="G45" s="285"/>
      <c r="H45" s="416"/>
      <c r="I45" s="285"/>
      <c r="J45" s="416"/>
      <c r="K45" s="285"/>
      <c r="L45" s="416"/>
      <c r="M45" s="285"/>
      <c r="N45" s="416"/>
      <c r="O45" s="430">
        <f t="shared" si="0"/>
        <v>0</v>
      </c>
      <c r="P45" s="430">
        <f t="shared" si="1"/>
        <v>0</v>
      </c>
      <c r="Q45" s="285"/>
      <c r="R45" s="285"/>
      <c r="S45" s="285"/>
      <c r="T45" s="285"/>
      <c r="U45" s="412"/>
    </row>
    <row r="46" spans="1:21" s="418" customFormat="1" ht="15.75">
      <c r="A46" s="566"/>
      <c r="B46" s="618" t="s">
        <v>1461</v>
      </c>
      <c r="C46" s="420"/>
      <c r="D46" s="326"/>
      <c r="E46" s="321"/>
      <c r="F46" s="326"/>
      <c r="G46" s="285"/>
      <c r="H46" s="416"/>
      <c r="I46" s="285"/>
      <c r="J46" s="416"/>
      <c r="K46" s="285"/>
      <c r="L46" s="416"/>
      <c r="M46" s="285"/>
      <c r="N46" s="416"/>
      <c r="O46" s="430">
        <f t="shared" si="0"/>
        <v>0</v>
      </c>
      <c r="P46" s="430">
        <f t="shared" si="1"/>
        <v>0</v>
      </c>
      <c r="Q46" s="285"/>
      <c r="R46" s="285"/>
      <c r="S46" s="285"/>
      <c r="T46" s="285"/>
      <c r="U46" s="412"/>
    </row>
    <row r="47" spans="1:21" s="418" customFormat="1" ht="15.75">
      <c r="A47" s="566"/>
      <c r="B47" s="618"/>
      <c r="C47" s="420"/>
      <c r="D47" s="326"/>
      <c r="E47" s="321"/>
      <c r="F47" s="326"/>
      <c r="G47" s="285"/>
      <c r="H47" s="416"/>
      <c r="I47" s="285"/>
      <c r="J47" s="416"/>
      <c r="K47" s="285"/>
      <c r="L47" s="416"/>
      <c r="M47" s="285"/>
      <c r="N47" s="416"/>
      <c r="O47" s="430">
        <f t="shared" si="0"/>
        <v>0</v>
      </c>
      <c r="P47" s="430">
        <f t="shared" si="1"/>
        <v>0</v>
      </c>
      <c r="Q47" s="285"/>
      <c r="R47" s="285"/>
      <c r="S47" s="285"/>
      <c r="T47" s="285"/>
      <c r="U47" s="412"/>
    </row>
    <row r="48" spans="1:21" s="418" customFormat="1" ht="15.75">
      <c r="A48" s="566"/>
      <c r="B48" s="618"/>
      <c r="C48" s="420"/>
      <c r="D48" s="326"/>
      <c r="E48" s="321"/>
      <c r="F48" s="326"/>
      <c r="G48" s="285"/>
      <c r="H48" s="416"/>
      <c r="I48" s="285"/>
      <c r="J48" s="416"/>
      <c r="K48" s="285"/>
      <c r="L48" s="416"/>
      <c r="M48" s="285"/>
      <c r="N48" s="416"/>
      <c r="O48" s="430">
        <f t="shared" si="0"/>
        <v>0</v>
      </c>
      <c r="P48" s="430">
        <f t="shared" si="1"/>
        <v>0</v>
      </c>
      <c r="Q48" s="285"/>
      <c r="R48" s="285"/>
      <c r="S48" s="285"/>
      <c r="T48" s="285"/>
      <c r="U48" s="412"/>
    </row>
    <row r="49" spans="1:21" s="418" customFormat="1" ht="15.75">
      <c r="A49" s="566"/>
      <c r="B49" s="618"/>
      <c r="C49" s="420"/>
      <c r="D49" s="326"/>
      <c r="E49" s="321"/>
      <c r="F49" s="326"/>
      <c r="G49" s="285"/>
      <c r="H49" s="416"/>
      <c r="I49" s="285"/>
      <c r="J49" s="416"/>
      <c r="K49" s="285"/>
      <c r="L49" s="416"/>
      <c r="M49" s="285"/>
      <c r="N49" s="416"/>
      <c r="O49" s="430">
        <f t="shared" si="0"/>
        <v>0</v>
      </c>
      <c r="P49" s="430">
        <f t="shared" si="1"/>
        <v>0</v>
      </c>
      <c r="Q49" s="285"/>
      <c r="R49" s="285"/>
      <c r="S49" s="285"/>
      <c r="T49" s="285"/>
      <c r="U49" s="412"/>
    </row>
    <row r="50" spans="1:21" ht="15.75">
      <c r="A50" s="567"/>
      <c r="B50" s="618"/>
      <c r="C50" s="420"/>
      <c r="D50" s="326"/>
      <c r="E50" s="321"/>
      <c r="F50" s="326"/>
      <c r="G50" s="285"/>
      <c r="H50" s="416"/>
      <c r="I50" s="285"/>
      <c r="J50" s="416"/>
      <c r="K50" s="285"/>
      <c r="L50" s="416"/>
      <c r="M50" s="285"/>
      <c r="N50" s="416"/>
      <c r="O50" s="430">
        <f t="shared" si="0"/>
        <v>0</v>
      </c>
      <c r="P50" s="430">
        <f t="shared" si="1"/>
        <v>0</v>
      </c>
      <c r="Q50" s="285"/>
      <c r="R50" s="285"/>
      <c r="S50" s="285"/>
      <c r="T50" s="285"/>
      <c r="U50" s="412"/>
    </row>
    <row r="51" spans="1:21" ht="15.75">
      <c r="A51" s="621" t="s">
        <v>1361</v>
      </c>
      <c r="B51" s="622"/>
      <c r="C51" s="622"/>
      <c r="D51" s="622"/>
      <c r="E51" s="622"/>
      <c r="F51" s="623"/>
      <c r="G51" s="271">
        <f t="shared" ref="G51:P51" si="2">SUM(G8:G27)</f>
        <v>0</v>
      </c>
      <c r="H51" s="281">
        <f t="shared" si="2"/>
        <v>0</v>
      </c>
      <c r="I51" s="271">
        <f t="shared" si="2"/>
        <v>0</v>
      </c>
      <c r="J51" s="281">
        <f t="shared" si="2"/>
        <v>0</v>
      </c>
      <c r="K51" s="271">
        <f t="shared" si="2"/>
        <v>0</v>
      </c>
      <c r="L51" s="281">
        <f t="shared" si="2"/>
        <v>0</v>
      </c>
      <c r="M51" s="271">
        <f t="shared" si="2"/>
        <v>0</v>
      </c>
      <c r="N51" s="281">
        <f t="shared" si="2"/>
        <v>0</v>
      </c>
      <c r="O51" s="281">
        <f t="shared" si="2"/>
        <v>0</v>
      </c>
      <c r="P51" s="281">
        <f t="shared" si="2"/>
        <v>0</v>
      </c>
      <c r="Q51" s="272"/>
      <c r="R51" s="272"/>
      <c r="S51" s="272"/>
      <c r="T51" s="272"/>
      <c r="U51" s="286"/>
    </row>
  </sheetData>
  <mergeCells count="31">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 ref="B46:B50"/>
    <mergeCell ref="Q4:Q6"/>
    <mergeCell ref="A4:A6"/>
    <mergeCell ref="B4:B6"/>
    <mergeCell ref="C4:C6"/>
    <mergeCell ref="D4:D6"/>
    <mergeCell ref="E4:E6"/>
    <mergeCell ref="A20:A50"/>
    <mergeCell ref="B31:B35"/>
    <mergeCell ref="R4:R6"/>
    <mergeCell ref="B25:B30"/>
    <mergeCell ref="B20:B24"/>
    <mergeCell ref="B8:B13"/>
    <mergeCell ref="B14:B19"/>
    <mergeCell ref="F4:F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dimension ref="A1:AA28"/>
  <sheetViews>
    <sheetView zoomScale="40" zoomScaleNormal="40" workbookViewId="0">
      <pane ySplit="8" topLeftCell="A9" activePane="bottomLeft" state="frozen"/>
      <selection activeCell="K7" sqref="K7"/>
      <selection pane="bottomLeft" activeCell="S48" sqref="S48"/>
    </sheetView>
  </sheetViews>
  <sheetFormatPr baseColWidth="10" defaultRowHeight="15"/>
  <cols>
    <col min="1" max="1" width="35.7109375" customWidth="1"/>
    <col min="2" max="2" width="35.85546875" customWidth="1"/>
    <col min="3" max="6" width="27.42578125" customWidth="1"/>
    <col min="7" max="7" width="14.28515625" customWidth="1"/>
    <col min="8" max="8" width="14.28515625" style="239" customWidth="1"/>
    <col min="9" max="9" width="14.28515625" customWidth="1"/>
    <col min="10" max="10" width="14.28515625" style="239" customWidth="1"/>
    <col min="11" max="11" width="14.28515625" customWidth="1"/>
    <col min="12" max="12" width="14.28515625" style="239" customWidth="1"/>
    <col min="13" max="13" width="14.28515625" customWidth="1"/>
    <col min="14" max="14" width="14.28515625" style="239" customWidth="1"/>
    <col min="15" max="15" width="15.28515625" customWidth="1"/>
    <col min="16" max="16" width="18.28515625" style="239" customWidth="1"/>
    <col min="17" max="20" width="14.140625" customWidth="1"/>
    <col min="21" max="21" width="17" customWidth="1"/>
  </cols>
  <sheetData>
    <row r="1" spans="1:27" ht="24.75" customHeight="1">
      <c r="E1" s="631" t="s">
        <v>1371</v>
      </c>
      <c r="F1" s="631"/>
      <c r="G1" s="631"/>
      <c r="H1" s="631"/>
      <c r="I1" s="631"/>
      <c r="J1" s="631"/>
      <c r="K1" s="631"/>
      <c r="L1" s="631"/>
      <c r="M1" s="297"/>
      <c r="N1" s="297"/>
      <c r="O1" s="297"/>
      <c r="P1" s="297"/>
      <c r="Q1" s="297"/>
      <c r="R1" s="297"/>
      <c r="S1" s="297"/>
      <c r="T1" s="297"/>
      <c r="U1" s="297"/>
      <c r="V1" s="297"/>
      <c r="W1" s="297"/>
      <c r="X1" s="297"/>
      <c r="Y1" s="297"/>
      <c r="Z1" s="297"/>
      <c r="AA1" s="297"/>
    </row>
    <row r="2" spans="1:27" ht="18.75">
      <c r="A2" s="332" t="s">
        <v>1370</v>
      </c>
      <c r="G2" s="297"/>
      <c r="I2" s="297"/>
      <c r="J2" s="297"/>
      <c r="K2" s="297"/>
      <c r="L2" s="297"/>
      <c r="M2" s="297"/>
      <c r="N2" s="297"/>
      <c r="O2" s="297"/>
      <c r="P2" s="297"/>
      <c r="Q2" s="297"/>
      <c r="R2" s="297"/>
      <c r="S2" s="297"/>
      <c r="T2" s="297"/>
      <c r="U2" s="297"/>
      <c r="V2" s="297"/>
      <c r="W2" s="297"/>
      <c r="X2" s="297"/>
      <c r="Y2" s="297"/>
      <c r="Z2" s="297"/>
      <c r="AA2" s="297"/>
    </row>
    <row r="3" spans="1:27" s="418" customFormat="1" ht="18.75">
      <c r="A3" s="332" t="s">
        <v>1462</v>
      </c>
      <c r="G3" s="297"/>
      <c r="H3" s="239"/>
      <c r="I3" s="297"/>
      <c r="J3" s="297"/>
      <c r="K3" s="297"/>
      <c r="L3" s="297"/>
      <c r="M3" s="297"/>
      <c r="N3" s="297"/>
      <c r="O3" s="297"/>
      <c r="P3" s="297"/>
      <c r="Q3" s="297"/>
      <c r="R3" s="297"/>
      <c r="S3" s="297"/>
      <c r="T3" s="297"/>
      <c r="U3" s="297"/>
      <c r="V3" s="297"/>
      <c r="W3" s="297"/>
      <c r="X3" s="297"/>
      <c r="Y3" s="297"/>
      <c r="Z3" s="297"/>
      <c r="AA3" s="297"/>
    </row>
    <row r="4" spans="1:27" s="418" customFormat="1" ht="18.75">
      <c r="A4" s="332" t="s">
        <v>1463</v>
      </c>
      <c r="G4" s="297"/>
      <c r="H4" s="239"/>
      <c r="I4" s="297"/>
      <c r="J4" s="297"/>
      <c r="K4" s="297"/>
      <c r="L4" s="297"/>
      <c r="M4" s="297"/>
      <c r="N4" s="297"/>
      <c r="O4" s="297"/>
      <c r="P4" s="297"/>
      <c r="Q4" s="297"/>
      <c r="R4" s="297"/>
      <c r="S4" s="297"/>
      <c r="T4" s="297"/>
      <c r="U4" s="297"/>
      <c r="V4" s="297"/>
      <c r="W4" s="297"/>
      <c r="X4" s="297"/>
      <c r="Y4" s="297"/>
      <c r="Z4" s="297"/>
      <c r="AA4" s="297"/>
    </row>
    <row r="5" spans="1:27" ht="18.75" customHeight="1">
      <c r="A5" s="614" t="s">
        <v>1464</v>
      </c>
      <c r="B5" s="632"/>
      <c r="C5" s="632"/>
      <c r="D5" s="632"/>
      <c r="E5" s="632"/>
      <c r="F5" s="632"/>
      <c r="G5" s="632"/>
      <c r="H5" s="632"/>
      <c r="I5" s="632"/>
      <c r="J5" s="632"/>
      <c r="K5" s="632"/>
      <c r="L5" s="632"/>
      <c r="M5" s="632"/>
      <c r="N5" s="632"/>
      <c r="O5" s="632"/>
      <c r="P5" s="632"/>
      <c r="Q5" s="632"/>
      <c r="R5" s="632"/>
      <c r="S5" s="632"/>
      <c r="T5" s="632"/>
      <c r="U5" s="632"/>
    </row>
    <row r="6" spans="1:27" ht="15" customHeight="1">
      <c r="A6" s="592" t="s">
        <v>97</v>
      </c>
      <c r="B6" s="561" t="s">
        <v>112</v>
      </c>
      <c r="C6" s="571" t="s">
        <v>86</v>
      </c>
      <c r="D6" s="571" t="s">
        <v>87</v>
      </c>
      <c r="E6" s="580" t="s">
        <v>394</v>
      </c>
      <c r="F6" s="571" t="s">
        <v>88</v>
      </c>
      <c r="G6" s="592" t="s">
        <v>100</v>
      </c>
      <c r="H6" s="592"/>
      <c r="I6" s="592"/>
      <c r="J6" s="592"/>
      <c r="K6" s="592"/>
      <c r="L6" s="592"/>
      <c r="M6" s="592"/>
      <c r="N6" s="592"/>
      <c r="O6" s="591" t="s">
        <v>101</v>
      </c>
      <c r="P6" s="591"/>
      <c r="Q6" s="561" t="s">
        <v>102</v>
      </c>
      <c r="R6" s="561" t="s">
        <v>103</v>
      </c>
      <c r="S6" s="561" t="s">
        <v>110</v>
      </c>
      <c r="T6" s="561" t="s">
        <v>109</v>
      </c>
      <c r="U6" s="577" t="s">
        <v>89</v>
      </c>
    </row>
    <row r="7" spans="1:27" ht="15" customHeight="1">
      <c r="A7" s="592"/>
      <c r="B7" s="559"/>
      <c r="C7" s="572"/>
      <c r="D7" s="572"/>
      <c r="E7" s="581"/>
      <c r="F7" s="572"/>
      <c r="G7" s="592" t="s">
        <v>104</v>
      </c>
      <c r="H7" s="592"/>
      <c r="I7" s="592" t="s">
        <v>105</v>
      </c>
      <c r="J7" s="592"/>
      <c r="K7" s="592" t="s">
        <v>106</v>
      </c>
      <c r="L7" s="592"/>
      <c r="M7" s="592" t="s">
        <v>107</v>
      </c>
      <c r="N7" s="592"/>
      <c r="O7" s="591"/>
      <c r="P7" s="591"/>
      <c r="Q7" s="559"/>
      <c r="R7" s="559"/>
      <c r="S7" s="559"/>
      <c r="T7" s="559"/>
      <c r="U7" s="578"/>
    </row>
    <row r="8" spans="1:27" ht="25.5">
      <c r="A8" s="592"/>
      <c r="B8" s="560"/>
      <c r="C8" s="573"/>
      <c r="D8" s="573"/>
      <c r="E8" s="582"/>
      <c r="F8" s="573"/>
      <c r="G8" s="79" t="s">
        <v>108</v>
      </c>
      <c r="H8" s="238" t="s">
        <v>12</v>
      </c>
      <c r="I8" s="79" t="s">
        <v>108</v>
      </c>
      <c r="J8" s="238" t="s">
        <v>12</v>
      </c>
      <c r="K8" s="79" t="s">
        <v>108</v>
      </c>
      <c r="L8" s="238" t="s">
        <v>12</v>
      </c>
      <c r="M8" s="79" t="s">
        <v>108</v>
      </c>
      <c r="N8" s="238" t="s">
        <v>12</v>
      </c>
      <c r="O8" s="79" t="s">
        <v>108</v>
      </c>
      <c r="P8" s="238" t="s">
        <v>12</v>
      </c>
      <c r="Q8" s="560"/>
      <c r="R8" s="560"/>
      <c r="S8" s="560"/>
      <c r="T8" s="560"/>
      <c r="U8" s="579"/>
    </row>
    <row r="9" spans="1:27" ht="15.75">
      <c r="A9" s="630" t="s">
        <v>1466</v>
      </c>
      <c r="B9" s="630" t="s">
        <v>1465</v>
      </c>
      <c r="C9" s="342"/>
      <c r="D9" s="342"/>
      <c r="E9" s="342"/>
      <c r="F9" s="342"/>
      <c r="G9" s="409"/>
      <c r="H9" s="410"/>
      <c r="I9" s="409"/>
      <c r="J9" s="410"/>
      <c r="K9" s="409"/>
      <c r="L9" s="410"/>
      <c r="M9" s="409"/>
      <c r="N9" s="410"/>
      <c r="O9" s="432">
        <f>+G9+I9+K9+M9</f>
        <v>0</v>
      </c>
      <c r="P9" s="432">
        <f>+H9+J9+L9+N9</f>
        <v>0</v>
      </c>
      <c r="Q9" s="342"/>
      <c r="R9" s="342"/>
      <c r="S9" s="342"/>
      <c r="T9" s="342"/>
      <c r="U9" s="342"/>
    </row>
    <row r="10" spans="1:27" s="418" customFormat="1" ht="15.75">
      <c r="A10" s="630"/>
      <c r="B10" s="630"/>
      <c r="C10" s="342"/>
      <c r="D10" s="342"/>
      <c r="E10" s="342"/>
      <c r="F10" s="342"/>
      <c r="G10" s="409"/>
      <c r="H10" s="410"/>
      <c r="I10" s="409"/>
      <c r="J10" s="410"/>
      <c r="K10" s="409"/>
      <c r="L10" s="410"/>
      <c r="M10" s="409"/>
      <c r="N10" s="410"/>
      <c r="O10" s="432">
        <f t="shared" ref="O10:O27" si="0">+G10+I10+K10+M10</f>
        <v>0</v>
      </c>
      <c r="P10" s="432">
        <f t="shared" ref="P10:P27" si="1">+H10+J10+L10+N10</f>
        <v>0</v>
      </c>
      <c r="Q10" s="342"/>
      <c r="R10" s="342"/>
      <c r="S10" s="342"/>
      <c r="T10" s="342"/>
      <c r="U10" s="342"/>
    </row>
    <row r="11" spans="1:27" s="418" customFormat="1" ht="15.75">
      <c r="A11" s="630"/>
      <c r="B11" s="630"/>
      <c r="C11" s="342"/>
      <c r="D11" s="342"/>
      <c r="E11" s="342"/>
      <c r="F11" s="342"/>
      <c r="G11" s="409"/>
      <c r="H11" s="410"/>
      <c r="I11" s="409"/>
      <c r="J11" s="410"/>
      <c r="K11" s="409"/>
      <c r="L11" s="410"/>
      <c r="M11" s="409"/>
      <c r="N11" s="410"/>
      <c r="O11" s="432">
        <f t="shared" si="0"/>
        <v>0</v>
      </c>
      <c r="P11" s="432">
        <f t="shared" si="1"/>
        <v>0</v>
      </c>
      <c r="Q11" s="342"/>
      <c r="R11" s="342"/>
      <c r="S11" s="342"/>
      <c r="T11" s="342"/>
      <c r="U11" s="342"/>
    </row>
    <row r="12" spans="1:27" s="418" customFormat="1" ht="15.75">
      <c r="A12" s="630"/>
      <c r="B12" s="630"/>
      <c r="C12" s="342"/>
      <c r="D12" s="342"/>
      <c r="E12" s="342"/>
      <c r="F12" s="342"/>
      <c r="G12" s="409"/>
      <c r="H12" s="410"/>
      <c r="I12" s="409"/>
      <c r="J12" s="410"/>
      <c r="K12" s="409"/>
      <c r="L12" s="410"/>
      <c r="M12" s="409"/>
      <c r="N12" s="410"/>
      <c r="O12" s="432">
        <f t="shared" si="0"/>
        <v>0</v>
      </c>
      <c r="P12" s="432">
        <f t="shared" si="1"/>
        <v>0</v>
      </c>
      <c r="Q12" s="342"/>
      <c r="R12" s="342"/>
      <c r="S12" s="342"/>
      <c r="T12" s="342"/>
      <c r="U12" s="342"/>
    </row>
    <row r="13" spans="1:27" s="418" customFormat="1" ht="15.75">
      <c r="A13" s="630"/>
      <c r="B13" s="630"/>
      <c r="C13" s="342"/>
      <c r="D13" s="342"/>
      <c r="E13" s="342"/>
      <c r="F13" s="342"/>
      <c r="G13" s="409"/>
      <c r="H13" s="410"/>
      <c r="I13" s="409"/>
      <c r="J13" s="410"/>
      <c r="K13" s="409"/>
      <c r="L13" s="410"/>
      <c r="M13" s="409"/>
      <c r="N13" s="410"/>
      <c r="O13" s="432">
        <f t="shared" si="0"/>
        <v>0</v>
      </c>
      <c r="P13" s="432">
        <f t="shared" si="1"/>
        <v>0</v>
      </c>
      <c r="Q13" s="342"/>
      <c r="R13" s="342"/>
      <c r="S13" s="342"/>
      <c r="T13" s="342"/>
      <c r="U13" s="342"/>
    </row>
    <row r="14" spans="1:27" s="418" customFormat="1" ht="15.75">
      <c r="A14" s="630"/>
      <c r="B14" s="630"/>
      <c r="C14" s="342"/>
      <c r="D14" s="342"/>
      <c r="E14" s="342"/>
      <c r="F14" s="342"/>
      <c r="G14" s="409"/>
      <c r="H14" s="410"/>
      <c r="I14" s="409"/>
      <c r="J14" s="410"/>
      <c r="K14" s="409"/>
      <c r="L14" s="410"/>
      <c r="M14" s="409"/>
      <c r="N14" s="410"/>
      <c r="O14" s="432">
        <f t="shared" si="0"/>
        <v>0</v>
      </c>
      <c r="P14" s="432">
        <f t="shared" si="1"/>
        <v>0</v>
      </c>
      <c r="Q14" s="342"/>
      <c r="R14" s="342"/>
      <c r="S14" s="342"/>
      <c r="T14" s="342"/>
      <c r="U14" s="342"/>
    </row>
    <row r="15" spans="1:27" ht="15.75">
      <c r="A15" s="630"/>
      <c r="B15" s="630"/>
      <c r="C15" s="342"/>
      <c r="D15" s="342"/>
      <c r="E15" s="342"/>
      <c r="F15" s="342"/>
      <c r="G15" s="409"/>
      <c r="H15" s="410"/>
      <c r="I15" s="409"/>
      <c r="J15" s="410"/>
      <c r="K15" s="409"/>
      <c r="L15" s="410"/>
      <c r="M15" s="409"/>
      <c r="N15" s="410"/>
      <c r="O15" s="432">
        <f t="shared" si="0"/>
        <v>0</v>
      </c>
      <c r="P15" s="432">
        <f t="shared" si="1"/>
        <v>0</v>
      </c>
      <c r="Q15" s="342"/>
      <c r="R15" s="342"/>
      <c r="S15" s="342"/>
      <c r="T15" s="342"/>
      <c r="U15" s="342"/>
    </row>
    <row r="16" spans="1:27" s="418" customFormat="1" ht="15.75">
      <c r="A16" s="562" t="s">
        <v>1468</v>
      </c>
      <c r="B16" s="562" t="s">
        <v>119</v>
      </c>
      <c r="C16" s="342"/>
      <c r="D16" s="342"/>
      <c r="E16" s="342"/>
      <c r="F16" s="342"/>
      <c r="G16" s="409"/>
      <c r="H16" s="410"/>
      <c r="I16" s="409"/>
      <c r="J16" s="410"/>
      <c r="K16" s="409"/>
      <c r="L16" s="410"/>
      <c r="M16" s="409"/>
      <c r="N16" s="410"/>
      <c r="O16" s="432">
        <f t="shared" si="0"/>
        <v>0</v>
      </c>
      <c r="P16" s="432">
        <f t="shared" si="1"/>
        <v>0</v>
      </c>
      <c r="Q16" s="342"/>
      <c r="R16" s="342"/>
      <c r="S16" s="342"/>
      <c r="T16" s="342"/>
      <c r="U16" s="342"/>
    </row>
    <row r="17" spans="1:21" s="418" customFormat="1" ht="15.75">
      <c r="A17" s="563"/>
      <c r="B17" s="563"/>
      <c r="C17" s="342"/>
      <c r="D17" s="342"/>
      <c r="E17" s="342"/>
      <c r="F17" s="342"/>
      <c r="G17" s="409"/>
      <c r="H17" s="410"/>
      <c r="I17" s="409"/>
      <c r="J17" s="410"/>
      <c r="K17" s="409"/>
      <c r="L17" s="410"/>
      <c r="M17" s="409"/>
      <c r="N17" s="410"/>
      <c r="O17" s="432">
        <f t="shared" si="0"/>
        <v>0</v>
      </c>
      <c r="P17" s="432">
        <f t="shared" si="1"/>
        <v>0</v>
      </c>
      <c r="Q17" s="342"/>
      <c r="R17" s="342"/>
      <c r="S17" s="342"/>
      <c r="T17" s="342"/>
      <c r="U17" s="342"/>
    </row>
    <row r="18" spans="1:21" s="418" customFormat="1" ht="15.75">
      <c r="A18" s="563"/>
      <c r="B18" s="563"/>
      <c r="C18" s="342"/>
      <c r="D18" s="342"/>
      <c r="E18" s="342"/>
      <c r="F18" s="342"/>
      <c r="G18" s="409"/>
      <c r="H18" s="410"/>
      <c r="I18" s="409"/>
      <c r="J18" s="410"/>
      <c r="K18" s="409"/>
      <c r="L18" s="410"/>
      <c r="M18" s="409"/>
      <c r="N18" s="410"/>
      <c r="O18" s="432">
        <f t="shared" si="0"/>
        <v>0</v>
      </c>
      <c r="P18" s="432">
        <f t="shared" si="1"/>
        <v>0</v>
      </c>
      <c r="Q18" s="342"/>
      <c r="R18" s="342"/>
      <c r="S18" s="342"/>
      <c r="T18" s="342"/>
      <c r="U18" s="342"/>
    </row>
    <row r="19" spans="1:21" s="418" customFormat="1" ht="15.75">
      <c r="A19" s="563"/>
      <c r="B19" s="563"/>
      <c r="C19" s="342"/>
      <c r="D19" s="342"/>
      <c r="E19" s="342"/>
      <c r="F19" s="342"/>
      <c r="G19" s="409"/>
      <c r="H19" s="410"/>
      <c r="I19" s="409"/>
      <c r="J19" s="410"/>
      <c r="K19" s="409"/>
      <c r="L19" s="410"/>
      <c r="M19" s="409"/>
      <c r="N19" s="410"/>
      <c r="O19" s="432">
        <f t="shared" si="0"/>
        <v>0</v>
      </c>
      <c r="P19" s="432">
        <f t="shared" si="1"/>
        <v>0</v>
      </c>
      <c r="Q19" s="342"/>
      <c r="R19" s="342"/>
      <c r="S19" s="342"/>
      <c r="T19" s="342"/>
      <c r="U19" s="342"/>
    </row>
    <row r="20" spans="1:21" s="418" customFormat="1" ht="15.75">
      <c r="A20" s="563"/>
      <c r="B20" s="563"/>
      <c r="C20" s="342"/>
      <c r="D20" s="342"/>
      <c r="E20" s="342"/>
      <c r="F20" s="342"/>
      <c r="G20" s="409"/>
      <c r="H20" s="410"/>
      <c r="I20" s="409"/>
      <c r="J20" s="410"/>
      <c r="K20" s="409"/>
      <c r="L20" s="410"/>
      <c r="M20" s="409"/>
      <c r="N20" s="410"/>
      <c r="O20" s="432">
        <f t="shared" si="0"/>
        <v>0</v>
      </c>
      <c r="P20" s="432">
        <f t="shared" si="1"/>
        <v>0</v>
      </c>
      <c r="Q20" s="342"/>
      <c r="R20" s="342"/>
      <c r="S20" s="342"/>
      <c r="T20" s="342"/>
      <c r="U20" s="342"/>
    </row>
    <row r="21" spans="1:21" s="418" customFormat="1" ht="15.75">
      <c r="A21" s="564"/>
      <c r="B21" s="564"/>
      <c r="C21" s="342"/>
      <c r="D21" s="342"/>
      <c r="E21" s="342"/>
      <c r="F21" s="342"/>
      <c r="G21" s="409"/>
      <c r="H21" s="410"/>
      <c r="I21" s="409"/>
      <c r="J21" s="410"/>
      <c r="K21" s="409"/>
      <c r="L21" s="410"/>
      <c r="M21" s="409"/>
      <c r="N21" s="410"/>
      <c r="O21" s="432">
        <f t="shared" si="0"/>
        <v>0</v>
      </c>
      <c r="P21" s="432">
        <f t="shared" si="1"/>
        <v>0</v>
      </c>
      <c r="Q21" s="342"/>
      <c r="R21" s="342"/>
      <c r="S21" s="342"/>
      <c r="T21" s="342"/>
      <c r="U21" s="342"/>
    </row>
    <row r="22" spans="1:21" s="418" customFormat="1" ht="15.75">
      <c r="A22" s="630" t="s">
        <v>1469</v>
      </c>
      <c r="B22" s="562"/>
      <c r="C22" s="342"/>
      <c r="D22" s="342"/>
      <c r="E22" s="342"/>
      <c r="F22" s="342"/>
      <c r="G22" s="409"/>
      <c r="H22" s="410"/>
      <c r="I22" s="409"/>
      <c r="J22" s="410"/>
      <c r="K22" s="409"/>
      <c r="L22" s="410"/>
      <c r="M22" s="409"/>
      <c r="N22" s="410"/>
      <c r="O22" s="432">
        <f t="shared" si="0"/>
        <v>0</v>
      </c>
      <c r="P22" s="432">
        <f t="shared" si="1"/>
        <v>0</v>
      </c>
      <c r="Q22" s="342"/>
      <c r="R22" s="342"/>
      <c r="S22" s="342"/>
      <c r="T22" s="342"/>
      <c r="U22" s="342"/>
    </row>
    <row r="23" spans="1:21" s="418" customFormat="1" ht="15.75">
      <c r="A23" s="630"/>
      <c r="B23" s="563"/>
      <c r="C23" s="342"/>
      <c r="D23" s="342"/>
      <c r="E23" s="342"/>
      <c r="F23" s="342"/>
      <c r="G23" s="409"/>
      <c r="H23" s="410"/>
      <c r="I23" s="409"/>
      <c r="J23" s="410"/>
      <c r="K23" s="409"/>
      <c r="L23" s="410"/>
      <c r="M23" s="409"/>
      <c r="N23" s="410"/>
      <c r="O23" s="432">
        <f t="shared" si="0"/>
        <v>0</v>
      </c>
      <c r="P23" s="432">
        <f t="shared" si="1"/>
        <v>0</v>
      </c>
      <c r="Q23" s="342"/>
      <c r="R23" s="342"/>
      <c r="S23" s="342"/>
      <c r="T23" s="342"/>
      <c r="U23" s="342"/>
    </row>
    <row r="24" spans="1:21" s="418" customFormat="1" ht="15.75">
      <c r="A24" s="630"/>
      <c r="B24" s="563"/>
      <c r="C24" s="342"/>
      <c r="D24" s="342"/>
      <c r="E24" s="342"/>
      <c r="F24" s="342"/>
      <c r="G24" s="409"/>
      <c r="H24" s="410"/>
      <c r="I24" s="409"/>
      <c r="J24" s="410"/>
      <c r="K24" s="409"/>
      <c r="L24" s="410"/>
      <c r="M24" s="409"/>
      <c r="N24" s="410"/>
      <c r="O24" s="432">
        <f t="shared" si="0"/>
        <v>0</v>
      </c>
      <c r="P24" s="432">
        <f t="shared" si="1"/>
        <v>0</v>
      </c>
      <c r="Q24" s="342"/>
      <c r="R24" s="342"/>
      <c r="S24" s="342"/>
      <c r="T24" s="342"/>
      <c r="U24" s="342"/>
    </row>
    <row r="25" spans="1:21" s="418" customFormat="1" ht="15.75">
      <c r="A25" s="630"/>
      <c r="B25" s="563"/>
      <c r="C25" s="342"/>
      <c r="D25" s="342"/>
      <c r="E25" s="342"/>
      <c r="F25" s="342"/>
      <c r="G25" s="409"/>
      <c r="H25" s="410"/>
      <c r="I25" s="409"/>
      <c r="J25" s="410"/>
      <c r="K25" s="409"/>
      <c r="L25" s="410"/>
      <c r="M25" s="409"/>
      <c r="N25" s="410"/>
      <c r="O25" s="432">
        <f t="shared" si="0"/>
        <v>0</v>
      </c>
      <c r="P25" s="432">
        <f t="shared" si="1"/>
        <v>0</v>
      </c>
      <c r="Q25" s="342"/>
      <c r="R25" s="342"/>
      <c r="S25" s="342"/>
      <c r="T25" s="342"/>
      <c r="U25" s="342"/>
    </row>
    <row r="26" spans="1:21" s="418" customFormat="1" ht="15.75">
      <c r="A26" s="630"/>
      <c r="B26" s="563"/>
      <c r="C26" s="342"/>
      <c r="D26" s="342"/>
      <c r="E26" s="342"/>
      <c r="F26" s="342"/>
      <c r="G26" s="409"/>
      <c r="H26" s="410"/>
      <c r="I26" s="409"/>
      <c r="J26" s="410"/>
      <c r="K26" s="409"/>
      <c r="L26" s="410"/>
      <c r="M26" s="409"/>
      <c r="N26" s="410"/>
      <c r="O26" s="432">
        <f t="shared" si="0"/>
        <v>0</v>
      </c>
      <c r="P26" s="432">
        <f t="shared" si="1"/>
        <v>0</v>
      </c>
      <c r="Q26" s="342"/>
      <c r="R26" s="342"/>
      <c r="S26" s="342"/>
      <c r="T26" s="342"/>
      <c r="U26" s="342"/>
    </row>
    <row r="27" spans="1:21" ht="15.75">
      <c r="A27" s="630"/>
      <c r="B27" s="564"/>
      <c r="C27" s="342"/>
      <c r="D27" s="342"/>
      <c r="E27" s="342"/>
      <c r="F27" s="342"/>
      <c r="G27" s="342"/>
      <c r="H27" s="410"/>
      <c r="I27" s="342"/>
      <c r="J27" s="410"/>
      <c r="K27" s="342"/>
      <c r="L27" s="410"/>
      <c r="M27" s="342"/>
      <c r="N27" s="410"/>
      <c r="O27" s="432">
        <f t="shared" si="0"/>
        <v>0</v>
      </c>
      <c r="P27" s="432">
        <f t="shared" si="1"/>
        <v>0</v>
      </c>
      <c r="Q27" s="342"/>
      <c r="R27" s="71"/>
      <c r="S27" s="342"/>
      <c r="T27" s="342"/>
      <c r="U27" s="342"/>
    </row>
    <row r="28" spans="1:21" ht="15.75">
      <c r="A28" s="302"/>
      <c r="B28" s="303"/>
      <c r="C28" s="303"/>
      <c r="D28" s="302" t="s">
        <v>1467</v>
      </c>
      <c r="E28" s="303"/>
      <c r="F28" s="304"/>
      <c r="G28" s="434">
        <f t="shared" ref="G28:P28" si="2">SUM(G9:G27)</f>
        <v>0</v>
      </c>
      <c r="H28" s="291">
        <f t="shared" si="2"/>
        <v>0</v>
      </c>
      <c r="I28" s="434">
        <f t="shared" si="2"/>
        <v>0</v>
      </c>
      <c r="J28" s="291">
        <f t="shared" si="2"/>
        <v>0</v>
      </c>
      <c r="K28" s="434">
        <f t="shared" si="2"/>
        <v>0</v>
      </c>
      <c r="L28" s="291">
        <f t="shared" si="2"/>
        <v>0</v>
      </c>
      <c r="M28" s="434">
        <f t="shared" si="2"/>
        <v>0</v>
      </c>
      <c r="N28" s="291">
        <f t="shared" si="2"/>
        <v>0</v>
      </c>
      <c r="O28" s="291">
        <f t="shared" si="2"/>
        <v>0</v>
      </c>
      <c r="P28" s="240">
        <f t="shared" si="2"/>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V566"/>
  <sheetViews>
    <sheetView showGridLines="0" zoomScale="80" zoomScaleNormal="80" workbookViewId="0">
      <pane ySplit="11" topLeftCell="A553" activePane="bottomLeft" state="frozen"/>
      <selection activeCell="A11" sqref="A11"/>
      <selection pane="bottomLeft" activeCell="C7" sqref="C7"/>
    </sheetView>
  </sheetViews>
  <sheetFormatPr baseColWidth="10" defaultColWidth="11.5703125" defaultRowHeight="15"/>
  <cols>
    <col min="1" max="1" width="4.5703125" style="85" customWidth="1"/>
    <col min="2" max="2" width="15.85546875" style="76" customWidth="1"/>
    <col min="3" max="3" width="89.42578125" style="85" bestFit="1" customWidth="1"/>
    <col min="4" max="23" width="32" style="175" customWidth="1"/>
    <col min="24" max="24" width="34.28515625" style="175" customWidth="1"/>
    <col min="25" max="34" width="17.85546875" style="175" customWidth="1"/>
    <col min="35" max="35" width="19.5703125" style="175" customWidth="1"/>
    <col min="36" max="37" width="17.85546875" style="175" customWidth="1"/>
    <col min="38" max="38" width="18.7109375" style="175" customWidth="1"/>
    <col min="39" max="40" width="17.85546875" style="175" customWidth="1"/>
    <col min="41" max="41" width="18.28515625" style="175" customWidth="1"/>
    <col min="42" max="16384" width="11.5703125" style="85"/>
  </cols>
  <sheetData>
    <row r="1" spans="1:568" ht="26.25" hidden="1">
      <c r="A1" s="187"/>
      <c r="B1" s="190"/>
      <c r="C1" s="187" t="s">
        <v>253</v>
      </c>
      <c r="D1" s="190" t="s">
        <v>254</v>
      </c>
      <c r="E1" s="181" t="s">
        <v>255</v>
      </c>
      <c r="F1" s="181" t="s">
        <v>501</v>
      </c>
      <c r="G1" s="181" t="s">
        <v>503</v>
      </c>
      <c r="H1" s="181" t="s">
        <v>505</v>
      </c>
      <c r="I1" s="181" t="s">
        <v>507</v>
      </c>
      <c r="J1" s="181" t="s">
        <v>509</v>
      </c>
      <c r="K1" s="181" t="s">
        <v>511</v>
      </c>
      <c r="L1" s="181" t="s">
        <v>256</v>
      </c>
      <c r="M1" s="181" t="s">
        <v>514</v>
      </c>
      <c r="N1" s="181" t="s">
        <v>257</v>
      </c>
      <c r="O1" s="181" t="s">
        <v>516</v>
      </c>
      <c r="P1" s="181" t="s">
        <v>518</v>
      </c>
      <c r="Q1" s="181" t="s">
        <v>520</v>
      </c>
      <c r="R1" s="181" t="s">
        <v>518</v>
      </c>
      <c r="S1" s="181" t="s">
        <v>520</v>
      </c>
      <c r="T1" s="181" t="s">
        <v>258</v>
      </c>
      <c r="U1" s="181" t="s">
        <v>521</v>
      </c>
      <c r="V1" s="181" t="s">
        <v>524</v>
      </c>
      <c r="W1" s="181" t="s">
        <v>524</v>
      </c>
      <c r="X1" s="181" t="s">
        <v>259</v>
      </c>
      <c r="Y1" s="181" t="s">
        <v>526</v>
      </c>
      <c r="Z1" s="181" t="s">
        <v>260</v>
      </c>
      <c r="AA1" s="181" t="s">
        <v>527</v>
      </c>
      <c r="AB1" s="181" t="s">
        <v>528</v>
      </c>
      <c r="AC1" s="181" t="s">
        <v>532</v>
      </c>
      <c r="AD1" s="181" t="s">
        <v>276</v>
      </c>
      <c r="AE1" s="181" t="s">
        <v>533</v>
      </c>
      <c r="AF1" s="181" t="s">
        <v>535</v>
      </c>
      <c r="AG1" s="181" t="s">
        <v>537</v>
      </c>
      <c r="AH1" s="181" t="s">
        <v>277</v>
      </c>
      <c r="AI1" s="181" t="s">
        <v>539</v>
      </c>
      <c r="AJ1" s="181" t="s">
        <v>541</v>
      </c>
      <c r="AK1" s="181" t="s">
        <v>543</v>
      </c>
      <c r="AL1" s="181" t="s">
        <v>545</v>
      </c>
      <c r="AM1" s="181" t="s">
        <v>252</v>
      </c>
      <c r="AN1" s="181" t="s">
        <v>547</v>
      </c>
      <c r="AO1" s="190" t="s">
        <v>261</v>
      </c>
      <c r="AP1" s="181" t="s">
        <v>549</v>
      </c>
      <c r="AQ1" s="181" t="s">
        <v>262</v>
      </c>
      <c r="AR1" s="181" t="s">
        <v>551</v>
      </c>
      <c r="AS1" s="181" t="s">
        <v>553</v>
      </c>
      <c r="AT1" s="181" t="s">
        <v>263</v>
      </c>
      <c r="AU1" s="181" t="s">
        <v>555</v>
      </c>
      <c r="AV1" s="181" t="s">
        <v>557</v>
      </c>
      <c r="AW1" s="181" t="s">
        <v>264</v>
      </c>
      <c r="AX1" s="181" t="s">
        <v>558</v>
      </c>
      <c r="AY1" s="181" t="s">
        <v>560</v>
      </c>
      <c r="AZ1" s="181" t="s">
        <v>561</v>
      </c>
      <c r="BA1" s="181" t="s">
        <v>562</v>
      </c>
      <c r="BB1" s="181" t="s">
        <v>564</v>
      </c>
      <c r="BC1" s="181" t="s">
        <v>566</v>
      </c>
      <c r="BD1" s="181" t="s">
        <v>567</v>
      </c>
      <c r="BE1" s="181" t="s">
        <v>265</v>
      </c>
      <c r="BF1" s="181" t="s">
        <v>569</v>
      </c>
      <c r="BG1" s="181" t="s">
        <v>571</v>
      </c>
      <c r="BH1" s="181" t="s">
        <v>573</v>
      </c>
      <c r="BI1" s="181" t="s">
        <v>575</v>
      </c>
      <c r="BJ1" s="181" t="s">
        <v>577</v>
      </c>
      <c r="BK1" s="181" t="s">
        <v>579</v>
      </c>
      <c r="BL1" s="181" t="s">
        <v>581</v>
      </c>
      <c r="BM1" s="181" t="s">
        <v>583</v>
      </c>
      <c r="BN1" s="181" t="s">
        <v>278</v>
      </c>
      <c r="BO1" s="181" t="s">
        <v>585</v>
      </c>
      <c r="BP1" s="181" t="s">
        <v>587</v>
      </c>
      <c r="BQ1" s="181" t="s">
        <v>589</v>
      </c>
      <c r="BR1" s="181" t="s">
        <v>591</v>
      </c>
      <c r="BS1" s="181" t="s">
        <v>593</v>
      </c>
      <c r="BT1" s="181" t="s">
        <v>595</v>
      </c>
      <c r="BU1" s="181" t="s">
        <v>597</v>
      </c>
      <c r="BV1" s="181" t="s">
        <v>599</v>
      </c>
      <c r="BW1" s="181" t="s">
        <v>601</v>
      </c>
      <c r="BX1" s="181" t="s">
        <v>603</v>
      </c>
      <c r="BY1" s="190" t="s">
        <v>266</v>
      </c>
      <c r="BZ1" s="181" t="s">
        <v>267</v>
      </c>
      <c r="CA1" s="181" t="s">
        <v>605</v>
      </c>
      <c r="CB1" s="181" t="s">
        <v>268</v>
      </c>
      <c r="CC1" s="181" t="s">
        <v>607</v>
      </c>
      <c r="CD1" s="181" t="s">
        <v>609</v>
      </c>
      <c r="CE1" s="190" t="s">
        <v>269</v>
      </c>
      <c r="CF1" s="181" t="s">
        <v>270</v>
      </c>
      <c r="CG1" s="181" t="s">
        <v>611</v>
      </c>
      <c r="CH1" s="181" t="s">
        <v>271</v>
      </c>
      <c r="CI1" s="181" t="s">
        <v>613</v>
      </c>
      <c r="CJ1" s="181" t="s">
        <v>615</v>
      </c>
      <c r="CK1" s="181" t="s">
        <v>617</v>
      </c>
      <c r="CL1" s="190" t="s">
        <v>272</v>
      </c>
      <c r="CM1" s="181" t="s">
        <v>623</v>
      </c>
      <c r="CN1" s="181" t="s">
        <v>625</v>
      </c>
      <c r="CO1" s="181" t="s">
        <v>273</v>
      </c>
      <c r="CP1" s="181" t="s">
        <v>619</v>
      </c>
      <c r="CQ1" s="181" t="s">
        <v>621</v>
      </c>
      <c r="CR1" s="181" t="s">
        <v>274</v>
      </c>
      <c r="CS1" s="181" t="s">
        <v>627</v>
      </c>
      <c r="CT1" s="181" t="s">
        <v>275</v>
      </c>
      <c r="CU1" s="181" t="s">
        <v>628</v>
      </c>
      <c r="CV1" s="178" t="s">
        <v>279</v>
      </c>
      <c r="CW1" s="190" t="s">
        <v>280</v>
      </c>
      <c r="CX1" s="181" t="s">
        <v>629</v>
      </c>
      <c r="CY1" s="181" t="s">
        <v>630</v>
      </c>
      <c r="CZ1" s="181" t="s">
        <v>632</v>
      </c>
      <c r="DA1" s="181" t="s">
        <v>281</v>
      </c>
      <c r="DB1" s="181" t="s">
        <v>634</v>
      </c>
      <c r="DC1" s="181" t="s">
        <v>636</v>
      </c>
      <c r="DD1" s="181" t="s">
        <v>638</v>
      </c>
      <c r="DE1" s="181" t="s">
        <v>640</v>
      </c>
      <c r="DF1" s="181" t="s">
        <v>642</v>
      </c>
      <c r="DG1" s="181" t="s">
        <v>644</v>
      </c>
      <c r="DH1" s="190" t="s">
        <v>282</v>
      </c>
      <c r="DI1" s="181" t="s">
        <v>283</v>
      </c>
      <c r="DJ1" s="181" t="s">
        <v>646</v>
      </c>
      <c r="DK1" s="181" t="s">
        <v>284</v>
      </c>
      <c r="DL1" s="181" t="s">
        <v>648</v>
      </c>
      <c r="DM1" s="181" t="s">
        <v>650</v>
      </c>
      <c r="DN1" s="181" t="s">
        <v>652</v>
      </c>
      <c r="DO1" s="181" t="s">
        <v>654</v>
      </c>
      <c r="DP1" s="181" t="s">
        <v>656</v>
      </c>
      <c r="DQ1" s="181" t="s">
        <v>658</v>
      </c>
      <c r="DR1" s="181" t="s">
        <v>660</v>
      </c>
      <c r="DS1" s="181" t="s">
        <v>285</v>
      </c>
      <c r="DT1" s="181" t="s">
        <v>662</v>
      </c>
      <c r="DU1" s="181" t="s">
        <v>664</v>
      </c>
      <c r="DV1" s="181" t="s">
        <v>666</v>
      </c>
      <c r="DW1" s="190" t="s">
        <v>286</v>
      </c>
      <c r="DX1" s="181" t="s">
        <v>668</v>
      </c>
      <c r="DY1" s="181" t="s">
        <v>287</v>
      </c>
      <c r="DZ1" s="181" t="s">
        <v>670</v>
      </c>
      <c r="EA1" s="181" t="s">
        <v>288</v>
      </c>
      <c r="EB1" s="181" t="s">
        <v>672</v>
      </c>
      <c r="EC1" s="181" t="s">
        <v>674</v>
      </c>
      <c r="ED1" s="181" t="s">
        <v>676</v>
      </c>
      <c r="EE1" s="181" t="s">
        <v>678</v>
      </c>
      <c r="EF1" s="181" t="s">
        <v>680</v>
      </c>
      <c r="EG1" s="181" t="s">
        <v>682</v>
      </c>
      <c r="EH1" s="181" t="s">
        <v>684</v>
      </c>
      <c r="EI1" s="181" t="s">
        <v>686</v>
      </c>
      <c r="EJ1" s="181" t="s">
        <v>688</v>
      </c>
      <c r="EK1" s="181" t="s">
        <v>690</v>
      </c>
      <c r="EL1" s="181" t="s">
        <v>692</v>
      </c>
      <c r="EM1" s="190" t="s">
        <v>289</v>
      </c>
      <c r="EN1" s="181" t="s">
        <v>694</v>
      </c>
      <c r="EO1" s="181" t="s">
        <v>290</v>
      </c>
      <c r="EP1" s="181" t="s">
        <v>696</v>
      </c>
      <c r="EQ1" s="181" t="s">
        <v>698</v>
      </c>
      <c r="ER1" s="181" t="s">
        <v>291</v>
      </c>
      <c r="ES1" s="181" t="s">
        <v>700</v>
      </c>
      <c r="ET1" s="181" t="s">
        <v>702</v>
      </c>
      <c r="EU1" s="181" t="s">
        <v>292</v>
      </c>
      <c r="EV1" s="181" t="s">
        <v>704</v>
      </c>
      <c r="EW1" s="181" t="s">
        <v>706</v>
      </c>
      <c r="EX1" s="181" t="s">
        <v>708</v>
      </c>
      <c r="EY1" s="181" t="s">
        <v>293</v>
      </c>
      <c r="EZ1" s="181" t="s">
        <v>710</v>
      </c>
      <c r="FA1" s="181" t="s">
        <v>712</v>
      </c>
      <c r="FB1" s="190" t="s">
        <v>294</v>
      </c>
      <c r="FC1" s="181" t="s">
        <v>295</v>
      </c>
      <c r="FD1" s="181" t="s">
        <v>714</v>
      </c>
      <c r="FE1" s="181" t="s">
        <v>716</v>
      </c>
      <c r="FF1" s="181" t="s">
        <v>718</v>
      </c>
      <c r="FG1" s="181" t="s">
        <v>720</v>
      </c>
      <c r="FH1" s="181" t="s">
        <v>296</v>
      </c>
      <c r="FI1" s="181" t="s">
        <v>722</v>
      </c>
      <c r="FJ1" s="181" t="s">
        <v>724</v>
      </c>
      <c r="FK1" s="181" t="s">
        <v>726</v>
      </c>
      <c r="FL1" s="181" t="s">
        <v>728</v>
      </c>
      <c r="FM1" s="181" t="s">
        <v>730</v>
      </c>
      <c r="FN1" s="181" t="s">
        <v>297</v>
      </c>
      <c r="FO1" s="181" t="s">
        <v>733</v>
      </c>
      <c r="FP1" s="181" t="s">
        <v>298</v>
      </c>
      <c r="FQ1" s="181" t="s">
        <v>736</v>
      </c>
      <c r="FR1" s="181" t="s">
        <v>737</v>
      </c>
      <c r="FS1" s="181" t="s">
        <v>739</v>
      </c>
      <c r="FT1" s="181" t="s">
        <v>299</v>
      </c>
      <c r="FU1" s="181" t="s">
        <v>742</v>
      </c>
      <c r="FV1" s="181" t="s">
        <v>743</v>
      </c>
      <c r="FW1" s="181" t="s">
        <v>745</v>
      </c>
      <c r="FX1" s="181" t="s">
        <v>300</v>
      </c>
      <c r="FY1" s="181" t="s">
        <v>748</v>
      </c>
      <c r="FZ1" s="181" t="s">
        <v>750</v>
      </c>
      <c r="GA1" s="181" t="s">
        <v>752</v>
      </c>
      <c r="GB1" s="190" t="s">
        <v>301</v>
      </c>
      <c r="GC1" s="190" t="s">
        <v>302</v>
      </c>
      <c r="GD1" s="181" t="s">
        <v>308</v>
      </c>
      <c r="GE1" s="181" t="s">
        <v>754</v>
      </c>
      <c r="GF1" s="181" t="s">
        <v>756</v>
      </c>
      <c r="GG1" s="181" t="s">
        <v>758</v>
      </c>
      <c r="GH1" s="181" t="s">
        <v>760</v>
      </c>
      <c r="GI1" s="181" t="s">
        <v>762</v>
      </c>
      <c r="GJ1" s="181" t="s">
        <v>764</v>
      </c>
      <c r="GK1" s="190" t="s">
        <v>303</v>
      </c>
      <c r="GL1" s="181" t="s">
        <v>309</v>
      </c>
      <c r="GM1" s="181" t="s">
        <v>766</v>
      </c>
      <c r="GN1" s="181" t="s">
        <v>768</v>
      </c>
      <c r="GO1" s="181" t="s">
        <v>769</v>
      </c>
      <c r="GP1" s="181" t="s">
        <v>310</v>
      </c>
      <c r="GQ1" s="181" t="s">
        <v>772</v>
      </c>
      <c r="GR1" s="181" t="s">
        <v>773</v>
      </c>
      <c r="GS1" s="190" t="s">
        <v>304</v>
      </c>
      <c r="GT1" s="181" t="s">
        <v>305</v>
      </c>
      <c r="GU1" s="181" t="s">
        <v>775</v>
      </c>
      <c r="GV1" s="181" t="s">
        <v>777</v>
      </c>
      <c r="GW1" s="181" t="s">
        <v>779</v>
      </c>
      <c r="GX1" s="181" t="s">
        <v>781</v>
      </c>
      <c r="GY1" s="181" t="s">
        <v>783</v>
      </c>
      <c r="GZ1" s="190" t="s">
        <v>306</v>
      </c>
      <c r="HA1" s="181" t="s">
        <v>307</v>
      </c>
      <c r="HB1" s="181" t="s">
        <v>785</v>
      </c>
      <c r="HC1" s="181" t="s">
        <v>787</v>
      </c>
      <c r="HD1" s="181" t="s">
        <v>789</v>
      </c>
      <c r="HE1" s="181" t="s">
        <v>791</v>
      </c>
      <c r="HF1" s="181" t="s">
        <v>793</v>
      </c>
      <c r="HG1" s="181" t="s">
        <v>795</v>
      </c>
      <c r="HH1" s="178" t="s">
        <v>311</v>
      </c>
      <c r="HI1" s="190" t="s">
        <v>312</v>
      </c>
      <c r="HJ1" s="181" t="s">
        <v>313</v>
      </c>
      <c r="HK1" s="181" t="s">
        <v>797</v>
      </c>
      <c r="HL1" s="181" t="s">
        <v>799</v>
      </c>
      <c r="HM1" s="181" t="s">
        <v>801</v>
      </c>
      <c r="HN1" s="181" t="s">
        <v>803</v>
      </c>
      <c r="HO1" s="181" t="s">
        <v>314</v>
      </c>
      <c r="HP1" s="181" t="s">
        <v>806</v>
      </c>
      <c r="HQ1" s="181" t="s">
        <v>331</v>
      </c>
      <c r="HR1" s="181" t="s">
        <v>844</v>
      </c>
      <c r="HS1" s="181" t="s">
        <v>846</v>
      </c>
      <c r="HT1" s="181" t="s">
        <v>848</v>
      </c>
      <c r="HU1" s="190" t="s">
        <v>315</v>
      </c>
      <c r="HV1" s="181" t="s">
        <v>808</v>
      </c>
      <c r="HW1" s="181" t="s">
        <v>810</v>
      </c>
      <c r="HX1" s="181" t="s">
        <v>316</v>
      </c>
      <c r="HY1" s="181" t="s">
        <v>813</v>
      </c>
      <c r="HZ1" s="181" t="s">
        <v>815</v>
      </c>
      <c r="IA1" s="181" t="s">
        <v>816</v>
      </c>
      <c r="IB1" s="181" t="s">
        <v>818</v>
      </c>
      <c r="IC1" s="190" t="s">
        <v>317</v>
      </c>
      <c r="ID1" s="181" t="s">
        <v>820</v>
      </c>
      <c r="IE1" s="181" t="s">
        <v>822</v>
      </c>
      <c r="IF1" s="181" t="s">
        <v>824</v>
      </c>
      <c r="IG1" s="181" t="s">
        <v>318</v>
      </c>
      <c r="IH1" s="181" t="s">
        <v>826</v>
      </c>
      <c r="II1" s="181" t="s">
        <v>828</v>
      </c>
      <c r="IJ1" s="181" t="s">
        <v>319</v>
      </c>
      <c r="IK1" s="181" t="s">
        <v>830</v>
      </c>
      <c r="IL1" s="181" t="s">
        <v>832</v>
      </c>
      <c r="IM1" s="181" t="s">
        <v>320</v>
      </c>
      <c r="IN1" s="181" t="s">
        <v>834</v>
      </c>
      <c r="IO1" s="181" t="s">
        <v>836</v>
      </c>
      <c r="IP1" s="181" t="s">
        <v>838</v>
      </c>
      <c r="IQ1" s="181" t="s">
        <v>840</v>
      </c>
      <c r="IR1" s="181" t="s">
        <v>321</v>
      </c>
      <c r="IS1" s="181" t="s">
        <v>842</v>
      </c>
      <c r="IT1" s="190" t="s">
        <v>322</v>
      </c>
      <c r="IU1" s="181" t="s">
        <v>850</v>
      </c>
      <c r="IV1" s="181" t="s">
        <v>852</v>
      </c>
      <c r="IW1" s="181" t="s">
        <v>323</v>
      </c>
      <c r="IX1" s="181" t="s">
        <v>854</v>
      </c>
      <c r="IY1" s="181" t="s">
        <v>856</v>
      </c>
      <c r="IZ1" s="181" t="s">
        <v>858</v>
      </c>
      <c r="JA1" s="190" t="s">
        <v>324</v>
      </c>
      <c r="JB1" s="181" t="s">
        <v>860</v>
      </c>
      <c r="JC1" s="181" t="s">
        <v>325</v>
      </c>
      <c r="JD1" s="181" t="s">
        <v>863</v>
      </c>
      <c r="JE1" s="181" t="s">
        <v>865</v>
      </c>
      <c r="JF1" s="181" t="s">
        <v>867</v>
      </c>
      <c r="JG1" s="181" t="s">
        <v>869</v>
      </c>
      <c r="JH1" s="181" t="s">
        <v>871</v>
      </c>
      <c r="JI1" s="181" t="s">
        <v>873</v>
      </c>
      <c r="JJ1" s="181" t="s">
        <v>326</v>
      </c>
      <c r="JK1" s="181" t="s">
        <v>876</v>
      </c>
      <c r="JL1" s="181" t="s">
        <v>878</v>
      </c>
      <c r="JM1" s="181" t="s">
        <v>880</v>
      </c>
      <c r="JN1" s="181" t="s">
        <v>882</v>
      </c>
      <c r="JO1" s="181" t="s">
        <v>884</v>
      </c>
      <c r="JP1" s="181" t="s">
        <v>886</v>
      </c>
      <c r="JQ1" s="181" t="s">
        <v>888</v>
      </c>
      <c r="JR1" s="181" t="s">
        <v>890</v>
      </c>
      <c r="JS1" s="181" t="s">
        <v>327</v>
      </c>
      <c r="JT1" s="181" t="s">
        <v>893</v>
      </c>
      <c r="JU1" s="181" t="s">
        <v>895</v>
      </c>
      <c r="JV1" s="181" t="s">
        <v>897</v>
      </c>
      <c r="JW1" s="181" t="s">
        <v>899</v>
      </c>
      <c r="JX1" s="181" t="s">
        <v>900</v>
      </c>
      <c r="JY1" s="181" t="s">
        <v>902</v>
      </c>
      <c r="JZ1" s="181" t="s">
        <v>904</v>
      </c>
      <c r="KA1" s="181" t="s">
        <v>906</v>
      </c>
      <c r="KB1" s="181" t="s">
        <v>908</v>
      </c>
      <c r="KC1" s="181" t="s">
        <v>910</v>
      </c>
      <c r="KD1" s="181" t="s">
        <v>912</v>
      </c>
      <c r="KE1" s="181" t="s">
        <v>914</v>
      </c>
      <c r="KF1" s="181" t="s">
        <v>916</v>
      </c>
      <c r="KG1" s="181" t="s">
        <v>918</v>
      </c>
      <c r="KH1" s="181" t="s">
        <v>920</v>
      </c>
      <c r="KI1" s="181" t="s">
        <v>922</v>
      </c>
      <c r="KJ1" s="181" t="s">
        <v>924</v>
      </c>
      <c r="KK1" s="181" t="s">
        <v>926</v>
      </c>
      <c r="KL1" s="181" t="s">
        <v>928</v>
      </c>
      <c r="KM1" s="181" t="s">
        <v>930</v>
      </c>
      <c r="KN1" s="181" t="s">
        <v>932</v>
      </c>
      <c r="KO1" s="181" t="s">
        <v>934</v>
      </c>
      <c r="KP1" s="181" t="s">
        <v>936</v>
      </c>
      <c r="KQ1" s="181" t="s">
        <v>938</v>
      </c>
      <c r="KR1" s="181" t="s">
        <v>940</v>
      </c>
      <c r="KS1" s="181" t="s">
        <v>942</v>
      </c>
      <c r="KT1" s="190" t="s">
        <v>328</v>
      </c>
      <c r="KU1" s="181" t="s">
        <v>944</v>
      </c>
      <c r="KV1" s="181" t="s">
        <v>329</v>
      </c>
      <c r="KW1" s="181" t="s">
        <v>947</v>
      </c>
      <c r="KX1" s="181" t="s">
        <v>949</v>
      </c>
      <c r="KY1" s="181" t="s">
        <v>951</v>
      </c>
      <c r="KZ1" s="181" t="s">
        <v>953</v>
      </c>
      <c r="LA1" s="181" t="s">
        <v>330</v>
      </c>
      <c r="LB1" s="181" t="s">
        <v>956</v>
      </c>
      <c r="LC1" s="181" t="s">
        <v>958</v>
      </c>
      <c r="LD1" s="181" t="s">
        <v>960</v>
      </c>
      <c r="LE1" s="181" t="s">
        <v>962</v>
      </c>
      <c r="LF1" s="181" t="s">
        <v>964</v>
      </c>
      <c r="LG1" s="181" t="s">
        <v>966</v>
      </c>
      <c r="LH1" s="181" t="s">
        <v>968</v>
      </c>
      <c r="LI1" s="178" t="s">
        <v>332</v>
      </c>
      <c r="LJ1" s="190" t="s">
        <v>333</v>
      </c>
      <c r="LK1" s="181" t="s">
        <v>334</v>
      </c>
      <c r="LL1" s="181" t="s">
        <v>335</v>
      </c>
      <c r="LM1" s="190" t="s">
        <v>336</v>
      </c>
      <c r="LN1" s="181" t="s">
        <v>337</v>
      </c>
      <c r="LO1" s="181" t="s">
        <v>988</v>
      </c>
      <c r="LP1" s="181" t="s">
        <v>990</v>
      </c>
      <c r="LQ1" s="181" t="s">
        <v>991</v>
      </c>
      <c r="LR1" s="181" t="s">
        <v>993</v>
      </c>
      <c r="LS1" s="181" t="s">
        <v>994</v>
      </c>
      <c r="LT1" s="181" t="s">
        <v>996</v>
      </c>
      <c r="LU1" s="181" t="s">
        <v>998</v>
      </c>
      <c r="LV1" s="181" t="s">
        <v>1000</v>
      </c>
      <c r="LW1" s="181" t="s">
        <v>1002</v>
      </c>
      <c r="LX1" s="181" t="s">
        <v>338</v>
      </c>
      <c r="LY1" s="181" t="s">
        <v>1005</v>
      </c>
      <c r="LZ1" s="181" t="s">
        <v>1006</v>
      </c>
      <c r="MA1" s="181" t="s">
        <v>1008</v>
      </c>
      <c r="MB1" s="181" t="s">
        <v>339</v>
      </c>
      <c r="MC1" s="181" t="s">
        <v>1011</v>
      </c>
      <c r="MD1" s="181" t="s">
        <v>1012</v>
      </c>
      <c r="ME1" s="181" t="s">
        <v>1014</v>
      </c>
      <c r="MF1" s="181" t="s">
        <v>1016</v>
      </c>
      <c r="MG1" s="181" t="s">
        <v>340</v>
      </c>
      <c r="MH1" s="181" t="s">
        <v>1019</v>
      </c>
      <c r="MI1" s="181" t="s">
        <v>1021</v>
      </c>
      <c r="MJ1" s="181" t="s">
        <v>1023</v>
      </c>
      <c r="MK1" s="181" t="s">
        <v>1025</v>
      </c>
      <c r="ML1" s="181" t="s">
        <v>341</v>
      </c>
      <c r="MM1" s="181" t="s">
        <v>1028</v>
      </c>
      <c r="MN1" s="181" t="s">
        <v>1030</v>
      </c>
      <c r="MO1" s="181" t="s">
        <v>1032</v>
      </c>
      <c r="MP1" s="181" t="s">
        <v>1034</v>
      </c>
      <c r="MQ1" s="181" t="s">
        <v>1036</v>
      </c>
      <c r="MR1" s="181" t="s">
        <v>1038</v>
      </c>
      <c r="MS1" s="181" t="s">
        <v>1040</v>
      </c>
      <c r="MT1" s="181" t="s">
        <v>1042</v>
      </c>
      <c r="MU1" s="181" t="s">
        <v>1044</v>
      </c>
      <c r="MV1" s="181" t="s">
        <v>1046</v>
      </c>
      <c r="MW1" s="181" t="s">
        <v>1048</v>
      </c>
      <c r="MX1" s="181" t="s">
        <v>1049</v>
      </c>
      <c r="MY1" s="190" t="s">
        <v>342</v>
      </c>
      <c r="MZ1" s="181" t="s">
        <v>343</v>
      </c>
      <c r="NA1" s="181" t="s">
        <v>1051</v>
      </c>
      <c r="NB1" s="181" t="s">
        <v>1053</v>
      </c>
      <c r="NC1" s="181" t="s">
        <v>1055</v>
      </c>
      <c r="ND1" s="181" t="s">
        <v>1057</v>
      </c>
      <c r="NE1" s="190" t="s">
        <v>344</v>
      </c>
      <c r="NF1" s="181" t="s">
        <v>345</v>
      </c>
      <c r="NG1" s="181" t="s">
        <v>1058</v>
      </c>
      <c r="NH1" s="181" t="s">
        <v>346</v>
      </c>
      <c r="NI1" s="181" t="s">
        <v>1060</v>
      </c>
      <c r="NJ1" s="181" t="s">
        <v>1062</v>
      </c>
      <c r="NK1" s="181" t="s">
        <v>347</v>
      </c>
      <c r="NL1" s="181" t="s">
        <v>1064</v>
      </c>
      <c r="NM1" s="181" t="s">
        <v>1066</v>
      </c>
      <c r="NN1" s="178" t="s">
        <v>333</v>
      </c>
      <c r="NO1" s="190" t="s">
        <v>334</v>
      </c>
      <c r="NP1" s="181" t="s">
        <v>348</v>
      </c>
      <c r="NQ1" s="181" t="s">
        <v>970</v>
      </c>
      <c r="NR1" s="181" t="s">
        <v>972</v>
      </c>
      <c r="NS1" s="181" t="s">
        <v>974</v>
      </c>
      <c r="NT1" s="181" t="s">
        <v>976</v>
      </c>
      <c r="NU1" s="181" t="s">
        <v>349</v>
      </c>
      <c r="NV1" s="181" t="s">
        <v>978</v>
      </c>
      <c r="NW1" s="181" t="s">
        <v>350</v>
      </c>
      <c r="NX1" s="181" t="s">
        <v>980</v>
      </c>
      <c r="NY1" s="190" t="s">
        <v>335</v>
      </c>
      <c r="NZ1" s="181" t="s">
        <v>982</v>
      </c>
      <c r="OA1" s="181" t="s">
        <v>351</v>
      </c>
      <c r="OB1" s="178" t="s">
        <v>335</v>
      </c>
      <c r="OC1" s="190" t="s">
        <v>351</v>
      </c>
      <c r="OD1" s="181" t="s">
        <v>984</v>
      </c>
      <c r="OE1" s="181" t="s">
        <v>986</v>
      </c>
      <c r="OF1" s="181" t="s">
        <v>352</v>
      </c>
      <c r="OG1" s="178" t="s">
        <v>353</v>
      </c>
      <c r="OH1" s="190" t="s">
        <v>354</v>
      </c>
      <c r="OI1" s="181" t="s">
        <v>355</v>
      </c>
      <c r="OJ1" s="181" t="s">
        <v>1067</v>
      </c>
      <c r="OK1" s="181" t="s">
        <v>1069</v>
      </c>
      <c r="OL1" s="181" t="s">
        <v>356</v>
      </c>
      <c r="OM1" s="181" t="s">
        <v>366</v>
      </c>
      <c r="ON1" s="181" t="s">
        <v>1071</v>
      </c>
      <c r="OO1" s="181" t="s">
        <v>1073</v>
      </c>
      <c r="OP1" s="181" t="s">
        <v>1075</v>
      </c>
      <c r="OQ1" s="181" t="s">
        <v>1077</v>
      </c>
      <c r="OR1" s="181" t="s">
        <v>1079</v>
      </c>
      <c r="OS1" s="181" t="s">
        <v>1081</v>
      </c>
      <c r="OT1" s="181" t="s">
        <v>1083</v>
      </c>
      <c r="OU1" s="181" t="s">
        <v>1085</v>
      </c>
      <c r="OV1" s="181" t="s">
        <v>1087</v>
      </c>
      <c r="OW1" s="181" t="s">
        <v>1089</v>
      </c>
      <c r="OX1" s="181" t="s">
        <v>1091</v>
      </c>
      <c r="OY1" s="181" t="s">
        <v>1093</v>
      </c>
      <c r="OZ1" s="181" t="s">
        <v>1095</v>
      </c>
      <c r="PA1" s="181" t="s">
        <v>1097</v>
      </c>
      <c r="PB1" s="181" t="s">
        <v>1099</v>
      </c>
      <c r="PC1" s="181" t="s">
        <v>1101</v>
      </c>
      <c r="PD1" s="181" t="s">
        <v>1103</v>
      </c>
      <c r="PE1" s="181" t="s">
        <v>1105</v>
      </c>
      <c r="PF1" s="181" t="s">
        <v>1107</v>
      </c>
      <c r="PG1" s="181" t="s">
        <v>1109</v>
      </c>
      <c r="PH1" s="181" t="s">
        <v>1111</v>
      </c>
      <c r="PI1" s="181" t="s">
        <v>1113</v>
      </c>
      <c r="PJ1" s="181" t="s">
        <v>367</v>
      </c>
      <c r="PK1" s="181" t="s">
        <v>1116</v>
      </c>
      <c r="PL1" s="181" t="s">
        <v>1118</v>
      </c>
      <c r="PM1" s="181" t="s">
        <v>1119</v>
      </c>
      <c r="PN1" s="181" t="s">
        <v>1121</v>
      </c>
      <c r="PO1" s="181" t="s">
        <v>1123</v>
      </c>
      <c r="PP1" s="181" t="s">
        <v>1125</v>
      </c>
      <c r="PQ1" s="181" t="s">
        <v>1127</v>
      </c>
      <c r="PR1" s="181" t="s">
        <v>1129</v>
      </c>
      <c r="PS1" s="181" t="s">
        <v>1131</v>
      </c>
      <c r="PT1" s="181" t="s">
        <v>1133</v>
      </c>
      <c r="PU1" s="181" t="s">
        <v>1135</v>
      </c>
      <c r="PV1" s="181" t="s">
        <v>1137</v>
      </c>
      <c r="PW1" s="181" t="s">
        <v>1139</v>
      </c>
      <c r="PX1" s="181" t="s">
        <v>1141</v>
      </c>
      <c r="PY1" s="181" t="s">
        <v>1143</v>
      </c>
      <c r="PZ1" s="181" t="s">
        <v>1145</v>
      </c>
      <c r="QA1" s="181" t="s">
        <v>1147</v>
      </c>
      <c r="QB1" s="181" t="s">
        <v>1149</v>
      </c>
      <c r="QC1" s="181" t="s">
        <v>1151</v>
      </c>
      <c r="QD1" s="181" t="s">
        <v>1153</v>
      </c>
      <c r="QE1" s="181" t="s">
        <v>1155</v>
      </c>
      <c r="QF1" s="181" t="s">
        <v>1157</v>
      </c>
      <c r="QG1" s="181" t="s">
        <v>1159</v>
      </c>
      <c r="QH1" s="181" t="s">
        <v>1161</v>
      </c>
      <c r="QI1" s="181" t="s">
        <v>1163</v>
      </c>
      <c r="QJ1" s="181" t="s">
        <v>1165</v>
      </c>
      <c r="QK1" s="181" t="s">
        <v>357</v>
      </c>
      <c r="QL1" s="181" t="s">
        <v>1167</v>
      </c>
      <c r="QM1" s="181" t="s">
        <v>1169</v>
      </c>
      <c r="QN1" s="181" t="s">
        <v>1171</v>
      </c>
      <c r="QO1" s="181" t="s">
        <v>1173</v>
      </c>
      <c r="QP1" s="181" t="s">
        <v>1175</v>
      </c>
      <c r="QQ1" s="190" t="s">
        <v>358</v>
      </c>
      <c r="QR1" s="181" t="s">
        <v>359</v>
      </c>
      <c r="QS1" s="181" t="s">
        <v>1177</v>
      </c>
      <c r="QT1" s="181" t="s">
        <v>1179</v>
      </c>
      <c r="QU1" s="181" t="s">
        <v>1181</v>
      </c>
      <c r="QV1" s="181" t="s">
        <v>1183</v>
      </c>
      <c r="QW1" s="181" t="s">
        <v>1185</v>
      </c>
      <c r="QX1" s="181" t="s">
        <v>1187</v>
      </c>
      <c r="QY1" s="190" t="s">
        <v>360</v>
      </c>
      <c r="QZ1" s="181" t="s">
        <v>1189</v>
      </c>
      <c r="RA1" s="181" t="s">
        <v>361</v>
      </c>
      <c r="RB1" s="190" t="s">
        <v>362</v>
      </c>
      <c r="RC1" s="181" t="s">
        <v>363</v>
      </c>
      <c r="RD1" s="181" t="s">
        <v>1219</v>
      </c>
      <c r="RE1" s="181" t="s">
        <v>1221</v>
      </c>
      <c r="RF1" s="190" t="s">
        <v>364</v>
      </c>
      <c r="RG1" s="181" t="s">
        <v>365</v>
      </c>
      <c r="RH1" s="181" t="s">
        <v>1223</v>
      </c>
      <c r="RI1" s="181" t="s">
        <v>1224</v>
      </c>
      <c r="RJ1" s="181" t="s">
        <v>1225</v>
      </c>
      <c r="RK1" s="181" t="s">
        <v>1226</v>
      </c>
      <c r="RL1" s="181" t="s">
        <v>1228</v>
      </c>
      <c r="RM1" s="181" t="s">
        <v>1229</v>
      </c>
      <c r="RN1" s="181" t="s">
        <v>1231</v>
      </c>
      <c r="RO1" s="181" t="s">
        <v>1232</v>
      </c>
      <c r="RP1" s="178" t="s">
        <v>360</v>
      </c>
      <c r="RQ1" s="190" t="s">
        <v>361</v>
      </c>
      <c r="RR1" s="181" t="s">
        <v>368</v>
      </c>
      <c r="RS1" s="181" t="s">
        <v>1191</v>
      </c>
      <c r="RT1" s="181" t="s">
        <v>1193</v>
      </c>
      <c r="RU1" s="181" t="s">
        <v>1195</v>
      </c>
      <c r="RV1" s="181" t="s">
        <v>1197</v>
      </c>
      <c r="RW1" s="181" t="s">
        <v>1199</v>
      </c>
      <c r="RX1" s="181" t="s">
        <v>1201</v>
      </c>
      <c r="RY1" s="181" t="s">
        <v>1203</v>
      </c>
      <c r="RZ1" s="181" t="s">
        <v>1205</v>
      </c>
      <c r="SA1" s="181" t="s">
        <v>1207</v>
      </c>
      <c r="SB1" s="181" t="s">
        <v>1209</v>
      </c>
      <c r="SC1" s="181" t="s">
        <v>1211</v>
      </c>
      <c r="SD1" s="181" t="s">
        <v>1213</v>
      </c>
      <c r="SE1" s="181" t="s">
        <v>1215</v>
      </c>
      <c r="SF1" s="181" t="s">
        <v>1217</v>
      </c>
      <c r="SG1" s="178" t="s">
        <v>369</v>
      </c>
      <c r="SH1" s="190" t="s">
        <v>370</v>
      </c>
      <c r="SI1" s="181" t="s">
        <v>371</v>
      </c>
      <c r="SJ1" s="181" t="s">
        <v>1234</v>
      </c>
      <c r="SK1" s="181" t="s">
        <v>1236</v>
      </c>
      <c r="SL1" s="181" t="s">
        <v>372</v>
      </c>
      <c r="SM1" s="181" t="s">
        <v>1238</v>
      </c>
      <c r="SN1" s="181" t="s">
        <v>1240</v>
      </c>
      <c r="SO1" s="181" t="s">
        <v>1242</v>
      </c>
      <c r="SP1" s="181" t="s">
        <v>1244</v>
      </c>
      <c r="SQ1" s="190" t="s">
        <v>373</v>
      </c>
      <c r="SR1" s="181" t="s">
        <v>374</v>
      </c>
      <c r="SS1" s="181" t="s">
        <v>1246</v>
      </c>
      <c r="ST1" s="181" t="s">
        <v>1248</v>
      </c>
      <c r="SU1" s="181" t="s">
        <v>1250</v>
      </c>
      <c r="SV1" s="181" t="s">
        <v>1252</v>
      </c>
      <c r="SW1" s="181" t="s">
        <v>1254</v>
      </c>
      <c r="SX1" s="181" t="s">
        <v>1256</v>
      </c>
      <c r="SY1" s="181" t="s">
        <v>1258</v>
      </c>
      <c r="SZ1" s="181" t="s">
        <v>1260</v>
      </c>
      <c r="TA1" s="181" t="s">
        <v>1262</v>
      </c>
      <c r="TB1" s="181" t="s">
        <v>1264</v>
      </c>
      <c r="TC1" s="181" t="s">
        <v>1266</v>
      </c>
      <c r="TD1" s="181" t="s">
        <v>1268</v>
      </c>
      <c r="TE1" s="181" t="s">
        <v>1270</v>
      </c>
      <c r="TF1" s="181" t="s">
        <v>1272</v>
      </c>
      <c r="TG1" s="181" t="s">
        <v>1274</v>
      </c>
      <c r="TH1" s="178" t="s">
        <v>375</v>
      </c>
      <c r="TI1" s="190" t="s">
        <v>376</v>
      </c>
      <c r="TJ1" s="181" t="s">
        <v>377</v>
      </c>
      <c r="TK1" s="181" t="s">
        <v>1276</v>
      </c>
      <c r="TL1" s="181" t="s">
        <v>1278</v>
      </c>
      <c r="TM1" s="181" t="s">
        <v>1280</v>
      </c>
      <c r="TN1" s="181" t="s">
        <v>1282</v>
      </c>
      <c r="TO1" s="181" t="s">
        <v>1284</v>
      </c>
      <c r="TP1" s="181" t="s">
        <v>378</v>
      </c>
      <c r="TQ1" s="181" t="s">
        <v>1286</v>
      </c>
      <c r="TR1" s="181" t="s">
        <v>1288</v>
      </c>
      <c r="TS1" s="181" t="s">
        <v>1290</v>
      </c>
      <c r="TT1" s="181" t="s">
        <v>1292</v>
      </c>
      <c r="TU1" s="181" t="s">
        <v>1294</v>
      </c>
      <c r="TV1" s="181" t="s">
        <v>1296</v>
      </c>
      <c r="TW1" s="190" t="s">
        <v>379</v>
      </c>
      <c r="TX1" s="181" t="s">
        <v>380</v>
      </c>
      <c r="TY1" s="181" t="s">
        <v>381</v>
      </c>
      <c r="TZ1" s="181" t="s">
        <v>1298</v>
      </c>
      <c r="UA1" s="181" t="s">
        <v>1300</v>
      </c>
      <c r="UB1" s="181" t="s">
        <v>1301</v>
      </c>
      <c r="UC1" s="181" t="s">
        <v>1303</v>
      </c>
      <c r="UD1" s="181" t="s">
        <v>1305</v>
      </c>
      <c r="UE1" s="181" t="s">
        <v>1307</v>
      </c>
      <c r="UF1" s="181" t="s">
        <v>1309</v>
      </c>
      <c r="UG1" s="181" t="s">
        <v>1311</v>
      </c>
      <c r="UH1" s="181" t="s">
        <v>1313</v>
      </c>
      <c r="UI1" s="181" t="s">
        <v>1315</v>
      </c>
      <c r="UJ1" s="181" t="s">
        <v>1317</v>
      </c>
      <c r="UK1" s="181" t="s">
        <v>1319</v>
      </c>
      <c r="UL1" s="181" t="s">
        <v>1321</v>
      </c>
      <c r="UM1" s="181" t="s">
        <v>1323</v>
      </c>
      <c r="UN1" s="181" t="s">
        <v>1325</v>
      </c>
      <c r="UO1" s="181" t="s">
        <v>1327</v>
      </c>
      <c r="UP1" s="178" t="s">
        <v>1329</v>
      </c>
      <c r="UQ1" s="181" t="s">
        <v>1331</v>
      </c>
      <c r="UR1" s="181" t="s">
        <v>1333</v>
      </c>
      <c r="US1" s="181" t="s">
        <v>1335</v>
      </c>
      <c r="UT1" s="181" t="s">
        <v>1337</v>
      </c>
      <c r="UU1" s="181" t="s">
        <v>1339</v>
      </c>
      <c r="UV1" s="184"/>
    </row>
    <row r="2" spans="1:568" s="121" customFormat="1" hidden="1">
      <c r="K2" s="159"/>
      <c r="Y2" s="121" t="s">
        <v>131</v>
      </c>
      <c r="Z2" s="121" t="s">
        <v>132</v>
      </c>
    </row>
    <row r="3" spans="1:568">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9"/>
    </row>
    <row r="4" spans="1:568">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9"/>
    </row>
    <row r="5" spans="1:568">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9"/>
    </row>
    <row r="6" spans="1:568">
      <c r="B6" s="88"/>
      <c r="C6" s="89" t="s">
        <v>249</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9"/>
    </row>
    <row r="7" spans="1:568">
      <c r="B7" s="85"/>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89"/>
    </row>
    <row r="8" spans="1:568">
      <c r="B8" s="91"/>
      <c r="C8" s="89" t="s">
        <v>1478</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89"/>
    </row>
    <row r="9" spans="1:568">
      <c r="B9" s="85"/>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89"/>
    </row>
    <row r="10" spans="1:568" ht="29.25" thickBot="1">
      <c r="K10" s="216"/>
      <c r="L10" s="216"/>
      <c r="M10" s="216"/>
      <c r="N10" s="217" t="s">
        <v>395</v>
      </c>
      <c r="O10" s="216"/>
      <c r="P10" s="216"/>
      <c r="Q10" s="216"/>
      <c r="R10" s="216"/>
      <c r="S10" s="216"/>
      <c r="T10" s="216"/>
      <c r="U10" s="216"/>
      <c r="V10" s="216"/>
      <c r="W10" s="216"/>
      <c r="X10" s="216"/>
    </row>
    <row r="11" spans="1:568" ht="79.5" thickBot="1">
      <c r="B11" s="338" t="s">
        <v>135</v>
      </c>
      <c r="C11" s="193" t="s">
        <v>134</v>
      </c>
      <c r="D11" s="194" t="s">
        <v>131</v>
      </c>
      <c r="E11" s="194" t="s">
        <v>1477</v>
      </c>
      <c r="F11" s="194" t="s">
        <v>250</v>
      </c>
      <c r="G11" s="194" t="s">
        <v>464</v>
      </c>
      <c r="H11" s="194" t="s">
        <v>466</v>
      </c>
      <c r="I11" s="215" t="s">
        <v>467</v>
      </c>
      <c r="J11" s="194" t="s">
        <v>465</v>
      </c>
      <c r="K11" s="392" t="s">
        <v>1372</v>
      </c>
      <c r="L11" s="392" t="s">
        <v>1374</v>
      </c>
      <c r="M11" s="392" t="s">
        <v>475</v>
      </c>
      <c r="N11" s="392" t="s">
        <v>1373</v>
      </c>
      <c r="O11" s="392" t="s">
        <v>1375</v>
      </c>
      <c r="P11" s="392" t="s">
        <v>476</v>
      </c>
      <c r="Q11" s="392" t="s">
        <v>1376</v>
      </c>
      <c r="R11" s="392" t="s">
        <v>1377</v>
      </c>
      <c r="S11" s="392" t="s">
        <v>1378</v>
      </c>
      <c r="T11" s="392" t="s">
        <v>1379</v>
      </c>
      <c r="U11" s="392" t="s">
        <v>1380</v>
      </c>
      <c r="V11" s="392" t="s">
        <v>1381</v>
      </c>
      <c r="W11" s="392" t="s">
        <v>1382</v>
      </c>
      <c r="X11" s="392" t="s">
        <v>1383</v>
      </c>
      <c r="Y11" s="391" t="s">
        <v>396</v>
      </c>
      <c r="Z11" s="215" t="s">
        <v>414</v>
      </c>
      <c r="AA11" s="215" t="s">
        <v>397</v>
      </c>
      <c r="AB11" s="215" t="s">
        <v>411</v>
      </c>
      <c r="AC11" s="215" t="s">
        <v>398</v>
      </c>
      <c r="AD11" s="215" t="s">
        <v>399</v>
      </c>
      <c r="AE11" s="215" t="s">
        <v>400</v>
      </c>
      <c r="AF11" s="215" t="s">
        <v>410</v>
      </c>
      <c r="AG11" s="215" t="s">
        <v>401</v>
      </c>
      <c r="AH11" s="215" t="s">
        <v>402</v>
      </c>
      <c r="AI11" s="215" t="s">
        <v>403</v>
      </c>
      <c r="AJ11" s="215" t="s">
        <v>409</v>
      </c>
      <c r="AK11" s="215" t="s">
        <v>404</v>
      </c>
      <c r="AL11" s="215" t="s">
        <v>405</v>
      </c>
      <c r="AM11" s="215" t="s">
        <v>406</v>
      </c>
      <c r="AN11" s="215" t="s">
        <v>408</v>
      </c>
      <c r="AO11" s="215" t="s">
        <v>407</v>
      </c>
    </row>
    <row r="12" spans="1:568">
      <c r="B12" s="187" t="s">
        <v>253</v>
      </c>
      <c r="C12" s="188" t="s">
        <v>136</v>
      </c>
      <c r="D12" s="189">
        <f>D13+D47+D83+D89+D96</f>
        <v>0</v>
      </c>
      <c r="E12" s="189">
        <f>E13+E47+E83+E89+E96</f>
        <v>243000</v>
      </c>
      <c r="F12" s="189">
        <f t="shared" ref="F12:F106" si="0">D12+E12</f>
        <v>243000</v>
      </c>
      <c r="G12" s="189">
        <f>G13+G47+G83+G89+G96</f>
        <v>0</v>
      </c>
      <c r="H12" s="189">
        <f>F12-G12</f>
        <v>243000</v>
      </c>
      <c r="I12" s="189">
        <f>I13+I47+I83+I89+I96</f>
        <v>0</v>
      </c>
      <c r="J12" s="189">
        <f>F12-I12</f>
        <v>243000</v>
      </c>
      <c r="K12" s="189">
        <f t="shared" ref="K12:AA12" si="1">K13+K47+K83+K89+K96</f>
        <v>243000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si="1"/>
        <v>0</v>
      </c>
      <c r="U12" s="189">
        <f t="shared" si="1"/>
        <v>0</v>
      </c>
      <c r="V12" s="189">
        <f t="shared" si="1"/>
        <v>0</v>
      </c>
      <c r="W12" s="189">
        <f t="shared" si="1"/>
        <v>0</v>
      </c>
      <c r="X12" s="189">
        <f t="shared" si="1"/>
        <v>0</v>
      </c>
      <c r="Y12" s="189">
        <f t="shared" si="1"/>
        <v>216000</v>
      </c>
      <c r="Z12" s="189">
        <f t="shared" si="1"/>
        <v>18000</v>
      </c>
      <c r="AA12" s="189">
        <f t="shared" si="1"/>
        <v>9000</v>
      </c>
      <c r="AB12" s="189">
        <f>Y12+Z12+AA12</f>
        <v>243000</v>
      </c>
      <c r="AC12" s="189">
        <f>AC13+AC47+AC83+AC89+AC96</f>
        <v>0</v>
      </c>
      <c r="AD12" s="189">
        <f>AD13+AD47+AD83+AD89+AD96</f>
        <v>0</v>
      </c>
      <c r="AE12" s="189">
        <f>AE13+AE47+AE83+AE89+AE96</f>
        <v>0</v>
      </c>
      <c r="AF12" s="189">
        <f>AC12+AD12+AE12</f>
        <v>0</v>
      </c>
      <c r="AG12" s="189">
        <f>AG13+AG47+AG83+AG89+AG96</f>
        <v>0</v>
      </c>
      <c r="AH12" s="189">
        <f>AH13+AH47+AH83+AH89+AH96</f>
        <v>0</v>
      </c>
      <c r="AI12" s="189">
        <f>AI13+AI47+AI83+AI89+AI96</f>
        <v>0</v>
      </c>
      <c r="AJ12" s="189">
        <f>AG12+AH12+AI12</f>
        <v>0</v>
      </c>
      <c r="AK12" s="189">
        <f>AK13+AK47+AK83+AK89+AK96</f>
        <v>0</v>
      </c>
      <c r="AL12" s="189">
        <f>AL13+AL47+AL83+AL89+AL96</f>
        <v>0</v>
      </c>
      <c r="AM12" s="189">
        <f>AM13+AM47+AM83+AM89+AM96</f>
        <v>0</v>
      </c>
      <c r="AN12" s="189">
        <f>AK12+AL12+AM12</f>
        <v>0</v>
      </c>
      <c r="AO12" s="189">
        <f>AB12+AF12+AJ12+AN12</f>
        <v>243000</v>
      </c>
    </row>
    <row r="13" spans="1:568">
      <c r="B13" s="190" t="s">
        <v>254</v>
      </c>
      <c r="C13" s="191" t="s">
        <v>137</v>
      </c>
      <c r="D13" s="192">
        <f>SUM(D14:D46)</f>
        <v>0</v>
      </c>
      <c r="E13" s="192">
        <f>SUM(E14:E46)</f>
        <v>243000</v>
      </c>
      <c r="F13" s="192">
        <f t="shared" si="0"/>
        <v>243000</v>
      </c>
      <c r="G13" s="192">
        <f>SUM(G14:G46)</f>
        <v>0</v>
      </c>
      <c r="H13" s="192">
        <f t="shared" ref="H13:H220" si="2">F13-G13</f>
        <v>243000</v>
      </c>
      <c r="I13" s="192">
        <f>SUM(I14:I46)</f>
        <v>0</v>
      </c>
      <c r="J13" s="192">
        <f t="shared" ref="J13:J220" si="3">F13-I13</f>
        <v>243000</v>
      </c>
      <c r="K13" s="192">
        <f t="shared" ref="K13:AA13" si="4">SUM(K14:K46)</f>
        <v>243000</v>
      </c>
      <c r="L13" s="192">
        <f t="shared" si="4"/>
        <v>0</v>
      </c>
      <c r="M13" s="192">
        <f t="shared" si="4"/>
        <v>0</v>
      </c>
      <c r="N13" s="192">
        <f t="shared" si="4"/>
        <v>0</v>
      </c>
      <c r="O13" s="192">
        <f t="shared" si="4"/>
        <v>0</v>
      </c>
      <c r="P13" s="192">
        <f t="shared" si="4"/>
        <v>0</v>
      </c>
      <c r="Q13" s="192">
        <f t="shared" si="4"/>
        <v>0</v>
      </c>
      <c r="R13" s="192">
        <f t="shared" si="4"/>
        <v>0</v>
      </c>
      <c r="S13" s="192">
        <f t="shared" si="4"/>
        <v>0</v>
      </c>
      <c r="T13" s="192">
        <f t="shared" si="4"/>
        <v>0</v>
      </c>
      <c r="U13" s="192">
        <f t="shared" si="4"/>
        <v>0</v>
      </c>
      <c r="V13" s="192">
        <f t="shared" si="4"/>
        <v>0</v>
      </c>
      <c r="W13" s="192">
        <f t="shared" si="4"/>
        <v>0</v>
      </c>
      <c r="X13" s="192">
        <f t="shared" si="4"/>
        <v>0</v>
      </c>
      <c r="Y13" s="192">
        <f t="shared" si="4"/>
        <v>216000</v>
      </c>
      <c r="Z13" s="192">
        <f t="shared" si="4"/>
        <v>18000</v>
      </c>
      <c r="AA13" s="192">
        <f t="shared" si="4"/>
        <v>9000</v>
      </c>
      <c r="AB13" s="192">
        <f t="shared" ref="AB13:AB220" si="5">Y13+Z13+AA13</f>
        <v>243000</v>
      </c>
      <c r="AC13" s="192">
        <f>SUM(AC14:AC46)</f>
        <v>0</v>
      </c>
      <c r="AD13" s="192">
        <f>SUM(AD14:AD46)</f>
        <v>0</v>
      </c>
      <c r="AE13" s="192">
        <f>SUM(AE14:AE46)</f>
        <v>0</v>
      </c>
      <c r="AF13" s="192">
        <f t="shared" ref="AF13:AF220" si="6">AC13+AD13+AE13</f>
        <v>0</v>
      </c>
      <c r="AG13" s="192">
        <f>SUM(AG14:AG46)</f>
        <v>0</v>
      </c>
      <c r="AH13" s="192">
        <f>SUM(AH14:AH46)</f>
        <v>0</v>
      </c>
      <c r="AI13" s="192">
        <f>SUM(AI14:AI46)</f>
        <v>0</v>
      </c>
      <c r="AJ13" s="192">
        <f t="shared" ref="AJ13:AJ220" si="7">AG13+AH13+AI13</f>
        <v>0</v>
      </c>
      <c r="AK13" s="192">
        <f>SUM(AK14:AK46)</f>
        <v>0</v>
      </c>
      <c r="AL13" s="192">
        <f>SUM(AL14:AL46)</f>
        <v>0</v>
      </c>
      <c r="AM13" s="192">
        <f>SUM(AM14:AM46)</f>
        <v>0</v>
      </c>
      <c r="AN13" s="192">
        <f t="shared" ref="AN13:AN220" si="8">AK13+AL13+AM13</f>
        <v>0</v>
      </c>
      <c r="AO13" s="192">
        <f t="shared" ref="AO13:AO220" si="9">AB13+AF13+AJ13+AN13</f>
        <v>243000</v>
      </c>
    </row>
    <row r="14" spans="1:568">
      <c r="B14" s="181" t="s">
        <v>255</v>
      </c>
      <c r="C14" s="182" t="s">
        <v>138</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2"/>
        <v>0</v>
      </c>
      <c r="I14" s="183"/>
      <c r="J14" s="183">
        <f t="shared" si="3"/>
        <v>0</v>
      </c>
      <c r="K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 s="183">
        <f t="shared" si="5"/>
        <v>0</v>
      </c>
      <c r="AC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 s="183">
        <f t="shared" si="6"/>
        <v>0</v>
      </c>
      <c r="AG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 s="183">
        <f t="shared" si="7"/>
        <v>0</v>
      </c>
      <c r="AK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 s="183">
        <f t="shared" si="8"/>
        <v>0</v>
      </c>
      <c r="AO14" s="183">
        <f t="shared" si="9"/>
        <v>0</v>
      </c>
    </row>
    <row r="15" spans="1:568">
      <c r="B15" s="181" t="s">
        <v>501</v>
      </c>
      <c r="C15" s="182" t="s">
        <v>502</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216000</v>
      </c>
      <c r="F15" s="183">
        <f t="shared" si="0"/>
        <v>216000</v>
      </c>
      <c r="G15" s="183"/>
      <c r="H15" s="183">
        <f t="shared" si="2"/>
        <v>216000</v>
      </c>
      <c r="I15" s="183"/>
      <c r="J15" s="183">
        <f t="shared" si="3"/>
        <v>216000</v>
      </c>
      <c r="K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216000</v>
      </c>
      <c r="L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216000</v>
      </c>
      <c r="Z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 s="183">
        <f t="shared" si="5"/>
        <v>216000</v>
      </c>
      <c r="AC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 s="183">
        <f t="shared" si="6"/>
        <v>0</v>
      </c>
      <c r="AG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 s="183">
        <f t="shared" si="7"/>
        <v>0</v>
      </c>
      <c r="AK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 s="183">
        <f t="shared" si="8"/>
        <v>0</v>
      </c>
      <c r="AO15" s="183">
        <f t="shared" si="9"/>
        <v>216000</v>
      </c>
    </row>
    <row r="16" spans="1:568">
      <c r="B16" s="181" t="s">
        <v>503</v>
      </c>
      <c r="C16" s="182" t="s">
        <v>504</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2"/>
        <v>0</v>
      </c>
      <c r="I16" s="183"/>
      <c r="J16" s="183">
        <f t="shared" si="3"/>
        <v>0</v>
      </c>
      <c r="K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 s="183">
        <f t="shared" si="5"/>
        <v>0</v>
      </c>
      <c r="AC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 s="183">
        <f t="shared" si="6"/>
        <v>0</v>
      </c>
      <c r="AG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 s="183">
        <f t="shared" si="7"/>
        <v>0</v>
      </c>
      <c r="AK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 s="183">
        <f t="shared" si="8"/>
        <v>0</v>
      </c>
      <c r="AO16" s="183">
        <f t="shared" si="9"/>
        <v>0</v>
      </c>
    </row>
    <row r="17" spans="2:41">
      <c r="B17" s="181" t="s">
        <v>505</v>
      </c>
      <c r="C17" s="182" t="s">
        <v>506</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2"/>
        <v>0</v>
      </c>
      <c r="I17" s="183"/>
      <c r="J17" s="183">
        <f t="shared" si="3"/>
        <v>0</v>
      </c>
      <c r="K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 s="183">
        <f t="shared" si="5"/>
        <v>0</v>
      </c>
      <c r="AC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 s="183">
        <f t="shared" si="6"/>
        <v>0</v>
      </c>
      <c r="AG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 s="183">
        <f t="shared" si="7"/>
        <v>0</v>
      </c>
      <c r="AK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 s="183">
        <f t="shared" si="8"/>
        <v>0</v>
      </c>
      <c r="AO17" s="183">
        <f t="shared" si="9"/>
        <v>0</v>
      </c>
    </row>
    <row r="18" spans="2:41">
      <c r="B18" s="181" t="s">
        <v>507</v>
      </c>
      <c r="C18" s="182" t="s">
        <v>508</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2"/>
        <v>0</v>
      </c>
      <c r="I18" s="183"/>
      <c r="J18" s="183">
        <f t="shared" si="3"/>
        <v>0</v>
      </c>
      <c r="K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 s="183">
        <f t="shared" si="5"/>
        <v>0</v>
      </c>
      <c r="AC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 s="183">
        <f t="shared" si="6"/>
        <v>0</v>
      </c>
      <c r="AG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 s="183">
        <f t="shared" si="7"/>
        <v>0</v>
      </c>
      <c r="AK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 s="183">
        <f t="shared" si="8"/>
        <v>0</v>
      </c>
      <c r="AO18" s="183">
        <f t="shared" si="9"/>
        <v>0</v>
      </c>
    </row>
    <row r="19" spans="2:41">
      <c r="B19" s="181" t="s">
        <v>509</v>
      </c>
      <c r="C19" s="182" t="s">
        <v>510</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2"/>
        <v>0</v>
      </c>
      <c r="I19" s="183"/>
      <c r="J19" s="183">
        <f t="shared" si="3"/>
        <v>0</v>
      </c>
      <c r="K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 s="183">
        <f t="shared" si="5"/>
        <v>0</v>
      </c>
      <c r="AC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 s="183">
        <f t="shared" si="6"/>
        <v>0</v>
      </c>
      <c r="AG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 s="183">
        <f t="shared" si="7"/>
        <v>0</v>
      </c>
      <c r="AK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 s="183">
        <f t="shared" si="8"/>
        <v>0</v>
      </c>
      <c r="AO19" s="183">
        <f t="shared" si="9"/>
        <v>0</v>
      </c>
    </row>
    <row r="20" spans="2:41">
      <c r="B20" s="181" t="s">
        <v>511</v>
      </c>
      <c r="C20" s="182" t="s">
        <v>512</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2"/>
        <v>0</v>
      </c>
      <c r="I20" s="183"/>
      <c r="J20" s="183">
        <f t="shared" si="3"/>
        <v>0</v>
      </c>
      <c r="K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 s="183">
        <f t="shared" si="5"/>
        <v>0</v>
      </c>
      <c r="AC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 s="183">
        <f t="shared" si="6"/>
        <v>0</v>
      </c>
      <c r="AG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 s="183">
        <f t="shared" si="7"/>
        <v>0</v>
      </c>
      <c r="AK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 s="183">
        <f t="shared" si="8"/>
        <v>0</v>
      </c>
      <c r="AO20" s="183">
        <f t="shared" si="9"/>
        <v>0</v>
      </c>
    </row>
    <row r="21" spans="2:41">
      <c r="B21" s="181" t="s">
        <v>256</v>
      </c>
      <c r="C21" s="182" t="s">
        <v>139</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0">D21+E21</f>
        <v>0</v>
      </c>
      <c r="G21" s="183"/>
      <c r="H21" s="183">
        <f t="shared" ref="H21:H46" si="11">F21-G21</f>
        <v>0</v>
      </c>
      <c r="I21" s="183"/>
      <c r="J21" s="183">
        <f t="shared" ref="J21:J46" si="12">F21-I21</f>
        <v>0</v>
      </c>
      <c r="K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 s="183">
        <f t="shared" ref="AB21:AB47" si="13">Y21+Z21+AA21</f>
        <v>0</v>
      </c>
      <c r="AC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 s="183">
        <f t="shared" ref="AF21:AF46" si="14">AC21+AD21+AE21</f>
        <v>0</v>
      </c>
      <c r="AG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 s="183">
        <f t="shared" ref="AJ21:AJ46" si="15">AG21+AH21+AI21</f>
        <v>0</v>
      </c>
      <c r="AK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 s="183">
        <f t="shared" ref="AN21:AN46" si="16">AK21+AL21+AM21</f>
        <v>0</v>
      </c>
      <c r="AO21" s="183">
        <f t="shared" ref="AO21:AO46" si="17">AB21+AF21+AJ21+AN21</f>
        <v>0</v>
      </c>
    </row>
    <row r="22" spans="2:41">
      <c r="B22" s="181" t="s">
        <v>514</v>
      </c>
      <c r="C22" s="182" t="s">
        <v>513</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18">D22+E22</f>
        <v>0</v>
      </c>
      <c r="G22" s="183"/>
      <c r="H22" s="183">
        <f t="shared" ref="H22" si="19">F22-G22</f>
        <v>0</v>
      </c>
      <c r="I22" s="183"/>
      <c r="J22" s="183">
        <f t="shared" ref="J22" si="20">F22-I22</f>
        <v>0</v>
      </c>
      <c r="K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 s="183">
        <f t="shared" ref="AB22" si="21">Y22+Z22+AA22</f>
        <v>0</v>
      </c>
      <c r="AC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 s="183">
        <f t="shared" ref="AF22" si="22">AC22+AD22+AE22</f>
        <v>0</v>
      </c>
      <c r="AG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 s="183">
        <f t="shared" ref="AJ22" si="23">AG22+AH22+AI22</f>
        <v>0</v>
      </c>
      <c r="AK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 s="183">
        <f t="shared" ref="AN22" si="24">AK22+AL22+AM22</f>
        <v>0</v>
      </c>
      <c r="AO22" s="183">
        <f t="shared" ref="AO22" si="25">AB22+AF22+AJ22+AN22</f>
        <v>0</v>
      </c>
    </row>
    <row r="23" spans="2:41">
      <c r="B23" s="181" t="s">
        <v>257</v>
      </c>
      <c r="C23" s="182" t="s">
        <v>140</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0"/>
        <v>0</v>
      </c>
      <c r="G23" s="183"/>
      <c r="H23" s="183">
        <f t="shared" si="11"/>
        <v>0</v>
      </c>
      <c r="I23" s="183"/>
      <c r="J23" s="183">
        <f t="shared" si="12"/>
        <v>0</v>
      </c>
      <c r="K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 s="183">
        <f t="shared" si="13"/>
        <v>0</v>
      </c>
      <c r="AC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 s="183">
        <f t="shared" si="14"/>
        <v>0</v>
      </c>
      <c r="AG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 s="183">
        <f t="shared" si="15"/>
        <v>0</v>
      </c>
      <c r="AK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 s="183">
        <f t="shared" si="16"/>
        <v>0</v>
      </c>
      <c r="AO23" s="183">
        <f t="shared" si="17"/>
        <v>0</v>
      </c>
    </row>
    <row r="24" spans="2:41">
      <c r="B24" s="181" t="s">
        <v>516</v>
      </c>
      <c r="C24" s="182" t="s">
        <v>515</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26">D24+E24</f>
        <v>0</v>
      </c>
      <c r="G24" s="183"/>
      <c r="H24" s="183">
        <f t="shared" ref="H24:H27" si="27">F24-G24</f>
        <v>0</v>
      </c>
      <c r="I24" s="183"/>
      <c r="J24" s="183">
        <f t="shared" ref="J24:J27" si="28">F24-I24</f>
        <v>0</v>
      </c>
      <c r="K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 s="183">
        <f t="shared" ref="AB24:AB27" si="29">Y24+Z24+AA24</f>
        <v>0</v>
      </c>
      <c r="AC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 s="183">
        <f t="shared" ref="AF24:AF27" si="30">AC24+AD24+AE24</f>
        <v>0</v>
      </c>
      <c r="AG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 s="183">
        <f t="shared" ref="AJ24:AJ27" si="31">AG24+AH24+AI24</f>
        <v>0</v>
      </c>
      <c r="AK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 s="183">
        <f t="shared" ref="AN24:AN27" si="32">AK24+AL24+AM24</f>
        <v>0</v>
      </c>
      <c r="AO24" s="183">
        <f t="shared" ref="AO24:AO27" si="33">AB24+AF24+AJ24+AN24</f>
        <v>0</v>
      </c>
    </row>
    <row r="25" spans="2:41">
      <c r="B25" s="181" t="s">
        <v>518</v>
      </c>
      <c r="C25" s="182" t="s">
        <v>517</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26"/>
        <v>0</v>
      </c>
      <c r="G25" s="183"/>
      <c r="H25" s="183">
        <f t="shared" si="27"/>
        <v>0</v>
      </c>
      <c r="I25" s="183"/>
      <c r="J25" s="183">
        <f t="shared" si="28"/>
        <v>0</v>
      </c>
      <c r="K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 s="183">
        <f t="shared" si="29"/>
        <v>0</v>
      </c>
      <c r="AC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 s="183">
        <f t="shared" si="30"/>
        <v>0</v>
      </c>
      <c r="AG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 s="183">
        <f t="shared" si="31"/>
        <v>0</v>
      </c>
      <c r="AK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 s="183">
        <f t="shared" si="32"/>
        <v>0</v>
      </c>
      <c r="AO25" s="183">
        <f t="shared" si="33"/>
        <v>0</v>
      </c>
    </row>
    <row r="26" spans="2:41">
      <c r="B26" s="181" t="s">
        <v>520</v>
      </c>
      <c r="C26" s="182" t="s">
        <v>519</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26"/>
        <v>0</v>
      </c>
      <c r="G26" s="183"/>
      <c r="H26" s="183">
        <f t="shared" si="27"/>
        <v>0</v>
      </c>
      <c r="I26" s="183"/>
      <c r="J26" s="183">
        <f t="shared" si="28"/>
        <v>0</v>
      </c>
      <c r="K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 s="183">
        <f t="shared" si="29"/>
        <v>0</v>
      </c>
      <c r="AC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 s="183">
        <f t="shared" si="30"/>
        <v>0</v>
      </c>
      <c r="AG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 s="183">
        <f t="shared" si="31"/>
        <v>0</v>
      </c>
      <c r="AK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 s="183">
        <f t="shared" si="32"/>
        <v>0</v>
      </c>
      <c r="AO26" s="183">
        <f t="shared" si="33"/>
        <v>0</v>
      </c>
    </row>
    <row r="27" spans="2:41">
      <c r="B27" s="181" t="s">
        <v>258</v>
      </c>
      <c r="C27" s="182" t="s">
        <v>141</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26"/>
        <v>0</v>
      </c>
      <c r="G27" s="183"/>
      <c r="H27" s="183">
        <f t="shared" si="27"/>
        <v>0</v>
      </c>
      <c r="I27" s="183"/>
      <c r="J27" s="183">
        <f t="shared" si="28"/>
        <v>0</v>
      </c>
      <c r="K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 s="183">
        <f t="shared" si="29"/>
        <v>0</v>
      </c>
      <c r="AC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 s="183">
        <f t="shared" si="30"/>
        <v>0</v>
      </c>
      <c r="AG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 s="183">
        <f t="shared" si="31"/>
        <v>0</v>
      </c>
      <c r="AK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 s="183">
        <f t="shared" si="32"/>
        <v>0</v>
      </c>
      <c r="AO27" s="183">
        <f t="shared" si="33"/>
        <v>0</v>
      </c>
    </row>
    <row r="28" spans="2:41">
      <c r="B28" s="181" t="s">
        <v>521</v>
      </c>
      <c r="C28" s="182" t="s">
        <v>522</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F28" s="183">
        <f t="shared" si="10"/>
        <v>18000</v>
      </c>
      <c r="G28" s="183"/>
      <c r="H28" s="183">
        <f t="shared" si="11"/>
        <v>18000</v>
      </c>
      <c r="I28" s="183"/>
      <c r="J28" s="183">
        <f t="shared" si="12"/>
        <v>18000</v>
      </c>
      <c r="K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18000</v>
      </c>
      <c r="L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18000</v>
      </c>
      <c r="AA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 s="183">
        <f t="shared" si="13"/>
        <v>18000</v>
      </c>
      <c r="AC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 s="183">
        <f t="shared" si="14"/>
        <v>0</v>
      </c>
      <c r="AG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 s="183">
        <f t="shared" si="15"/>
        <v>0</v>
      </c>
      <c r="AK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 s="183">
        <f t="shared" si="16"/>
        <v>0</v>
      </c>
      <c r="AO28" s="183">
        <f t="shared" si="17"/>
        <v>18000</v>
      </c>
    </row>
    <row r="29" spans="2:41">
      <c r="B29" s="181" t="s">
        <v>524</v>
      </c>
      <c r="C29" s="182" t="s">
        <v>523</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v>
      </c>
      <c r="F29" s="183">
        <f t="shared" ref="F29:F30" si="34">D29+E29</f>
        <v>9000</v>
      </c>
      <c r="G29" s="183"/>
      <c r="H29" s="183">
        <f t="shared" ref="H29:H30" si="35">F29-G29</f>
        <v>9000</v>
      </c>
      <c r="I29" s="183"/>
      <c r="J29" s="183">
        <f t="shared" ref="J29:J30" si="36">F29-I29</f>
        <v>9000</v>
      </c>
      <c r="K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9000</v>
      </c>
      <c r="L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9000</v>
      </c>
      <c r="AB29" s="183">
        <f t="shared" ref="AB29:AB30" si="37">Y29+Z29+AA29</f>
        <v>9000</v>
      </c>
      <c r="AC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 s="183">
        <f t="shared" ref="AF29:AF30" si="38">AC29+AD29+AE29</f>
        <v>0</v>
      </c>
      <c r="AG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 s="183">
        <f t="shared" ref="AJ29:AJ30" si="39">AG29+AH29+AI29</f>
        <v>0</v>
      </c>
      <c r="AK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 s="183">
        <f t="shared" ref="AN29:AN30" si="40">AK29+AL29+AM29</f>
        <v>0</v>
      </c>
      <c r="AO29" s="183">
        <f t="shared" ref="AO29:AO30" si="41">AB29+AF29+AJ29+AN29</f>
        <v>9000</v>
      </c>
    </row>
    <row r="30" spans="2:41">
      <c r="B30" s="181" t="s">
        <v>259</v>
      </c>
      <c r="C30" s="182" t="s">
        <v>142</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4"/>
        <v>0</v>
      </c>
      <c r="G30" s="183"/>
      <c r="H30" s="183">
        <f t="shared" si="35"/>
        <v>0</v>
      </c>
      <c r="I30" s="183"/>
      <c r="J30" s="183">
        <f t="shared" si="36"/>
        <v>0</v>
      </c>
      <c r="K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 s="183">
        <f t="shared" si="37"/>
        <v>0</v>
      </c>
      <c r="AC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 s="183">
        <f t="shared" si="38"/>
        <v>0</v>
      </c>
      <c r="AG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 s="183">
        <f t="shared" si="39"/>
        <v>0</v>
      </c>
      <c r="AK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 s="183">
        <f t="shared" si="40"/>
        <v>0</v>
      </c>
      <c r="AO30" s="183">
        <f t="shared" si="41"/>
        <v>0</v>
      </c>
    </row>
    <row r="31" spans="2:41">
      <c r="B31" s="181" t="s">
        <v>526</v>
      </c>
      <c r="C31" s="182" t="s">
        <v>525</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0"/>
        <v>0</v>
      </c>
      <c r="G31" s="183"/>
      <c r="H31" s="183">
        <f t="shared" si="11"/>
        <v>0</v>
      </c>
      <c r="I31" s="183"/>
      <c r="J31" s="183">
        <f t="shared" si="12"/>
        <v>0</v>
      </c>
      <c r="K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 s="183">
        <f t="shared" si="13"/>
        <v>0</v>
      </c>
      <c r="AC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 s="183">
        <f t="shared" si="14"/>
        <v>0</v>
      </c>
      <c r="AG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 s="183">
        <f t="shared" si="15"/>
        <v>0</v>
      </c>
      <c r="AK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 s="183">
        <f t="shared" si="16"/>
        <v>0</v>
      </c>
      <c r="AO31" s="183">
        <f t="shared" si="17"/>
        <v>0</v>
      </c>
    </row>
    <row r="32" spans="2:41">
      <c r="B32" s="181" t="s">
        <v>260</v>
      </c>
      <c r="C32" s="182" t="s">
        <v>143</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0"/>
        <v>0</v>
      </c>
      <c r="G32" s="183"/>
      <c r="H32" s="183">
        <f t="shared" si="11"/>
        <v>0</v>
      </c>
      <c r="I32" s="183"/>
      <c r="J32" s="183">
        <f t="shared" si="12"/>
        <v>0</v>
      </c>
      <c r="K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 s="183">
        <f t="shared" si="13"/>
        <v>0</v>
      </c>
      <c r="AC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 s="183">
        <f t="shared" si="14"/>
        <v>0</v>
      </c>
      <c r="AG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 s="183">
        <f t="shared" si="15"/>
        <v>0</v>
      </c>
      <c r="AK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 s="183">
        <f t="shared" si="16"/>
        <v>0</v>
      </c>
      <c r="AO32" s="183">
        <f t="shared" si="17"/>
        <v>0</v>
      </c>
    </row>
    <row r="33" spans="2:41">
      <c r="B33" s="181" t="s">
        <v>527</v>
      </c>
      <c r="C33" s="182" t="s">
        <v>529</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2">D33+E33</f>
        <v>0</v>
      </c>
      <c r="G33" s="183"/>
      <c r="H33" s="183">
        <f t="shared" ref="H33:H34" si="43">F33-G33</f>
        <v>0</v>
      </c>
      <c r="I33" s="183"/>
      <c r="J33" s="183">
        <f t="shared" ref="J33:J34" si="44">F33-I33</f>
        <v>0</v>
      </c>
      <c r="K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 s="183">
        <f t="shared" ref="AB33:AB34" si="45">Y33+Z33+AA33</f>
        <v>0</v>
      </c>
      <c r="AC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 s="183">
        <f t="shared" ref="AF33:AF34" si="46">AC33+AD33+AE33</f>
        <v>0</v>
      </c>
      <c r="AG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 s="183">
        <f t="shared" ref="AJ33:AJ34" si="47">AG33+AH33+AI33</f>
        <v>0</v>
      </c>
      <c r="AK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 s="183">
        <f t="shared" ref="AN33:AN34" si="48">AK33+AL33+AM33</f>
        <v>0</v>
      </c>
      <c r="AO33" s="183">
        <f t="shared" ref="AO33:AO34" si="49">AB33+AF33+AJ33+AN33</f>
        <v>0</v>
      </c>
    </row>
    <row r="34" spans="2:41">
      <c r="B34" s="181" t="s">
        <v>528</v>
      </c>
      <c r="C34" s="182" t="s">
        <v>530</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2"/>
        <v>0</v>
      </c>
      <c r="G34" s="183"/>
      <c r="H34" s="183">
        <f t="shared" si="43"/>
        <v>0</v>
      </c>
      <c r="I34" s="183"/>
      <c r="J34" s="183">
        <f t="shared" si="44"/>
        <v>0</v>
      </c>
      <c r="K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 s="183">
        <f t="shared" si="45"/>
        <v>0</v>
      </c>
      <c r="AC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 s="183">
        <f t="shared" si="46"/>
        <v>0</v>
      </c>
      <c r="AG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 s="183">
        <f t="shared" si="47"/>
        <v>0</v>
      </c>
      <c r="AK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 s="183">
        <f t="shared" si="48"/>
        <v>0</v>
      </c>
      <c r="AO34" s="183">
        <f t="shared" si="49"/>
        <v>0</v>
      </c>
    </row>
    <row r="35" spans="2:41">
      <c r="B35" s="181" t="s">
        <v>532</v>
      </c>
      <c r="C35" s="182" t="s">
        <v>531</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0"/>
        <v>0</v>
      </c>
      <c r="G35" s="183"/>
      <c r="H35" s="183">
        <f t="shared" si="11"/>
        <v>0</v>
      </c>
      <c r="I35" s="183"/>
      <c r="J35" s="183">
        <f t="shared" si="12"/>
        <v>0</v>
      </c>
      <c r="K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 s="183">
        <f t="shared" si="13"/>
        <v>0</v>
      </c>
      <c r="AC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 s="183">
        <f t="shared" si="14"/>
        <v>0</v>
      </c>
      <c r="AG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 s="183">
        <f t="shared" si="15"/>
        <v>0</v>
      </c>
      <c r="AK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 s="183">
        <f t="shared" si="16"/>
        <v>0</v>
      </c>
      <c r="AO35" s="183">
        <f t="shared" si="17"/>
        <v>0</v>
      </c>
    </row>
    <row r="36" spans="2:41">
      <c r="B36" s="181" t="s">
        <v>276</v>
      </c>
      <c r="C36" s="182" t="s">
        <v>160</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0">D36+E36</f>
        <v>0</v>
      </c>
      <c r="G36" s="183"/>
      <c r="H36" s="183">
        <f t="shared" ref="H36:H44" si="51">F36-G36</f>
        <v>0</v>
      </c>
      <c r="I36" s="183"/>
      <c r="J36" s="183">
        <f t="shared" ref="J36:J44" si="52">F36-I36</f>
        <v>0</v>
      </c>
      <c r="K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 s="183">
        <f t="shared" ref="AB36:AB44" si="53">Y36+Z36+AA36</f>
        <v>0</v>
      </c>
      <c r="AC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 s="183">
        <f t="shared" ref="AF36:AF44" si="54">AC36+AD36+AE36</f>
        <v>0</v>
      </c>
      <c r="AG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 s="183">
        <f t="shared" ref="AJ36:AJ44" si="55">AG36+AH36+AI36</f>
        <v>0</v>
      </c>
      <c r="AK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 s="183">
        <f t="shared" ref="AN36:AN44" si="56">AK36+AL36+AM36</f>
        <v>0</v>
      </c>
      <c r="AO36" s="183">
        <f t="shared" ref="AO36:AO44" si="57">AB36+AF36+AJ36+AN36</f>
        <v>0</v>
      </c>
    </row>
    <row r="37" spans="2:41">
      <c r="B37" s="181" t="s">
        <v>533</v>
      </c>
      <c r="C37" s="182" t="s">
        <v>534</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58">D37+E37</f>
        <v>0</v>
      </c>
      <c r="G37" s="183"/>
      <c r="H37" s="183">
        <f t="shared" ref="H37" si="59">F37-G37</f>
        <v>0</v>
      </c>
      <c r="I37" s="183"/>
      <c r="J37" s="183">
        <f t="shared" ref="J37" si="60">F37-I37</f>
        <v>0</v>
      </c>
      <c r="K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 s="183">
        <f t="shared" ref="AB37" si="61">Y37+Z37+AA37</f>
        <v>0</v>
      </c>
      <c r="AC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 s="183">
        <f t="shared" ref="AF37" si="62">AC37+AD37+AE37</f>
        <v>0</v>
      </c>
      <c r="AG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 s="183">
        <f t="shared" ref="AJ37" si="63">AG37+AH37+AI37</f>
        <v>0</v>
      </c>
      <c r="AK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 s="183">
        <f t="shared" ref="AN37" si="64">AK37+AL37+AM37</f>
        <v>0</v>
      </c>
      <c r="AO37" s="183">
        <f t="shared" ref="AO37" si="65">AB37+AF37+AJ37+AN37</f>
        <v>0</v>
      </c>
    </row>
    <row r="38" spans="2:41">
      <c r="B38" s="181" t="s">
        <v>535</v>
      </c>
      <c r="C38" s="182" t="s">
        <v>536</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0"/>
        <v>0</v>
      </c>
      <c r="G38" s="183"/>
      <c r="H38" s="183">
        <f t="shared" si="51"/>
        <v>0</v>
      </c>
      <c r="I38" s="183"/>
      <c r="J38" s="183">
        <f t="shared" si="52"/>
        <v>0</v>
      </c>
      <c r="K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 s="183">
        <f t="shared" si="53"/>
        <v>0</v>
      </c>
      <c r="AC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 s="183">
        <f t="shared" si="54"/>
        <v>0</v>
      </c>
      <c r="AG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 s="183">
        <f t="shared" si="55"/>
        <v>0</v>
      </c>
      <c r="AK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 s="183">
        <f t="shared" si="56"/>
        <v>0</v>
      </c>
      <c r="AO38" s="183">
        <f t="shared" si="57"/>
        <v>0</v>
      </c>
    </row>
    <row r="39" spans="2:41">
      <c r="B39" s="181" t="s">
        <v>537</v>
      </c>
      <c r="C39" s="182" t="s">
        <v>538</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66">D39+E39</f>
        <v>0</v>
      </c>
      <c r="G39" s="183"/>
      <c r="H39" s="183">
        <f t="shared" ref="H39:H43" si="67">F39-G39</f>
        <v>0</v>
      </c>
      <c r="I39" s="183"/>
      <c r="J39" s="183">
        <f t="shared" ref="J39:J43" si="68">F39-I39</f>
        <v>0</v>
      </c>
      <c r="K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 s="183">
        <f t="shared" ref="AB39:AB43" si="69">Y39+Z39+AA39</f>
        <v>0</v>
      </c>
      <c r="AC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 s="183">
        <f t="shared" ref="AF39:AF43" si="70">AC39+AD39+AE39</f>
        <v>0</v>
      </c>
      <c r="AG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 s="183">
        <f t="shared" ref="AJ39:AJ43" si="71">AG39+AH39+AI39</f>
        <v>0</v>
      </c>
      <c r="AK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 s="183">
        <f t="shared" ref="AN39:AN43" si="72">AK39+AL39+AM39</f>
        <v>0</v>
      </c>
      <c r="AO39" s="183">
        <f t="shared" ref="AO39:AO43" si="73">AB39+AF39+AJ39+AN39</f>
        <v>0</v>
      </c>
    </row>
    <row r="40" spans="2:41">
      <c r="B40" s="181" t="s">
        <v>277</v>
      </c>
      <c r="C40" s="182" t="s">
        <v>161</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4">D40+E40</f>
        <v>0</v>
      </c>
      <c r="G40" s="183"/>
      <c r="H40" s="183">
        <f t="shared" ref="H40" si="75">F40-G40</f>
        <v>0</v>
      </c>
      <c r="I40" s="183"/>
      <c r="J40" s="183">
        <f t="shared" ref="J40" si="76">F40-I40</f>
        <v>0</v>
      </c>
      <c r="K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 s="183">
        <f t="shared" ref="AB40" si="77">Y40+Z40+AA40</f>
        <v>0</v>
      </c>
      <c r="AC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 s="183">
        <f t="shared" ref="AF40" si="78">AC40+AD40+AE40</f>
        <v>0</v>
      </c>
      <c r="AG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 s="183">
        <f t="shared" ref="AJ40" si="79">AG40+AH40+AI40</f>
        <v>0</v>
      </c>
      <c r="AK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 s="183">
        <f t="shared" ref="AN40" si="80">AK40+AL40+AM40</f>
        <v>0</v>
      </c>
      <c r="AO40" s="183">
        <f t="shared" ref="AO40" si="81">AB40+AF40+AJ40+AN40</f>
        <v>0</v>
      </c>
    </row>
    <row r="41" spans="2:41">
      <c r="B41" s="181" t="s">
        <v>539</v>
      </c>
      <c r="C41" s="182" t="s">
        <v>540</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66"/>
        <v>0</v>
      </c>
      <c r="G41" s="183"/>
      <c r="H41" s="183">
        <f t="shared" si="67"/>
        <v>0</v>
      </c>
      <c r="I41" s="183"/>
      <c r="J41" s="183">
        <f t="shared" si="68"/>
        <v>0</v>
      </c>
      <c r="K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 s="183">
        <f t="shared" si="69"/>
        <v>0</v>
      </c>
      <c r="AC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 s="183">
        <f t="shared" si="70"/>
        <v>0</v>
      </c>
      <c r="AG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 s="183">
        <f t="shared" si="71"/>
        <v>0</v>
      </c>
      <c r="AK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 s="183">
        <f t="shared" si="72"/>
        <v>0</v>
      </c>
      <c r="AO41" s="183">
        <f t="shared" si="73"/>
        <v>0</v>
      </c>
    </row>
    <row r="42" spans="2:41">
      <c r="B42" s="181" t="s">
        <v>541</v>
      </c>
      <c r="C42" s="182" t="s">
        <v>542</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2">D42+E42</f>
        <v>0</v>
      </c>
      <c r="G42" s="183"/>
      <c r="H42" s="183">
        <f t="shared" ref="H42" si="83">F42-G42</f>
        <v>0</v>
      </c>
      <c r="I42" s="183"/>
      <c r="J42" s="183">
        <f t="shared" ref="J42" si="84">F42-I42</f>
        <v>0</v>
      </c>
      <c r="K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 s="183">
        <f t="shared" ref="AB42" si="85">Y42+Z42+AA42</f>
        <v>0</v>
      </c>
      <c r="AC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 s="183">
        <f t="shared" ref="AF42" si="86">AC42+AD42+AE42</f>
        <v>0</v>
      </c>
      <c r="AG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 s="183">
        <f t="shared" ref="AJ42" si="87">AG42+AH42+AI42</f>
        <v>0</v>
      </c>
      <c r="AK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 s="183">
        <f t="shared" ref="AN42" si="88">AK42+AL42+AM42</f>
        <v>0</v>
      </c>
      <c r="AO42" s="183">
        <f t="shared" ref="AO42" si="89">AB42+AF42+AJ42+AN42</f>
        <v>0</v>
      </c>
    </row>
    <row r="43" spans="2:41">
      <c r="B43" s="181" t="s">
        <v>543</v>
      </c>
      <c r="C43" s="182" t="s">
        <v>544</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66"/>
        <v>0</v>
      </c>
      <c r="G43" s="183"/>
      <c r="H43" s="183">
        <f t="shared" si="67"/>
        <v>0</v>
      </c>
      <c r="I43" s="183"/>
      <c r="J43" s="183">
        <f t="shared" si="68"/>
        <v>0</v>
      </c>
      <c r="K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 s="183">
        <f t="shared" si="69"/>
        <v>0</v>
      </c>
      <c r="AC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 s="183">
        <f t="shared" si="70"/>
        <v>0</v>
      </c>
      <c r="AG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 s="183">
        <f t="shared" si="71"/>
        <v>0</v>
      </c>
      <c r="AK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 s="183">
        <f t="shared" si="72"/>
        <v>0</v>
      </c>
      <c r="AO43" s="183">
        <f t="shared" si="73"/>
        <v>0</v>
      </c>
    </row>
    <row r="44" spans="2:41">
      <c r="B44" s="181" t="s">
        <v>545</v>
      </c>
      <c r="C44" s="182" t="s">
        <v>546</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0"/>
        <v>0</v>
      </c>
      <c r="G44" s="183"/>
      <c r="H44" s="183">
        <f t="shared" si="51"/>
        <v>0</v>
      </c>
      <c r="I44" s="183"/>
      <c r="J44" s="183">
        <f t="shared" si="52"/>
        <v>0</v>
      </c>
      <c r="K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 s="183">
        <f t="shared" si="53"/>
        <v>0</v>
      </c>
      <c r="AC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 s="183">
        <f t="shared" si="54"/>
        <v>0</v>
      </c>
      <c r="AG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 s="183">
        <f t="shared" si="55"/>
        <v>0</v>
      </c>
      <c r="AK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 s="183">
        <f t="shared" si="56"/>
        <v>0</v>
      </c>
      <c r="AO44" s="183">
        <f t="shared" si="57"/>
        <v>0</v>
      </c>
    </row>
    <row r="45" spans="2:41">
      <c r="B45" s="181" t="s">
        <v>252</v>
      </c>
      <c r="C45" s="182" t="s">
        <v>144</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0">D45+E45</f>
        <v>0</v>
      </c>
      <c r="G45" s="183"/>
      <c r="H45" s="183">
        <f t="shared" ref="H45" si="91">F45-G45</f>
        <v>0</v>
      </c>
      <c r="I45" s="183"/>
      <c r="J45" s="183">
        <f t="shared" ref="J45" si="92">F45-I45</f>
        <v>0</v>
      </c>
      <c r="K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 s="183">
        <f t="shared" ref="AB45" si="93">Y45+Z45+AA45</f>
        <v>0</v>
      </c>
      <c r="AC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 s="183">
        <f t="shared" ref="AF45" si="94">AC45+AD45+AE45</f>
        <v>0</v>
      </c>
      <c r="AG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 s="183">
        <f t="shared" ref="AJ45" si="95">AG45+AH45+AI45</f>
        <v>0</v>
      </c>
      <c r="AK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 s="183">
        <f t="shared" ref="AN45" si="96">AK45+AL45+AM45</f>
        <v>0</v>
      </c>
      <c r="AO45" s="183">
        <f t="shared" ref="AO45" si="97">AB45+AF45+AJ45+AN45</f>
        <v>0</v>
      </c>
    </row>
    <row r="46" spans="2:41">
      <c r="B46" s="181" t="s">
        <v>547</v>
      </c>
      <c r="C46" s="182" t="s">
        <v>548</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0"/>
        <v>0</v>
      </c>
      <c r="G46" s="183"/>
      <c r="H46" s="183">
        <f t="shared" si="11"/>
        <v>0</v>
      </c>
      <c r="I46" s="183"/>
      <c r="J46" s="183">
        <f t="shared" si="12"/>
        <v>0</v>
      </c>
      <c r="K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 s="183">
        <f t="shared" si="13"/>
        <v>0</v>
      </c>
      <c r="AC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 s="183">
        <f t="shared" si="14"/>
        <v>0</v>
      </c>
      <c r="AG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 s="183">
        <f t="shared" si="15"/>
        <v>0</v>
      </c>
      <c r="AK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 s="183">
        <f t="shared" si="16"/>
        <v>0</v>
      </c>
      <c r="AO46" s="183">
        <f t="shared" si="17"/>
        <v>0</v>
      </c>
    </row>
    <row r="47" spans="2:41">
      <c r="B47" s="190" t="s">
        <v>261</v>
      </c>
      <c r="C47" s="191" t="s">
        <v>145</v>
      </c>
      <c r="D47" s="192">
        <f>SUM(D48:D82)</f>
        <v>0</v>
      </c>
      <c r="E47" s="192">
        <f>SUM(E48:E82)</f>
        <v>0</v>
      </c>
      <c r="F47" s="192">
        <f t="shared" si="0"/>
        <v>0</v>
      </c>
      <c r="G47" s="192">
        <f>SUM(G48:G82)</f>
        <v>0</v>
      </c>
      <c r="H47" s="192">
        <f t="shared" si="2"/>
        <v>0</v>
      </c>
      <c r="I47" s="192">
        <f t="shared" ref="I47:AA47" si="98">SUM(I48:I82)</f>
        <v>0</v>
      </c>
      <c r="J47" s="192">
        <f t="shared" si="98"/>
        <v>0</v>
      </c>
      <c r="K47" s="192">
        <f t="shared" si="98"/>
        <v>0</v>
      </c>
      <c r="L47" s="192">
        <f t="shared" si="98"/>
        <v>0</v>
      </c>
      <c r="M47" s="192">
        <f t="shared" si="98"/>
        <v>0</v>
      </c>
      <c r="N47" s="192">
        <f t="shared" si="98"/>
        <v>0</v>
      </c>
      <c r="O47" s="192">
        <f t="shared" si="98"/>
        <v>0</v>
      </c>
      <c r="P47" s="192">
        <f t="shared" si="98"/>
        <v>0</v>
      </c>
      <c r="Q47" s="192">
        <f t="shared" si="98"/>
        <v>0</v>
      </c>
      <c r="R47" s="192">
        <f t="shared" si="98"/>
        <v>0</v>
      </c>
      <c r="S47" s="192">
        <f t="shared" si="98"/>
        <v>0</v>
      </c>
      <c r="T47" s="192">
        <f t="shared" si="98"/>
        <v>0</v>
      </c>
      <c r="U47" s="192">
        <f t="shared" si="98"/>
        <v>0</v>
      </c>
      <c r="V47" s="192">
        <f t="shared" si="98"/>
        <v>0</v>
      </c>
      <c r="W47" s="192">
        <f t="shared" si="98"/>
        <v>0</v>
      </c>
      <c r="X47" s="192">
        <f t="shared" si="98"/>
        <v>0</v>
      </c>
      <c r="Y47" s="192">
        <f t="shared" si="98"/>
        <v>0</v>
      </c>
      <c r="Z47" s="192">
        <f t="shared" si="98"/>
        <v>0</v>
      </c>
      <c r="AA47" s="192">
        <f t="shared" si="98"/>
        <v>0</v>
      </c>
      <c r="AB47" s="192">
        <f t="shared" si="13"/>
        <v>0</v>
      </c>
      <c r="AC47" s="192">
        <f>SUM(AC48:AC82)</f>
        <v>0</v>
      </c>
      <c r="AD47" s="192">
        <f>SUM(AD48:AD82)</f>
        <v>0</v>
      </c>
      <c r="AE47" s="192">
        <f>SUM(AE48:AE82)</f>
        <v>0</v>
      </c>
      <c r="AF47" s="192">
        <f t="shared" si="6"/>
        <v>0</v>
      </c>
      <c r="AG47" s="192">
        <f>SUM(AG48:AG82)</f>
        <v>0</v>
      </c>
      <c r="AH47" s="192">
        <f>SUM(AH48:AH82)</f>
        <v>0</v>
      </c>
      <c r="AI47" s="192">
        <f>SUM(AI48:AI82)</f>
        <v>0</v>
      </c>
      <c r="AJ47" s="192">
        <f t="shared" si="7"/>
        <v>0</v>
      </c>
      <c r="AK47" s="192">
        <f>SUM(AK48:AK82)</f>
        <v>0</v>
      </c>
      <c r="AL47" s="192">
        <f>SUM(AL48:AL82)</f>
        <v>0</v>
      </c>
      <c r="AM47" s="192">
        <f>SUM(AM48:AM82)</f>
        <v>0</v>
      </c>
      <c r="AN47" s="192">
        <f t="shared" si="8"/>
        <v>0</v>
      </c>
      <c r="AO47" s="192">
        <f t="shared" si="9"/>
        <v>0</v>
      </c>
    </row>
    <row r="48" spans="2:41">
      <c r="B48" s="181" t="s">
        <v>549</v>
      </c>
      <c r="C48" s="182" t="s">
        <v>550</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99">D48+E48</f>
        <v>0</v>
      </c>
      <c r="G48" s="183"/>
      <c r="H48" s="183">
        <f t="shared" ref="H48" si="100">F48-G48</f>
        <v>0</v>
      </c>
      <c r="I48" s="183"/>
      <c r="J48" s="183">
        <f t="shared" ref="J48" si="101">F48-I48</f>
        <v>0</v>
      </c>
      <c r="K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 s="183">
        <f t="shared" ref="AB48" si="102">Y48+Z48+AA48</f>
        <v>0</v>
      </c>
      <c r="AC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 s="183">
        <f t="shared" ref="AF48" si="103">AC48+AD48+AE48</f>
        <v>0</v>
      </c>
      <c r="AG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 s="183">
        <f t="shared" ref="AJ48" si="104">AG48+AH48+AI48</f>
        <v>0</v>
      </c>
      <c r="AK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 s="183">
        <f t="shared" ref="AN48" si="105">AK48+AL48+AM48</f>
        <v>0</v>
      </c>
      <c r="AO48" s="183">
        <f t="shared" ref="AO48" si="106">AB48+AF48+AJ48+AN48</f>
        <v>0</v>
      </c>
    </row>
    <row r="49" spans="2:41">
      <c r="B49" s="181" t="s">
        <v>262</v>
      </c>
      <c r="C49" s="182" t="s">
        <v>146</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2"/>
        <v>0</v>
      </c>
      <c r="I49" s="183"/>
      <c r="J49" s="183">
        <f t="shared" si="3"/>
        <v>0</v>
      </c>
      <c r="K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 s="183">
        <f t="shared" si="5"/>
        <v>0</v>
      </c>
      <c r="AC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 s="183">
        <f t="shared" si="6"/>
        <v>0</v>
      </c>
      <c r="AG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 s="183">
        <f t="shared" si="7"/>
        <v>0</v>
      </c>
      <c r="AK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 s="183">
        <f t="shared" si="8"/>
        <v>0</v>
      </c>
      <c r="AO49" s="183">
        <f t="shared" si="9"/>
        <v>0</v>
      </c>
    </row>
    <row r="50" spans="2:41">
      <c r="B50" s="181" t="s">
        <v>551</v>
      </c>
      <c r="C50" s="182" t="s">
        <v>552</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2"/>
        <v>0</v>
      </c>
      <c r="I50" s="183"/>
      <c r="J50" s="183">
        <f t="shared" si="3"/>
        <v>0</v>
      </c>
      <c r="K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 s="183">
        <f t="shared" si="5"/>
        <v>0</v>
      </c>
      <c r="AC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 s="183">
        <f t="shared" si="6"/>
        <v>0</v>
      </c>
      <c r="AG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 s="183">
        <f t="shared" si="7"/>
        <v>0</v>
      </c>
      <c r="AK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 s="183">
        <f t="shared" si="8"/>
        <v>0</v>
      </c>
      <c r="AO50" s="183">
        <f t="shared" si="9"/>
        <v>0</v>
      </c>
    </row>
    <row r="51" spans="2:41">
      <c r="B51" s="181" t="s">
        <v>553</v>
      </c>
      <c r="C51" s="182" t="s">
        <v>554</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07">D51+E51</f>
        <v>0</v>
      </c>
      <c r="G51" s="183"/>
      <c r="H51" s="183">
        <f t="shared" ref="H51:H69" si="108">F51-G51</f>
        <v>0</v>
      </c>
      <c r="I51" s="183"/>
      <c r="J51" s="183">
        <f t="shared" ref="J51:J69" si="109">F51-I51</f>
        <v>0</v>
      </c>
      <c r="K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 s="183">
        <f t="shared" ref="AB51:AB69" si="110">Y51+Z51+AA51</f>
        <v>0</v>
      </c>
      <c r="AC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 s="183">
        <f t="shared" ref="AF51:AF69" si="111">AC51+AD51+AE51</f>
        <v>0</v>
      </c>
      <c r="AG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 s="183">
        <f t="shared" ref="AJ51:AJ69" si="112">AG51+AH51+AI51</f>
        <v>0</v>
      </c>
      <c r="AK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 s="183">
        <f t="shared" ref="AN51:AN69" si="113">AK51+AL51+AM51</f>
        <v>0</v>
      </c>
      <c r="AO51" s="183">
        <f t="shared" ref="AO51:AO69" si="114">AB51+AF51+AJ51+AN51</f>
        <v>0</v>
      </c>
    </row>
    <row r="52" spans="2:41">
      <c r="B52" s="181" t="s">
        <v>263</v>
      </c>
      <c r="C52" s="182" t="s">
        <v>147</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07"/>
        <v>0</v>
      </c>
      <c r="G52" s="183"/>
      <c r="H52" s="183">
        <f t="shared" si="108"/>
        <v>0</v>
      </c>
      <c r="I52" s="183"/>
      <c r="J52" s="183">
        <f t="shared" si="109"/>
        <v>0</v>
      </c>
      <c r="K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 s="183">
        <f t="shared" si="110"/>
        <v>0</v>
      </c>
      <c r="AC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 s="183">
        <f t="shared" si="111"/>
        <v>0</v>
      </c>
      <c r="AG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 s="183">
        <f t="shared" si="112"/>
        <v>0</v>
      </c>
      <c r="AK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 s="183">
        <f t="shared" si="113"/>
        <v>0</v>
      </c>
      <c r="AO52" s="183">
        <f t="shared" si="114"/>
        <v>0</v>
      </c>
    </row>
    <row r="53" spans="2:41">
      <c r="B53" s="181" t="s">
        <v>555</v>
      </c>
      <c r="C53" s="182" t="s">
        <v>556</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15">D53+E53</f>
        <v>0</v>
      </c>
      <c r="G53" s="183"/>
      <c r="H53" s="183">
        <f t="shared" ref="H53" si="116">F53-G53</f>
        <v>0</v>
      </c>
      <c r="I53" s="183"/>
      <c r="J53" s="183">
        <f t="shared" ref="J53" si="117">F53-I53</f>
        <v>0</v>
      </c>
      <c r="K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 s="183">
        <f t="shared" ref="AB53" si="118">Y53+Z53+AA53</f>
        <v>0</v>
      </c>
      <c r="AC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 s="183">
        <f t="shared" ref="AF53" si="119">AC53+AD53+AE53</f>
        <v>0</v>
      </c>
      <c r="AG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 s="183">
        <f t="shared" ref="AJ53" si="120">AG53+AH53+AI53</f>
        <v>0</v>
      </c>
      <c r="AK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 s="183">
        <f t="shared" ref="AN53" si="121">AK53+AL53+AM53</f>
        <v>0</v>
      </c>
      <c r="AO53" s="183">
        <f t="shared" ref="AO53" si="122">AB53+AF53+AJ53+AN53</f>
        <v>0</v>
      </c>
    </row>
    <row r="54" spans="2:41">
      <c r="B54" s="181" t="s">
        <v>557</v>
      </c>
      <c r="C54" s="182" t="s">
        <v>523</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07"/>
        <v>0</v>
      </c>
      <c r="G54" s="183"/>
      <c r="H54" s="183">
        <f t="shared" si="108"/>
        <v>0</v>
      </c>
      <c r="I54" s="183"/>
      <c r="J54" s="183">
        <f t="shared" si="109"/>
        <v>0</v>
      </c>
      <c r="K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 s="183">
        <f t="shared" si="110"/>
        <v>0</v>
      </c>
      <c r="AC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 s="183">
        <f t="shared" si="111"/>
        <v>0</v>
      </c>
      <c r="AG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 s="183">
        <f t="shared" si="112"/>
        <v>0</v>
      </c>
      <c r="AK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 s="183">
        <f t="shared" si="113"/>
        <v>0</v>
      </c>
      <c r="AO54" s="183">
        <f t="shared" si="114"/>
        <v>0</v>
      </c>
    </row>
    <row r="55" spans="2:41">
      <c r="B55" s="181" t="s">
        <v>264</v>
      </c>
      <c r="C55" s="182" t="s">
        <v>148</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3">D55+E55</f>
        <v>0</v>
      </c>
      <c r="G55" s="183"/>
      <c r="H55" s="183">
        <f t="shared" ref="H55" si="124">F55-G55</f>
        <v>0</v>
      </c>
      <c r="I55" s="183"/>
      <c r="J55" s="183">
        <f t="shared" ref="J55" si="125">F55-I55</f>
        <v>0</v>
      </c>
      <c r="K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 s="183">
        <f t="shared" ref="AB55" si="126">Y55+Z55+AA55</f>
        <v>0</v>
      </c>
      <c r="AC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 s="183">
        <f t="shared" ref="AF55" si="127">AC55+AD55+AE55</f>
        <v>0</v>
      </c>
      <c r="AG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 s="183">
        <f t="shared" ref="AJ55" si="128">AG55+AH55+AI55</f>
        <v>0</v>
      </c>
      <c r="AK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 s="183">
        <f t="shared" ref="AN55" si="129">AK55+AL55+AM55</f>
        <v>0</v>
      </c>
      <c r="AO55" s="183">
        <f t="shared" ref="AO55" si="130">AB55+AF55+AJ55+AN55</f>
        <v>0</v>
      </c>
    </row>
    <row r="56" spans="2:41">
      <c r="B56" s="181" t="s">
        <v>558</v>
      </c>
      <c r="C56" s="182" t="s">
        <v>559</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07"/>
        <v>0</v>
      </c>
      <c r="G56" s="183"/>
      <c r="H56" s="183">
        <f t="shared" si="108"/>
        <v>0</v>
      </c>
      <c r="I56" s="183"/>
      <c r="J56" s="183">
        <f t="shared" si="109"/>
        <v>0</v>
      </c>
      <c r="K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 s="183">
        <f t="shared" si="110"/>
        <v>0</v>
      </c>
      <c r="AC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 s="183">
        <f t="shared" si="111"/>
        <v>0</v>
      </c>
      <c r="AG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 s="183">
        <f t="shared" si="112"/>
        <v>0</v>
      </c>
      <c r="AK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 s="183">
        <f t="shared" si="113"/>
        <v>0</v>
      </c>
      <c r="AO56" s="183">
        <f t="shared" si="114"/>
        <v>0</v>
      </c>
    </row>
    <row r="57" spans="2:41">
      <c r="B57" s="181" t="s">
        <v>560</v>
      </c>
      <c r="C57" s="182" t="s">
        <v>530</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1">D57+E57</f>
        <v>0</v>
      </c>
      <c r="G57" s="183"/>
      <c r="H57" s="183">
        <f t="shared" ref="H57" si="132">F57-G57</f>
        <v>0</v>
      </c>
      <c r="I57" s="183"/>
      <c r="J57" s="183">
        <f t="shared" ref="J57" si="133">F57-I57</f>
        <v>0</v>
      </c>
      <c r="K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7" s="183">
        <f t="shared" ref="AB57" si="134">Y57+Z57+AA57</f>
        <v>0</v>
      </c>
      <c r="AC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7" s="183">
        <f t="shared" ref="AF57" si="135">AC57+AD57+AE57</f>
        <v>0</v>
      </c>
      <c r="AG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7" s="183">
        <f t="shared" ref="AJ57" si="136">AG57+AH57+AI57</f>
        <v>0</v>
      </c>
      <c r="AK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7" s="183">
        <f t="shared" ref="AN57" si="137">AK57+AL57+AM57</f>
        <v>0</v>
      </c>
      <c r="AO57" s="183">
        <f t="shared" ref="AO57" si="138">AB57+AF57+AJ57+AN57</f>
        <v>0</v>
      </c>
    </row>
    <row r="58" spans="2:41">
      <c r="B58" s="181" t="s">
        <v>561</v>
      </c>
      <c r="C58" s="182" t="s">
        <v>531</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07"/>
        <v>0</v>
      </c>
      <c r="G58" s="183"/>
      <c r="H58" s="183">
        <f t="shared" si="108"/>
        <v>0</v>
      </c>
      <c r="I58" s="183"/>
      <c r="J58" s="183">
        <f t="shared" si="109"/>
        <v>0</v>
      </c>
      <c r="K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8" s="183">
        <f t="shared" si="110"/>
        <v>0</v>
      </c>
      <c r="AC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8" s="183">
        <f t="shared" si="111"/>
        <v>0</v>
      </c>
      <c r="AG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8" s="183">
        <f t="shared" si="112"/>
        <v>0</v>
      </c>
      <c r="AK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8" s="183">
        <f t="shared" si="113"/>
        <v>0</v>
      </c>
      <c r="AO58" s="183">
        <f t="shared" si="114"/>
        <v>0</v>
      </c>
    </row>
    <row r="59" spans="2:41">
      <c r="B59" s="181" t="s">
        <v>562</v>
      </c>
      <c r="C59" s="182" t="s">
        <v>563</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39">D59+E59</f>
        <v>0</v>
      </c>
      <c r="G59" s="183"/>
      <c r="H59" s="183">
        <f t="shared" ref="H59" si="140">F59-G59</f>
        <v>0</v>
      </c>
      <c r="I59" s="183"/>
      <c r="J59" s="183">
        <f t="shared" ref="J59" si="141">F59-I59</f>
        <v>0</v>
      </c>
      <c r="K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9" s="183">
        <f t="shared" ref="AB59" si="142">Y59+Z59+AA59</f>
        <v>0</v>
      </c>
      <c r="AC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9" s="183">
        <f t="shared" ref="AF59" si="143">AC59+AD59+AE59</f>
        <v>0</v>
      </c>
      <c r="AG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9" s="183">
        <f t="shared" ref="AJ59" si="144">AG59+AH59+AI59</f>
        <v>0</v>
      </c>
      <c r="AK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9" s="183">
        <f t="shared" ref="AN59" si="145">AK59+AL59+AM59</f>
        <v>0</v>
      </c>
      <c r="AO59" s="183">
        <f t="shared" ref="AO59" si="146">AB59+AF59+AJ59+AN59</f>
        <v>0</v>
      </c>
    </row>
    <row r="60" spans="2:41">
      <c r="B60" s="181" t="s">
        <v>564</v>
      </c>
      <c r="C60" s="182" t="s">
        <v>565</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07"/>
        <v>0</v>
      </c>
      <c r="G60" s="183"/>
      <c r="H60" s="183">
        <f t="shared" si="108"/>
        <v>0</v>
      </c>
      <c r="I60" s="183"/>
      <c r="J60" s="183">
        <f t="shared" si="109"/>
        <v>0</v>
      </c>
      <c r="K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0" s="183">
        <f t="shared" si="110"/>
        <v>0</v>
      </c>
      <c r="AC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0" s="183">
        <f t="shared" si="111"/>
        <v>0</v>
      </c>
      <c r="AG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0" s="183">
        <f t="shared" si="112"/>
        <v>0</v>
      </c>
      <c r="AK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0" s="183">
        <f t="shared" si="113"/>
        <v>0</v>
      </c>
      <c r="AO60" s="183">
        <f t="shared" si="114"/>
        <v>0</v>
      </c>
    </row>
    <row r="61" spans="2:41">
      <c r="B61" s="181" t="s">
        <v>566</v>
      </c>
      <c r="C61" s="182" t="s">
        <v>538</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47">D61+E61</f>
        <v>0</v>
      </c>
      <c r="G61" s="183"/>
      <c r="H61" s="183">
        <f t="shared" ref="H61" si="148">F61-G61</f>
        <v>0</v>
      </c>
      <c r="I61" s="183"/>
      <c r="J61" s="183">
        <f t="shared" ref="J61" si="149">F61-I61</f>
        <v>0</v>
      </c>
      <c r="K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1" s="183">
        <f t="shared" ref="AB61" si="150">Y61+Z61+AA61</f>
        <v>0</v>
      </c>
      <c r="AC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1" s="183">
        <f t="shared" ref="AF61" si="151">AC61+AD61+AE61</f>
        <v>0</v>
      </c>
      <c r="AG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1" s="183">
        <f t="shared" ref="AJ61" si="152">AG61+AH61+AI61</f>
        <v>0</v>
      </c>
      <c r="AK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1" s="183">
        <f t="shared" ref="AN61" si="153">AK61+AL61+AM61</f>
        <v>0</v>
      </c>
      <c r="AO61" s="183">
        <f t="shared" ref="AO61" si="154">AB61+AF61+AJ61+AN61</f>
        <v>0</v>
      </c>
    </row>
    <row r="62" spans="2:41">
      <c r="B62" s="181" t="s">
        <v>567</v>
      </c>
      <c r="C62" s="182" t="s">
        <v>568</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07"/>
        <v>0</v>
      </c>
      <c r="G62" s="183"/>
      <c r="H62" s="183">
        <f t="shared" si="108"/>
        <v>0</v>
      </c>
      <c r="I62" s="183"/>
      <c r="J62" s="183">
        <f t="shared" si="109"/>
        <v>0</v>
      </c>
      <c r="K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2" s="183">
        <f t="shared" si="110"/>
        <v>0</v>
      </c>
      <c r="AC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2" s="183">
        <f t="shared" si="111"/>
        <v>0</v>
      </c>
      <c r="AG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2" s="183">
        <f t="shared" si="112"/>
        <v>0</v>
      </c>
      <c r="AK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2" s="183">
        <f t="shared" si="113"/>
        <v>0</v>
      </c>
      <c r="AO62" s="183">
        <f t="shared" si="114"/>
        <v>0</v>
      </c>
    </row>
    <row r="63" spans="2:41">
      <c r="B63" s="181" t="s">
        <v>265</v>
      </c>
      <c r="C63" s="182" t="s">
        <v>149</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07"/>
        <v>0</v>
      </c>
      <c r="G63" s="183"/>
      <c r="H63" s="183">
        <f t="shared" si="108"/>
        <v>0</v>
      </c>
      <c r="I63" s="183"/>
      <c r="J63" s="183">
        <f t="shared" si="109"/>
        <v>0</v>
      </c>
      <c r="K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3" s="183">
        <f t="shared" si="110"/>
        <v>0</v>
      </c>
      <c r="AC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3" s="183">
        <f t="shared" si="111"/>
        <v>0</v>
      </c>
      <c r="AG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3" s="183">
        <f t="shared" si="112"/>
        <v>0</v>
      </c>
      <c r="AK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3" s="183">
        <f t="shared" si="113"/>
        <v>0</v>
      </c>
      <c r="AO63" s="183">
        <f t="shared" si="114"/>
        <v>0</v>
      </c>
    </row>
    <row r="64" spans="2:41">
      <c r="B64" s="181" t="s">
        <v>569</v>
      </c>
      <c r="C64" s="182" t="s">
        <v>570</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55">D64+E64</f>
        <v>0</v>
      </c>
      <c r="G64" s="183"/>
      <c r="H64" s="183">
        <f t="shared" ref="H64" si="156">F64-G64</f>
        <v>0</v>
      </c>
      <c r="I64" s="183"/>
      <c r="J64" s="183">
        <f t="shared" ref="J64" si="157">F64-I64</f>
        <v>0</v>
      </c>
      <c r="K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4" s="183">
        <f t="shared" ref="AB64" si="158">Y64+Z64+AA64</f>
        <v>0</v>
      </c>
      <c r="AC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4" s="183">
        <f t="shared" ref="AF64" si="159">AC64+AD64+AE64</f>
        <v>0</v>
      </c>
      <c r="AG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4" s="183">
        <f t="shared" ref="AJ64" si="160">AG64+AH64+AI64</f>
        <v>0</v>
      </c>
      <c r="AK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4" s="183">
        <f t="shared" ref="AN64" si="161">AK64+AL64+AM64</f>
        <v>0</v>
      </c>
      <c r="AO64" s="183">
        <f t="shared" ref="AO64" si="162">AB64+AF64+AJ64+AN64</f>
        <v>0</v>
      </c>
    </row>
    <row r="65" spans="2:41">
      <c r="B65" s="181" t="s">
        <v>571</v>
      </c>
      <c r="C65" s="182" t="s">
        <v>572</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07"/>
        <v>0</v>
      </c>
      <c r="G65" s="183"/>
      <c r="H65" s="183">
        <f t="shared" si="108"/>
        <v>0</v>
      </c>
      <c r="I65" s="183"/>
      <c r="J65" s="183">
        <f t="shared" si="109"/>
        <v>0</v>
      </c>
      <c r="K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5" s="183">
        <f t="shared" si="110"/>
        <v>0</v>
      </c>
      <c r="AC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5" s="183">
        <f t="shared" si="111"/>
        <v>0</v>
      </c>
      <c r="AG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5" s="183">
        <f t="shared" si="112"/>
        <v>0</v>
      </c>
      <c r="AK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5" s="183">
        <f t="shared" si="113"/>
        <v>0</v>
      </c>
      <c r="AO65" s="183">
        <f t="shared" si="114"/>
        <v>0</v>
      </c>
    </row>
    <row r="66" spans="2:41">
      <c r="B66" s="181" t="s">
        <v>573</v>
      </c>
      <c r="C66" s="182" t="s">
        <v>574</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3">D66+E66</f>
        <v>0</v>
      </c>
      <c r="G66" s="183"/>
      <c r="H66" s="183">
        <f t="shared" ref="H66" si="164">F66-G66</f>
        <v>0</v>
      </c>
      <c r="I66" s="183"/>
      <c r="J66" s="183">
        <f t="shared" ref="J66" si="165">F66-I66</f>
        <v>0</v>
      </c>
      <c r="K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6" s="183">
        <f t="shared" ref="AB66" si="166">Y66+Z66+AA66</f>
        <v>0</v>
      </c>
      <c r="AC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6" s="183">
        <f t="shared" ref="AF66" si="167">AC66+AD66+AE66</f>
        <v>0</v>
      </c>
      <c r="AG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6" s="183">
        <f t="shared" ref="AJ66" si="168">AG66+AH66+AI66</f>
        <v>0</v>
      </c>
      <c r="AK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6" s="183">
        <f t="shared" ref="AN66" si="169">AK66+AL66+AM66</f>
        <v>0</v>
      </c>
      <c r="AO66" s="183">
        <f t="shared" ref="AO66" si="170">AB66+AF66+AJ66+AN66</f>
        <v>0</v>
      </c>
    </row>
    <row r="67" spans="2:41">
      <c r="B67" s="181" t="s">
        <v>575</v>
      </c>
      <c r="C67" s="182" t="s">
        <v>576</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07"/>
        <v>0</v>
      </c>
      <c r="G67" s="183"/>
      <c r="H67" s="183">
        <f t="shared" si="108"/>
        <v>0</v>
      </c>
      <c r="I67" s="183"/>
      <c r="J67" s="183">
        <f t="shared" si="109"/>
        <v>0</v>
      </c>
      <c r="K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7" s="183">
        <f t="shared" si="110"/>
        <v>0</v>
      </c>
      <c r="AC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7" s="183">
        <f t="shared" si="111"/>
        <v>0</v>
      </c>
      <c r="AG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7" s="183">
        <f t="shared" si="112"/>
        <v>0</v>
      </c>
      <c r="AK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7" s="183">
        <f t="shared" si="113"/>
        <v>0</v>
      </c>
      <c r="AO67" s="183">
        <f t="shared" si="114"/>
        <v>0</v>
      </c>
    </row>
    <row r="68" spans="2:41">
      <c r="B68" s="181" t="s">
        <v>577</v>
      </c>
      <c r="C68" s="182" t="s">
        <v>578</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1">D68+E68</f>
        <v>0</v>
      </c>
      <c r="G68" s="183"/>
      <c r="H68" s="183">
        <f t="shared" ref="H68" si="172">F68-G68</f>
        <v>0</v>
      </c>
      <c r="I68" s="183"/>
      <c r="J68" s="183">
        <f t="shared" ref="J68" si="173">F68-I68</f>
        <v>0</v>
      </c>
      <c r="K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8" s="183">
        <f t="shared" ref="AB68" si="174">Y68+Z68+AA68</f>
        <v>0</v>
      </c>
      <c r="AC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8" s="183">
        <f t="shared" ref="AF68" si="175">AC68+AD68+AE68</f>
        <v>0</v>
      </c>
      <c r="AG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8" s="183">
        <f t="shared" ref="AJ68" si="176">AG68+AH68+AI68</f>
        <v>0</v>
      </c>
      <c r="AK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8" s="183">
        <f t="shared" ref="AN68" si="177">AK68+AL68+AM68</f>
        <v>0</v>
      </c>
      <c r="AO68" s="183">
        <f t="shared" ref="AO68" si="178">AB68+AF68+AJ68+AN68</f>
        <v>0</v>
      </c>
    </row>
    <row r="69" spans="2:41">
      <c r="B69" s="181" t="s">
        <v>579</v>
      </c>
      <c r="C69" s="182" t="s">
        <v>580</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07"/>
        <v>0</v>
      </c>
      <c r="G69" s="183"/>
      <c r="H69" s="183">
        <f t="shared" si="108"/>
        <v>0</v>
      </c>
      <c r="I69" s="183"/>
      <c r="J69" s="183">
        <f t="shared" si="109"/>
        <v>0</v>
      </c>
      <c r="K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9" s="183">
        <f t="shared" si="110"/>
        <v>0</v>
      </c>
      <c r="AC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9" s="183">
        <f t="shared" si="111"/>
        <v>0</v>
      </c>
      <c r="AG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9" s="183">
        <f t="shared" si="112"/>
        <v>0</v>
      </c>
      <c r="AK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9" s="183">
        <f t="shared" si="113"/>
        <v>0</v>
      </c>
      <c r="AO69" s="183">
        <f t="shared" si="114"/>
        <v>0</v>
      </c>
    </row>
    <row r="70" spans="2:41">
      <c r="B70" s="181" t="s">
        <v>581</v>
      </c>
      <c r="C70" s="182" t="s">
        <v>582</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79">D70+E70</f>
        <v>0</v>
      </c>
      <c r="G70" s="183"/>
      <c r="H70" s="183">
        <f t="shared" ref="H70" si="180">F70-G70</f>
        <v>0</v>
      </c>
      <c r="I70" s="183"/>
      <c r="J70" s="183">
        <f t="shared" ref="J70" si="181">F70-I70</f>
        <v>0</v>
      </c>
      <c r="K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0" s="183">
        <f t="shared" ref="AB70" si="182">Y70+Z70+AA70</f>
        <v>0</v>
      </c>
      <c r="AC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0" s="183">
        <f t="shared" ref="AF70" si="183">AC70+AD70+AE70</f>
        <v>0</v>
      </c>
      <c r="AG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0" s="183">
        <f t="shared" ref="AJ70" si="184">AG70+AH70+AI70</f>
        <v>0</v>
      </c>
      <c r="AK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0" s="183">
        <f t="shared" ref="AN70" si="185">AK70+AL70+AM70</f>
        <v>0</v>
      </c>
      <c r="AO70" s="183">
        <f t="shared" ref="AO70" si="186">AB70+AF70+AJ70+AN70</f>
        <v>0</v>
      </c>
    </row>
    <row r="71" spans="2:41">
      <c r="B71" s="181" t="s">
        <v>583</v>
      </c>
      <c r="C71" s="182" t="s">
        <v>584</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87">D71+E71</f>
        <v>0</v>
      </c>
      <c r="G71" s="183"/>
      <c r="H71" s="183">
        <f t="shared" ref="H71:H82" si="188">F71-G71</f>
        <v>0</v>
      </c>
      <c r="I71" s="183"/>
      <c r="J71" s="183">
        <f t="shared" ref="J71:J82" si="189">F71-I71</f>
        <v>0</v>
      </c>
      <c r="K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1" s="183">
        <f t="shared" ref="AB71:AB82" si="190">Y71+Z71+AA71</f>
        <v>0</v>
      </c>
      <c r="AC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1" s="183">
        <f t="shared" ref="AF71:AF82" si="191">AC71+AD71+AE71</f>
        <v>0</v>
      </c>
      <c r="AG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1" s="183">
        <f t="shared" ref="AJ71:AJ82" si="192">AG71+AH71+AI71</f>
        <v>0</v>
      </c>
      <c r="AK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1" s="183">
        <f t="shared" ref="AN71:AN82" si="193">AK71+AL71+AM71</f>
        <v>0</v>
      </c>
      <c r="AO71" s="183">
        <f t="shared" ref="AO71:AO82" si="194">AB71+AF71+AJ71+AN71</f>
        <v>0</v>
      </c>
    </row>
    <row r="72" spans="2:41">
      <c r="B72" s="181" t="s">
        <v>278</v>
      </c>
      <c r="C72" s="182" t="s">
        <v>162</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87"/>
        <v>0</v>
      </c>
      <c r="G72" s="183"/>
      <c r="H72" s="183">
        <f t="shared" si="188"/>
        <v>0</v>
      </c>
      <c r="I72" s="183"/>
      <c r="J72" s="183">
        <f t="shared" si="189"/>
        <v>0</v>
      </c>
      <c r="K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2" s="183">
        <f t="shared" si="190"/>
        <v>0</v>
      </c>
      <c r="AC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2" s="183">
        <f t="shared" si="191"/>
        <v>0</v>
      </c>
      <c r="AG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2" s="183">
        <f t="shared" si="192"/>
        <v>0</v>
      </c>
      <c r="AK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2" s="183">
        <f t="shared" si="193"/>
        <v>0</v>
      </c>
      <c r="AO72" s="183">
        <f t="shared" si="194"/>
        <v>0</v>
      </c>
    </row>
    <row r="73" spans="2:41">
      <c r="B73" s="181" t="s">
        <v>585</v>
      </c>
      <c r="C73" s="182" t="s">
        <v>586</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87"/>
        <v>0</v>
      </c>
      <c r="G73" s="183"/>
      <c r="H73" s="183">
        <f t="shared" si="188"/>
        <v>0</v>
      </c>
      <c r="I73" s="183"/>
      <c r="J73" s="183">
        <f t="shared" si="189"/>
        <v>0</v>
      </c>
      <c r="K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3" s="183">
        <f t="shared" si="190"/>
        <v>0</v>
      </c>
      <c r="AC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3" s="183">
        <f t="shared" si="191"/>
        <v>0</v>
      </c>
      <c r="AG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3" s="183">
        <f t="shared" si="192"/>
        <v>0</v>
      </c>
      <c r="AK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3" s="183">
        <f t="shared" si="193"/>
        <v>0</v>
      </c>
      <c r="AO73" s="183">
        <f t="shared" si="194"/>
        <v>0</v>
      </c>
    </row>
    <row r="74" spans="2:41">
      <c r="B74" s="181" t="s">
        <v>587</v>
      </c>
      <c r="C74" s="182" t="s">
        <v>588</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87"/>
        <v>0</v>
      </c>
      <c r="G74" s="183"/>
      <c r="H74" s="183">
        <f t="shared" si="188"/>
        <v>0</v>
      </c>
      <c r="I74" s="183"/>
      <c r="J74" s="183">
        <f t="shared" si="189"/>
        <v>0</v>
      </c>
      <c r="K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4" s="183">
        <f t="shared" si="190"/>
        <v>0</v>
      </c>
      <c r="AC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4" s="183">
        <f t="shared" si="191"/>
        <v>0</v>
      </c>
      <c r="AG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4" s="183">
        <f t="shared" si="192"/>
        <v>0</v>
      </c>
      <c r="AK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4" s="183">
        <f t="shared" si="193"/>
        <v>0</v>
      </c>
      <c r="AO74" s="183">
        <f t="shared" si="194"/>
        <v>0</v>
      </c>
    </row>
    <row r="75" spans="2:41">
      <c r="B75" s="181" t="s">
        <v>589</v>
      </c>
      <c r="C75" s="182" t="s">
        <v>590</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87"/>
        <v>0</v>
      </c>
      <c r="G75" s="183"/>
      <c r="H75" s="183">
        <f t="shared" si="188"/>
        <v>0</v>
      </c>
      <c r="I75" s="183"/>
      <c r="J75" s="183">
        <f t="shared" si="189"/>
        <v>0</v>
      </c>
      <c r="K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5" s="183">
        <f t="shared" si="190"/>
        <v>0</v>
      </c>
      <c r="AC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5" s="183">
        <f t="shared" si="191"/>
        <v>0</v>
      </c>
      <c r="AG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5" s="183">
        <f t="shared" si="192"/>
        <v>0</v>
      </c>
      <c r="AK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5" s="183">
        <f t="shared" si="193"/>
        <v>0</v>
      </c>
      <c r="AO75" s="183">
        <f t="shared" si="194"/>
        <v>0</v>
      </c>
    </row>
    <row r="76" spans="2:41">
      <c r="B76" s="181" t="s">
        <v>591</v>
      </c>
      <c r="C76" s="182" t="s">
        <v>592</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87"/>
        <v>0</v>
      </c>
      <c r="G76" s="183"/>
      <c r="H76" s="183">
        <f t="shared" si="188"/>
        <v>0</v>
      </c>
      <c r="I76" s="183"/>
      <c r="J76" s="183">
        <f t="shared" si="189"/>
        <v>0</v>
      </c>
      <c r="K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6" s="183">
        <f t="shared" si="190"/>
        <v>0</v>
      </c>
      <c r="AC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6" s="183">
        <f t="shared" si="191"/>
        <v>0</v>
      </c>
      <c r="AG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6" s="183">
        <f t="shared" si="192"/>
        <v>0</v>
      </c>
      <c r="AK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6" s="183">
        <f t="shared" si="193"/>
        <v>0</v>
      </c>
      <c r="AO76" s="183">
        <f t="shared" si="194"/>
        <v>0</v>
      </c>
    </row>
    <row r="77" spans="2:41">
      <c r="B77" s="181" t="s">
        <v>593</v>
      </c>
      <c r="C77" s="182" t="s">
        <v>594</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87"/>
        <v>0</v>
      </c>
      <c r="G77" s="183"/>
      <c r="H77" s="183">
        <f t="shared" si="188"/>
        <v>0</v>
      </c>
      <c r="I77" s="183"/>
      <c r="J77" s="183">
        <f t="shared" si="189"/>
        <v>0</v>
      </c>
      <c r="K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7" s="183">
        <f t="shared" si="190"/>
        <v>0</v>
      </c>
      <c r="AC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7" s="183">
        <f t="shared" si="191"/>
        <v>0</v>
      </c>
      <c r="AG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7" s="183">
        <f t="shared" si="192"/>
        <v>0</v>
      </c>
      <c r="AK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7" s="183">
        <f t="shared" si="193"/>
        <v>0</v>
      </c>
      <c r="AO77" s="183">
        <f t="shared" si="194"/>
        <v>0</v>
      </c>
    </row>
    <row r="78" spans="2:41">
      <c r="B78" s="181" t="s">
        <v>595</v>
      </c>
      <c r="C78" s="182" t="s">
        <v>596</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87"/>
        <v>0</v>
      </c>
      <c r="G78" s="183"/>
      <c r="H78" s="183">
        <f t="shared" si="188"/>
        <v>0</v>
      </c>
      <c r="I78" s="183"/>
      <c r="J78" s="183">
        <f t="shared" si="189"/>
        <v>0</v>
      </c>
      <c r="K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8" s="183">
        <f t="shared" si="190"/>
        <v>0</v>
      </c>
      <c r="AC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8" s="183">
        <f t="shared" si="191"/>
        <v>0</v>
      </c>
      <c r="AG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8" s="183">
        <f t="shared" si="192"/>
        <v>0</v>
      </c>
      <c r="AK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8" s="183">
        <f t="shared" si="193"/>
        <v>0</v>
      </c>
      <c r="AO78" s="183">
        <f t="shared" si="194"/>
        <v>0</v>
      </c>
    </row>
    <row r="79" spans="2:41">
      <c r="B79" s="181" t="s">
        <v>597</v>
      </c>
      <c r="C79" s="182" t="s">
        <v>598</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87"/>
        <v>0</v>
      </c>
      <c r="G79" s="183"/>
      <c r="H79" s="183">
        <f t="shared" si="188"/>
        <v>0</v>
      </c>
      <c r="I79" s="183"/>
      <c r="J79" s="183">
        <f t="shared" si="189"/>
        <v>0</v>
      </c>
      <c r="K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9" s="183">
        <f t="shared" si="190"/>
        <v>0</v>
      </c>
      <c r="AC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9" s="183">
        <f t="shared" si="191"/>
        <v>0</v>
      </c>
      <c r="AG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9" s="183">
        <f t="shared" si="192"/>
        <v>0</v>
      </c>
      <c r="AK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9" s="183">
        <f t="shared" si="193"/>
        <v>0</v>
      </c>
      <c r="AO79" s="183">
        <f t="shared" si="194"/>
        <v>0</v>
      </c>
    </row>
    <row r="80" spans="2:41">
      <c r="B80" s="181" t="s">
        <v>599</v>
      </c>
      <c r="C80" s="182" t="s">
        <v>600</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87"/>
        <v>0</v>
      </c>
      <c r="G80" s="183"/>
      <c r="H80" s="183">
        <f t="shared" si="188"/>
        <v>0</v>
      </c>
      <c r="I80" s="183"/>
      <c r="J80" s="183">
        <f t="shared" si="189"/>
        <v>0</v>
      </c>
      <c r="K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0" s="183">
        <f t="shared" si="190"/>
        <v>0</v>
      </c>
      <c r="AC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0" s="183">
        <f t="shared" si="191"/>
        <v>0</v>
      </c>
      <c r="AG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0" s="183">
        <f t="shared" si="192"/>
        <v>0</v>
      </c>
      <c r="AK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0" s="183">
        <f t="shared" si="193"/>
        <v>0</v>
      </c>
      <c r="AO80" s="183">
        <f t="shared" si="194"/>
        <v>0</v>
      </c>
    </row>
    <row r="81" spans="2:41">
      <c r="B81" s="181" t="s">
        <v>601</v>
      </c>
      <c r="C81" s="182" t="s">
        <v>602</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87"/>
        <v>0</v>
      </c>
      <c r="G81" s="183"/>
      <c r="H81" s="183">
        <f t="shared" si="188"/>
        <v>0</v>
      </c>
      <c r="I81" s="183"/>
      <c r="J81" s="183">
        <f t="shared" si="189"/>
        <v>0</v>
      </c>
      <c r="K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1" s="183">
        <f t="shared" si="190"/>
        <v>0</v>
      </c>
      <c r="AC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1" s="183">
        <f t="shared" si="191"/>
        <v>0</v>
      </c>
      <c r="AG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1" s="183">
        <f t="shared" si="192"/>
        <v>0</v>
      </c>
      <c r="AK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1" s="183">
        <f t="shared" si="193"/>
        <v>0</v>
      </c>
      <c r="AO81" s="183">
        <f t="shared" si="194"/>
        <v>0</v>
      </c>
    </row>
    <row r="82" spans="2:41">
      <c r="B82" s="181" t="s">
        <v>603</v>
      </c>
      <c r="C82" s="182" t="s">
        <v>604</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87"/>
        <v>0</v>
      </c>
      <c r="G82" s="183"/>
      <c r="H82" s="183">
        <f t="shared" si="188"/>
        <v>0</v>
      </c>
      <c r="I82" s="183"/>
      <c r="J82" s="183">
        <f t="shared" si="189"/>
        <v>0</v>
      </c>
      <c r="K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2" s="183">
        <f t="shared" si="190"/>
        <v>0</v>
      </c>
      <c r="AC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2" s="183">
        <f t="shared" si="191"/>
        <v>0</v>
      </c>
      <c r="AG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2" s="183">
        <f t="shared" si="192"/>
        <v>0</v>
      </c>
      <c r="AK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2" s="183">
        <f t="shared" si="193"/>
        <v>0</v>
      </c>
      <c r="AO82" s="183">
        <f t="shared" si="194"/>
        <v>0</v>
      </c>
    </row>
    <row r="83" spans="2:41">
      <c r="B83" s="190" t="s">
        <v>266</v>
      </c>
      <c r="C83" s="191" t="s">
        <v>150</v>
      </c>
      <c r="D83" s="192">
        <f>SUM(D84:D88)</f>
        <v>0</v>
      </c>
      <c r="E83" s="192">
        <f>SUM(E84:E88)</f>
        <v>0</v>
      </c>
      <c r="F83" s="192">
        <f t="shared" si="0"/>
        <v>0</v>
      </c>
      <c r="G83" s="192">
        <f>SUM(G84:G88)</f>
        <v>0</v>
      </c>
      <c r="H83" s="192">
        <f t="shared" si="2"/>
        <v>0</v>
      </c>
      <c r="I83" s="192">
        <f>SUM(I84:I88)</f>
        <v>0</v>
      </c>
      <c r="J83" s="192">
        <f t="shared" si="3"/>
        <v>0</v>
      </c>
      <c r="K83" s="192">
        <f t="shared" ref="K83:AA83" si="195">SUM(K84:K88)</f>
        <v>0</v>
      </c>
      <c r="L83" s="192">
        <f t="shared" si="195"/>
        <v>0</v>
      </c>
      <c r="M83" s="192">
        <f t="shared" si="195"/>
        <v>0</v>
      </c>
      <c r="N83" s="192">
        <f t="shared" si="195"/>
        <v>0</v>
      </c>
      <c r="O83" s="192">
        <f t="shared" si="195"/>
        <v>0</v>
      </c>
      <c r="P83" s="192">
        <f t="shared" ref="P83:Q83" si="196">SUM(P84:P88)</f>
        <v>0</v>
      </c>
      <c r="Q83" s="192">
        <f t="shared" si="196"/>
        <v>0</v>
      </c>
      <c r="R83" s="192">
        <f t="shared" si="195"/>
        <v>0</v>
      </c>
      <c r="S83" s="192">
        <f t="shared" si="195"/>
        <v>0</v>
      </c>
      <c r="T83" s="192">
        <f t="shared" si="195"/>
        <v>0</v>
      </c>
      <c r="U83" s="192">
        <f t="shared" si="195"/>
        <v>0</v>
      </c>
      <c r="V83" s="192">
        <f t="shared" ref="V83" si="197">SUM(V84:V88)</f>
        <v>0</v>
      </c>
      <c r="W83" s="192">
        <f t="shared" si="195"/>
        <v>0</v>
      </c>
      <c r="X83" s="192">
        <f t="shared" si="195"/>
        <v>0</v>
      </c>
      <c r="Y83" s="192">
        <f t="shared" si="195"/>
        <v>0</v>
      </c>
      <c r="Z83" s="192">
        <f t="shared" si="195"/>
        <v>0</v>
      </c>
      <c r="AA83" s="192">
        <f t="shared" si="195"/>
        <v>0</v>
      </c>
      <c r="AB83" s="192">
        <f t="shared" si="5"/>
        <v>0</v>
      </c>
      <c r="AC83" s="192">
        <f>SUM(AC84:AC88)</f>
        <v>0</v>
      </c>
      <c r="AD83" s="192">
        <f>SUM(AD84:AD88)</f>
        <v>0</v>
      </c>
      <c r="AE83" s="192">
        <f>SUM(AE84:AE88)</f>
        <v>0</v>
      </c>
      <c r="AF83" s="192">
        <f t="shared" si="6"/>
        <v>0</v>
      </c>
      <c r="AG83" s="192">
        <f>SUM(AG84:AG88)</f>
        <v>0</v>
      </c>
      <c r="AH83" s="192">
        <f>SUM(AH84:AH88)</f>
        <v>0</v>
      </c>
      <c r="AI83" s="192">
        <f>SUM(AI84:AI88)</f>
        <v>0</v>
      </c>
      <c r="AJ83" s="192">
        <f t="shared" si="7"/>
        <v>0</v>
      </c>
      <c r="AK83" s="192">
        <f>SUM(AK84:AK88)</f>
        <v>0</v>
      </c>
      <c r="AL83" s="192">
        <f>SUM(AL84:AL88)</f>
        <v>0</v>
      </c>
      <c r="AM83" s="192">
        <f>SUM(AM84:AM88)</f>
        <v>0</v>
      </c>
      <c r="AN83" s="192">
        <f t="shared" si="8"/>
        <v>0</v>
      </c>
      <c r="AO83" s="192">
        <f t="shared" si="9"/>
        <v>0</v>
      </c>
    </row>
    <row r="84" spans="2:41">
      <c r="B84" s="181" t="s">
        <v>267</v>
      </c>
      <c r="C84" s="182" t="s">
        <v>151</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2"/>
        <v>0</v>
      </c>
      <c r="I84" s="183"/>
      <c r="J84" s="183">
        <f t="shared" si="3"/>
        <v>0</v>
      </c>
      <c r="K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4" s="183">
        <f t="shared" si="5"/>
        <v>0</v>
      </c>
      <c r="AC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4" s="183">
        <f t="shared" si="6"/>
        <v>0</v>
      </c>
      <c r="AG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4" s="183">
        <f t="shared" si="7"/>
        <v>0</v>
      </c>
      <c r="AK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4" s="183">
        <f t="shared" si="8"/>
        <v>0</v>
      </c>
      <c r="AO84" s="183">
        <f t="shared" si="9"/>
        <v>0</v>
      </c>
    </row>
    <row r="85" spans="2:41">
      <c r="B85" s="181" t="s">
        <v>605</v>
      </c>
      <c r="C85" s="182" t="s">
        <v>606</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198">D85+E85</f>
        <v>0</v>
      </c>
      <c r="G85" s="183"/>
      <c r="H85" s="183">
        <f t="shared" ref="H85:H88" si="199">F85-G85</f>
        <v>0</v>
      </c>
      <c r="I85" s="183"/>
      <c r="J85" s="183">
        <f t="shared" ref="J85:J88" si="200">F85-I85</f>
        <v>0</v>
      </c>
      <c r="K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5" s="183">
        <f t="shared" ref="AB85:AB88" si="201">Y85+Z85+AA85</f>
        <v>0</v>
      </c>
      <c r="AC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5" s="183">
        <f t="shared" ref="AF85:AF88" si="202">AC85+AD85+AE85</f>
        <v>0</v>
      </c>
      <c r="AG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5" s="183">
        <f t="shared" ref="AJ85:AJ88" si="203">AG85+AH85+AI85</f>
        <v>0</v>
      </c>
      <c r="AK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5" s="183">
        <f t="shared" ref="AN85:AN88" si="204">AK85+AL85+AM85</f>
        <v>0</v>
      </c>
      <c r="AO85" s="183">
        <f t="shared" ref="AO85:AO88" si="205">AB85+AF85+AJ85+AN85</f>
        <v>0</v>
      </c>
    </row>
    <row r="86" spans="2:41">
      <c r="B86" s="181" t="s">
        <v>268</v>
      </c>
      <c r="C86" s="182" t="s">
        <v>152</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198"/>
        <v>0</v>
      </c>
      <c r="G86" s="183"/>
      <c r="H86" s="183">
        <f t="shared" si="199"/>
        <v>0</v>
      </c>
      <c r="I86" s="183"/>
      <c r="J86" s="183">
        <f t="shared" si="200"/>
        <v>0</v>
      </c>
      <c r="K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6" s="183">
        <f t="shared" si="201"/>
        <v>0</v>
      </c>
      <c r="AC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6" s="183">
        <f t="shared" si="202"/>
        <v>0</v>
      </c>
      <c r="AG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6" s="183">
        <f t="shared" si="203"/>
        <v>0</v>
      </c>
      <c r="AK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6" s="183">
        <f t="shared" si="204"/>
        <v>0</v>
      </c>
      <c r="AO86" s="183">
        <f t="shared" si="205"/>
        <v>0</v>
      </c>
    </row>
    <row r="87" spans="2:41">
      <c r="B87" s="181" t="s">
        <v>607</v>
      </c>
      <c r="C87" s="182" t="s">
        <v>608</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06">D87+E87</f>
        <v>0</v>
      </c>
      <c r="G87" s="183"/>
      <c r="H87" s="183">
        <f t="shared" ref="H87" si="207">F87-G87</f>
        <v>0</v>
      </c>
      <c r="I87" s="183"/>
      <c r="J87" s="183">
        <f t="shared" ref="J87" si="208">F87-I87</f>
        <v>0</v>
      </c>
      <c r="K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7" s="183">
        <f t="shared" ref="AB87" si="209">Y87+Z87+AA87</f>
        <v>0</v>
      </c>
      <c r="AC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7" s="183">
        <f t="shared" ref="AF87" si="210">AC87+AD87+AE87</f>
        <v>0</v>
      </c>
      <c r="AG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7" s="183">
        <f t="shared" ref="AJ87" si="211">AG87+AH87+AI87</f>
        <v>0</v>
      </c>
      <c r="AK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7" s="183">
        <f t="shared" ref="AN87" si="212">AK87+AL87+AM87</f>
        <v>0</v>
      </c>
      <c r="AO87" s="183">
        <f t="shared" ref="AO87" si="213">AB87+AF87+AJ87+AN87</f>
        <v>0</v>
      </c>
    </row>
    <row r="88" spans="2:41">
      <c r="B88" s="181" t="s">
        <v>609</v>
      </c>
      <c r="C88" s="182" t="s">
        <v>610</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198"/>
        <v>0</v>
      </c>
      <c r="G88" s="183"/>
      <c r="H88" s="183">
        <f t="shared" si="199"/>
        <v>0</v>
      </c>
      <c r="I88" s="183"/>
      <c r="J88" s="183">
        <f t="shared" si="200"/>
        <v>0</v>
      </c>
      <c r="K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8" s="183">
        <f t="shared" si="201"/>
        <v>0</v>
      </c>
      <c r="AC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8" s="183">
        <f t="shared" si="202"/>
        <v>0</v>
      </c>
      <c r="AG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8" s="183">
        <f t="shared" si="203"/>
        <v>0</v>
      </c>
      <c r="AK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8" s="183">
        <f t="shared" si="204"/>
        <v>0</v>
      </c>
      <c r="AO88" s="183">
        <f t="shared" si="205"/>
        <v>0</v>
      </c>
    </row>
    <row r="89" spans="2:41">
      <c r="B89" s="190" t="s">
        <v>269</v>
      </c>
      <c r="C89" s="191" t="s">
        <v>153</v>
      </c>
      <c r="D89" s="192">
        <f>SUM(D90:D95)</f>
        <v>0</v>
      </c>
      <c r="E89" s="192">
        <f>SUM(E90:E95)</f>
        <v>0</v>
      </c>
      <c r="F89" s="192">
        <f t="shared" si="0"/>
        <v>0</v>
      </c>
      <c r="G89" s="192">
        <f t="shared" ref="G89:I89" si="214">SUM(G90:G95)</f>
        <v>0</v>
      </c>
      <c r="H89" s="192">
        <f t="shared" si="2"/>
        <v>0</v>
      </c>
      <c r="I89" s="192">
        <f t="shared" si="214"/>
        <v>0</v>
      </c>
      <c r="J89" s="192">
        <f t="shared" si="3"/>
        <v>0</v>
      </c>
      <c r="K89" s="192">
        <f t="shared" ref="K89:AM89" si="215">SUM(K90:K95)</f>
        <v>0</v>
      </c>
      <c r="L89" s="192">
        <f t="shared" si="215"/>
        <v>0</v>
      </c>
      <c r="M89" s="192">
        <f t="shared" si="215"/>
        <v>0</v>
      </c>
      <c r="N89" s="192">
        <f t="shared" si="215"/>
        <v>0</v>
      </c>
      <c r="O89" s="192">
        <f t="shared" si="215"/>
        <v>0</v>
      </c>
      <c r="P89" s="192">
        <f t="shared" ref="P89:Q89" si="216">SUM(P90:P95)</f>
        <v>0</v>
      </c>
      <c r="Q89" s="192">
        <f t="shared" si="216"/>
        <v>0</v>
      </c>
      <c r="R89" s="192">
        <f t="shared" si="215"/>
        <v>0</v>
      </c>
      <c r="S89" s="192">
        <f t="shared" si="215"/>
        <v>0</v>
      </c>
      <c r="T89" s="192">
        <f t="shared" si="215"/>
        <v>0</v>
      </c>
      <c r="U89" s="192">
        <f t="shared" si="215"/>
        <v>0</v>
      </c>
      <c r="V89" s="192">
        <f t="shared" ref="V89" si="217">SUM(V90:V95)</f>
        <v>0</v>
      </c>
      <c r="W89" s="192">
        <f t="shared" si="215"/>
        <v>0</v>
      </c>
      <c r="X89" s="192">
        <f t="shared" si="215"/>
        <v>0</v>
      </c>
      <c r="Y89" s="192">
        <f t="shared" si="215"/>
        <v>0</v>
      </c>
      <c r="Z89" s="192">
        <f t="shared" si="215"/>
        <v>0</v>
      </c>
      <c r="AA89" s="192">
        <f t="shared" si="215"/>
        <v>0</v>
      </c>
      <c r="AB89" s="192">
        <f t="shared" si="5"/>
        <v>0</v>
      </c>
      <c r="AC89" s="192">
        <f t="shared" si="215"/>
        <v>0</v>
      </c>
      <c r="AD89" s="192">
        <f t="shared" si="215"/>
        <v>0</v>
      </c>
      <c r="AE89" s="192">
        <f t="shared" si="215"/>
        <v>0</v>
      </c>
      <c r="AF89" s="192">
        <f t="shared" si="6"/>
        <v>0</v>
      </c>
      <c r="AG89" s="192">
        <f t="shared" si="215"/>
        <v>0</v>
      </c>
      <c r="AH89" s="192">
        <f t="shared" si="215"/>
        <v>0</v>
      </c>
      <c r="AI89" s="192">
        <f t="shared" si="215"/>
        <v>0</v>
      </c>
      <c r="AJ89" s="192">
        <f t="shared" si="7"/>
        <v>0</v>
      </c>
      <c r="AK89" s="192">
        <f t="shared" si="215"/>
        <v>0</v>
      </c>
      <c r="AL89" s="192">
        <f t="shared" si="215"/>
        <v>0</v>
      </c>
      <c r="AM89" s="192">
        <f t="shared" si="215"/>
        <v>0</v>
      </c>
      <c r="AN89" s="192">
        <f t="shared" si="8"/>
        <v>0</v>
      </c>
      <c r="AO89" s="192">
        <f t="shared" si="9"/>
        <v>0</v>
      </c>
    </row>
    <row r="90" spans="2:41">
      <c r="B90" s="181" t="s">
        <v>270</v>
      </c>
      <c r="C90" s="182" t="s">
        <v>154</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18">D90+E90</f>
        <v>0</v>
      </c>
      <c r="G90" s="183"/>
      <c r="H90" s="183">
        <f t="shared" ref="H90:H95" si="219">F90-G90</f>
        <v>0</v>
      </c>
      <c r="I90" s="183"/>
      <c r="J90" s="183">
        <f t="shared" ref="J90:J95" si="220">F90-I90</f>
        <v>0</v>
      </c>
      <c r="K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0" s="183">
        <f t="shared" ref="AB90:AB95" si="221">Y90+Z90+AA90</f>
        <v>0</v>
      </c>
      <c r="AC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0" s="183">
        <f t="shared" ref="AF90:AF95" si="222">AC90+AD90+AE90</f>
        <v>0</v>
      </c>
      <c r="AG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0" s="183">
        <f t="shared" ref="AJ90:AJ95" si="223">AG90+AH90+AI90</f>
        <v>0</v>
      </c>
      <c r="AK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0" s="183">
        <f t="shared" ref="AN90:AN95" si="224">AK90+AL90+AM90</f>
        <v>0</v>
      </c>
      <c r="AO90" s="183">
        <f t="shared" ref="AO90:AO95" si="225">AB90+AF90+AJ90+AN90</f>
        <v>0</v>
      </c>
    </row>
    <row r="91" spans="2:41">
      <c r="B91" s="181" t="s">
        <v>611</v>
      </c>
      <c r="C91" s="182" t="s">
        <v>612</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18"/>
        <v>0</v>
      </c>
      <c r="G91" s="183"/>
      <c r="H91" s="183">
        <f t="shared" si="219"/>
        <v>0</v>
      </c>
      <c r="I91" s="183"/>
      <c r="J91" s="183">
        <f t="shared" si="220"/>
        <v>0</v>
      </c>
      <c r="K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1" s="183">
        <f t="shared" si="221"/>
        <v>0</v>
      </c>
      <c r="AC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1" s="183">
        <f t="shared" si="222"/>
        <v>0</v>
      </c>
      <c r="AG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1" s="183">
        <f t="shared" si="223"/>
        <v>0</v>
      </c>
      <c r="AK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1" s="183">
        <f t="shared" si="224"/>
        <v>0</v>
      </c>
      <c r="AO91" s="183">
        <f t="shared" si="225"/>
        <v>0</v>
      </c>
    </row>
    <row r="92" spans="2:41">
      <c r="B92" s="181" t="s">
        <v>271</v>
      </c>
      <c r="C92" s="182" t="s">
        <v>155</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26">D92+E92</f>
        <v>0</v>
      </c>
      <c r="G92" s="183"/>
      <c r="H92" s="183">
        <f t="shared" ref="H92:H93" si="227">F92-G92</f>
        <v>0</v>
      </c>
      <c r="I92" s="183"/>
      <c r="J92" s="183">
        <f t="shared" ref="J92:J93" si="228">F92-I92</f>
        <v>0</v>
      </c>
      <c r="K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2" s="183">
        <f t="shared" ref="AB92:AB93" si="229">Y92+Z92+AA92</f>
        <v>0</v>
      </c>
      <c r="AC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2" s="183">
        <f t="shared" ref="AF92:AF93" si="230">AC92+AD92+AE92</f>
        <v>0</v>
      </c>
      <c r="AG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2" s="183">
        <f t="shared" ref="AJ92:AJ93" si="231">AG92+AH92+AI92</f>
        <v>0</v>
      </c>
      <c r="AK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2" s="183">
        <f t="shared" ref="AN92:AN93" si="232">AK92+AL92+AM92</f>
        <v>0</v>
      </c>
      <c r="AO92" s="183">
        <f t="shared" ref="AO92:AO93" si="233">AB92+AF92+AJ92+AN92</f>
        <v>0</v>
      </c>
    </row>
    <row r="93" spans="2:41">
      <c r="B93" s="181" t="s">
        <v>613</v>
      </c>
      <c r="C93" s="182" t="s">
        <v>614</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26"/>
        <v>0</v>
      </c>
      <c r="G93" s="183"/>
      <c r="H93" s="183">
        <f t="shared" si="227"/>
        <v>0</v>
      </c>
      <c r="I93" s="183"/>
      <c r="J93" s="183">
        <f t="shared" si="228"/>
        <v>0</v>
      </c>
      <c r="K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3" s="183">
        <f t="shared" si="229"/>
        <v>0</v>
      </c>
      <c r="AC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3" s="183">
        <f t="shared" si="230"/>
        <v>0</v>
      </c>
      <c r="AG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3" s="183">
        <f t="shared" si="231"/>
        <v>0</v>
      </c>
      <c r="AK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3" s="183">
        <f t="shared" si="232"/>
        <v>0</v>
      </c>
      <c r="AO93" s="183">
        <f t="shared" si="233"/>
        <v>0</v>
      </c>
    </row>
    <row r="94" spans="2:41">
      <c r="B94" s="181" t="s">
        <v>615</v>
      </c>
      <c r="C94" s="182" t="s">
        <v>616</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34">D94+E94</f>
        <v>0</v>
      </c>
      <c r="G94" s="183"/>
      <c r="H94" s="183">
        <f t="shared" ref="H94" si="235">F94-G94</f>
        <v>0</v>
      </c>
      <c r="I94" s="183"/>
      <c r="J94" s="183">
        <f t="shared" ref="J94" si="236">F94-I94</f>
        <v>0</v>
      </c>
      <c r="K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4" s="183">
        <f t="shared" ref="AB94" si="237">Y94+Z94+AA94</f>
        <v>0</v>
      </c>
      <c r="AC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4" s="183">
        <f t="shared" ref="AF94" si="238">AC94+AD94+AE94</f>
        <v>0</v>
      </c>
      <c r="AG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4" s="183">
        <f t="shared" ref="AJ94" si="239">AG94+AH94+AI94</f>
        <v>0</v>
      </c>
      <c r="AK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4" s="183">
        <f t="shared" ref="AN94" si="240">AK94+AL94+AM94</f>
        <v>0</v>
      </c>
      <c r="AO94" s="183">
        <f t="shared" ref="AO94" si="241">AB94+AF94+AJ94+AN94</f>
        <v>0</v>
      </c>
    </row>
    <row r="95" spans="2:41">
      <c r="B95" s="181" t="s">
        <v>617</v>
      </c>
      <c r="C95" s="182" t="s">
        <v>618</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18"/>
        <v>0</v>
      </c>
      <c r="G95" s="183"/>
      <c r="H95" s="183">
        <f t="shared" si="219"/>
        <v>0</v>
      </c>
      <c r="I95" s="183"/>
      <c r="J95" s="183">
        <f t="shared" si="220"/>
        <v>0</v>
      </c>
      <c r="K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5" s="183">
        <f t="shared" si="221"/>
        <v>0</v>
      </c>
      <c r="AC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5" s="183">
        <f t="shared" si="222"/>
        <v>0</v>
      </c>
      <c r="AG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5" s="183">
        <f t="shared" si="223"/>
        <v>0</v>
      </c>
      <c r="AK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5" s="183">
        <f t="shared" si="224"/>
        <v>0</v>
      </c>
      <c r="AO95" s="183">
        <f t="shared" si="225"/>
        <v>0</v>
      </c>
    </row>
    <row r="96" spans="2:41">
      <c r="B96" s="190" t="s">
        <v>272</v>
      </c>
      <c r="C96" s="191" t="s">
        <v>156</v>
      </c>
      <c r="D96" s="192">
        <f>SUM(D97:D105)</f>
        <v>0</v>
      </c>
      <c r="E96" s="192">
        <f>SUM(E97:E105)</f>
        <v>0</v>
      </c>
      <c r="F96" s="192">
        <f t="shared" si="0"/>
        <v>0</v>
      </c>
      <c r="G96" s="192">
        <f>SUM(G97:G105)</f>
        <v>0</v>
      </c>
      <c r="H96" s="192">
        <f t="shared" si="2"/>
        <v>0</v>
      </c>
      <c r="I96" s="192">
        <f>SUM(I97:I105)</f>
        <v>0</v>
      </c>
      <c r="J96" s="192">
        <f t="shared" si="3"/>
        <v>0</v>
      </c>
      <c r="K96" s="192">
        <f t="shared" ref="K96:AA96" si="242">SUM(K97:K105)</f>
        <v>0</v>
      </c>
      <c r="L96" s="192">
        <f t="shared" si="242"/>
        <v>0</v>
      </c>
      <c r="M96" s="192">
        <f t="shared" si="242"/>
        <v>0</v>
      </c>
      <c r="N96" s="192">
        <f t="shared" si="242"/>
        <v>0</v>
      </c>
      <c r="O96" s="192">
        <f t="shared" si="242"/>
        <v>0</v>
      </c>
      <c r="P96" s="192">
        <f t="shared" ref="P96:Q96" si="243">SUM(P97:P105)</f>
        <v>0</v>
      </c>
      <c r="Q96" s="192">
        <f t="shared" si="243"/>
        <v>0</v>
      </c>
      <c r="R96" s="192">
        <f t="shared" si="242"/>
        <v>0</v>
      </c>
      <c r="S96" s="192">
        <f t="shared" si="242"/>
        <v>0</v>
      </c>
      <c r="T96" s="192">
        <f t="shared" si="242"/>
        <v>0</v>
      </c>
      <c r="U96" s="192">
        <f t="shared" si="242"/>
        <v>0</v>
      </c>
      <c r="V96" s="192">
        <f t="shared" ref="V96" si="244">SUM(V97:V105)</f>
        <v>0</v>
      </c>
      <c r="W96" s="192">
        <f t="shared" si="242"/>
        <v>0</v>
      </c>
      <c r="X96" s="192">
        <f t="shared" si="242"/>
        <v>0</v>
      </c>
      <c r="Y96" s="192">
        <f t="shared" si="242"/>
        <v>0</v>
      </c>
      <c r="Z96" s="192">
        <f t="shared" si="242"/>
        <v>0</v>
      </c>
      <c r="AA96" s="192">
        <f t="shared" si="242"/>
        <v>0</v>
      </c>
      <c r="AB96" s="192">
        <f t="shared" si="5"/>
        <v>0</v>
      </c>
      <c r="AC96" s="192">
        <f>SUM(AC97:AC105)</f>
        <v>0</v>
      </c>
      <c r="AD96" s="192">
        <f>SUM(AD97:AD105)</f>
        <v>0</v>
      </c>
      <c r="AE96" s="192">
        <f>SUM(AE97:AE105)</f>
        <v>0</v>
      </c>
      <c r="AF96" s="192">
        <f t="shared" si="6"/>
        <v>0</v>
      </c>
      <c r="AG96" s="192">
        <f>SUM(AG97:AG105)</f>
        <v>0</v>
      </c>
      <c r="AH96" s="192">
        <f>SUM(AH97:AH105)</f>
        <v>0</v>
      </c>
      <c r="AI96" s="192">
        <f>SUM(AI97:AI105)</f>
        <v>0</v>
      </c>
      <c r="AJ96" s="192">
        <f t="shared" si="7"/>
        <v>0</v>
      </c>
      <c r="AK96" s="192">
        <f>SUM(AK97:AK105)</f>
        <v>0</v>
      </c>
      <c r="AL96" s="192">
        <f>SUM(AL97:AL105)</f>
        <v>0</v>
      </c>
      <c r="AM96" s="192">
        <f>SUM(AM97:AM105)</f>
        <v>0</v>
      </c>
      <c r="AN96" s="192">
        <f t="shared" si="8"/>
        <v>0</v>
      </c>
      <c r="AO96" s="192">
        <f t="shared" si="9"/>
        <v>0</v>
      </c>
    </row>
    <row r="97" spans="2:41">
      <c r="B97" s="181" t="s">
        <v>623</v>
      </c>
      <c r="C97" s="182" t="s">
        <v>624</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7" s="183">
        <f>Y97+Z97+AA97</f>
        <v>0</v>
      </c>
      <c r="AC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7" s="183">
        <f>AC97+AD97+AE97</f>
        <v>0</v>
      </c>
      <c r="AG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7" s="183">
        <f>AG97+AH97+AI97</f>
        <v>0</v>
      </c>
      <c r="AK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7" s="183">
        <f>AK97+AL97+AM97</f>
        <v>0</v>
      </c>
      <c r="AO97" s="183">
        <f>AB97+AF97+AJ97+AN97</f>
        <v>0</v>
      </c>
    </row>
    <row r="98" spans="2:41">
      <c r="B98" s="181" t="s">
        <v>625</v>
      </c>
      <c r="C98" s="182" t="s">
        <v>626</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45">D98+E98</f>
        <v>0</v>
      </c>
      <c r="G98" s="183"/>
      <c r="H98" s="183">
        <f t="shared" ref="H98" si="246">F98-G98</f>
        <v>0</v>
      </c>
      <c r="I98" s="183"/>
      <c r="J98" s="183">
        <f t="shared" ref="J98" si="247">F98-I98</f>
        <v>0</v>
      </c>
      <c r="K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8" s="183">
        <f t="shared" ref="AB98" si="248">Y98+Z98+AA98</f>
        <v>0</v>
      </c>
      <c r="AC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8" s="183">
        <f t="shared" ref="AF98" si="249">AC98+AD98+AE98</f>
        <v>0</v>
      </c>
      <c r="AG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8" s="183">
        <f t="shared" ref="AJ98" si="250">AG98+AH98+AI98</f>
        <v>0</v>
      </c>
      <c r="AK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8" s="183">
        <f t="shared" ref="AN98" si="251">AK98+AL98+AM98</f>
        <v>0</v>
      </c>
      <c r="AO98" s="183">
        <f t="shared" ref="AO98" si="252">AB98+AF98+AJ98+AN98</f>
        <v>0</v>
      </c>
    </row>
    <row r="99" spans="2:41">
      <c r="B99" s="181" t="s">
        <v>273</v>
      </c>
      <c r="C99" s="182" t="s">
        <v>157</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53">D99+E99</f>
        <v>0</v>
      </c>
      <c r="G99" s="183"/>
      <c r="H99" s="183">
        <f t="shared" ref="H99" si="254">F99-G99</f>
        <v>0</v>
      </c>
      <c r="I99" s="183"/>
      <c r="J99" s="183">
        <f t="shared" ref="J99" si="255">F99-I99</f>
        <v>0</v>
      </c>
      <c r="K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9" s="183">
        <f t="shared" ref="AB99" si="256">Y99+Z99+AA99</f>
        <v>0</v>
      </c>
      <c r="AC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9" s="183">
        <f t="shared" ref="AF99" si="257">AC99+AD99+AE99</f>
        <v>0</v>
      </c>
      <c r="AG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9" s="183">
        <f t="shared" ref="AJ99" si="258">AG99+AH99+AI99</f>
        <v>0</v>
      </c>
      <c r="AK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9" s="183">
        <f t="shared" ref="AN99" si="259">AK99+AL99+AM99</f>
        <v>0</v>
      </c>
      <c r="AO99" s="183">
        <f t="shared" ref="AO99" si="260">AB99+AF99+AJ99+AN99</f>
        <v>0</v>
      </c>
    </row>
    <row r="100" spans="2:41">
      <c r="B100" s="181" t="s">
        <v>619</v>
      </c>
      <c r="C100" s="182" t="s">
        <v>620</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61">D100+E100</f>
        <v>0</v>
      </c>
      <c r="G100" s="183"/>
      <c r="H100" s="183">
        <f t="shared" ref="H100:H105" si="262">F100-G100</f>
        <v>0</v>
      </c>
      <c r="I100" s="183"/>
      <c r="J100" s="183">
        <f t="shared" ref="J100:J105" si="263">F100-I100</f>
        <v>0</v>
      </c>
      <c r="K1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0" s="183">
        <f t="shared" ref="AB100:AB105" si="264">Y100+Z100+AA100</f>
        <v>0</v>
      </c>
      <c r="AC1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0" s="183">
        <f t="shared" ref="AF100:AF105" si="265">AC100+AD100+AE100</f>
        <v>0</v>
      </c>
      <c r="AG1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0" s="183">
        <f t="shared" ref="AJ100:AJ105" si="266">AG100+AH100+AI100</f>
        <v>0</v>
      </c>
      <c r="AK1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0" s="183">
        <f t="shared" ref="AN100:AN105" si="267">AK100+AL100+AM100</f>
        <v>0</v>
      </c>
      <c r="AO100" s="183">
        <f t="shared" ref="AO100:AO105" si="268">AB100+AF100+AJ100+AN100</f>
        <v>0</v>
      </c>
    </row>
    <row r="101" spans="2:41">
      <c r="B101" s="181" t="s">
        <v>621</v>
      </c>
      <c r="C101" s="182" t="s">
        <v>622</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69">D101+E101</f>
        <v>0</v>
      </c>
      <c r="G101" s="183"/>
      <c r="H101" s="183">
        <f t="shared" ref="H101:H102" si="270">F101-G101</f>
        <v>0</v>
      </c>
      <c r="I101" s="183"/>
      <c r="J101" s="183">
        <f t="shared" ref="J101:J102" si="271">F101-I101</f>
        <v>0</v>
      </c>
      <c r="K1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1" s="183">
        <f t="shared" ref="AB101:AB102" si="272">Y101+Z101+AA101</f>
        <v>0</v>
      </c>
      <c r="AC1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1" s="183">
        <f t="shared" ref="AF101:AF102" si="273">AC101+AD101+AE101</f>
        <v>0</v>
      </c>
      <c r="AG1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1" s="183">
        <f t="shared" ref="AJ101:AJ102" si="274">AG101+AH101+AI101</f>
        <v>0</v>
      </c>
      <c r="AK1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1" s="183">
        <f t="shared" ref="AN101:AN102" si="275">AK101+AL101+AM101</f>
        <v>0</v>
      </c>
      <c r="AO101" s="183">
        <f t="shared" ref="AO101:AO102" si="276">AB101+AF101+AJ101+AN101</f>
        <v>0</v>
      </c>
    </row>
    <row r="102" spans="2:41">
      <c r="B102" s="181" t="s">
        <v>274</v>
      </c>
      <c r="C102" s="182" t="s">
        <v>158</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69"/>
        <v>0</v>
      </c>
      <c r="G102" s="183"/>
      <c r="H102" s="183">
        <f t="shared" si="270"/>
        <v>0</v>
      </c>
      <c r="I102" s="183"/>
      <c r="J102" s="183">
        <f t="shared" si="271"/>
        <v>0</v>
      </c>
      <c r="K1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2" s="183">
        <f t="shared" si="272"/>
        <v>0</v>
      </c>
      <c r="AC1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2" s="183">
        <f t="shared" si="273"/>
        <v>0</v>
      </c>
      <c r="AG1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2" s="183">
        <f t="shared" si="274"/>
        <v>0</v>
      </c>
      <c r="AK1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2" s="183">
        <f t="shared" si="275"/>
        <v>0</v>
      </c>
      <c r="AO102" s="183">
        <f t="shared" si="276"/>
        <v>0</v>
      </c>
    </row>
    <row r="103" spans="2:41">
      <c r="B103" s="181" t="s">
        <v>627</v>
      </c>
      <c r="C103" s="182" t="s">
        <v>624</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3" s="183">
        <f>Y103+Z103+AA103</f>
        <v>0</v>
      </c>
      <c r="AC1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3" s="183">
        <f>AC103+AD103+AE103</f>
        <v>0</v>
      </c>
      <c r="AG1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3" s="183">
        <f>AG103+AH103+AI103</f>
        <v>0</v>
      </c>
      <c r="AK1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3" s="183">
        <f>AK103+AL103+AM103</f>
        <v>0</v>
      </c>
      <c r="AO103" s="183">
        <f>AB103+AF103+AJ103+AN103</f>
        <v>0</v>
      </c>
    </row>
    <row r="104" spans="2:41">
      <c r="B104" s="181" t="s">
        <v>275</v>
      </c>
      <c r="C104" s="182" t="s">
        <v>159</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77">D104+E104</f>
        <v>0</v>
      </c>
      <c r="G104" s="183"/>
      <c r="H104" s="183">
        <f t="shared" ref="H104" si="278">F104-G104</f>
        <v>0</v>
      </c>
      <c r="I104" s="183"/>
      <c r="J104" s="183">
        <f t="shared" ref="J104" si="279">F104-I104</f>
        <v>0</v>
      </c>
      <c r="K1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4" s="183">
        <f t="shared" ref="AB104" si="280">Y104+Z104+AA104</f>
        <v>0</v>
      </c>
      <c r="AC1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4" s="183">
        <f t="shared" ref="AF104" si="281">AC104+AD104+AE104</f>
        <v>0</v>
      </c>
      <c r="AG1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4" s="183">
        <f t="shared" ref="AJ104" si="282">AG104+AH104+AI104</f>
        <v>0</v>
      </c>
      <c r="AK1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4" s="183">
        <f t="shared" ref="AN104" si="283">AK104+AL104+AM104</f>
        <v>0</v>
      </c>
      <c r="AO104" s="183">
        <f t="shared" ref="AO104" si="284">AB104+AF104+AJ104+AN104</f>
        <v>0</v>
      </c>
    </row>
    <row r="105" spans="2:41">
      <c r="B105" s="181" t="s">
        <v>628</v>
      </c>
      <c r="C105" s="182" t="s">
        <v>626</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61"/>
        <v>0</v>
      </c>
      <c r="G105" s="183"/>
      <c r="H105" s="183">
        <f t="shared" si="262"/>
        <v>0</v>
      </c>
      <c r="I105" s="183"/>
      <c r="J105" s="183">
        <f t="shared" si="263"/>
        <v>0</v>
      </c>
      <c r="K1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5" s="183">
        <f t="shared" si="264"/>
        <v>0</v>
      </c>
      <c r="AC1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5" s="183">
        <f t="shared" si="265"/>
        <v>0</v>
      </c>
      <c r="AG1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5" s="183">
        <f t="shared" si="266"/>
        <v>0</v>
      </c>
      <c r="AK1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5" s="183">
        <f t="shared" si="267"/>
        <v>0</v>
      </c>
      <c r="AO105" s="183">
        <f t="shared" si="268"/>
        <v>0</v>
      </c>
    </row>
    <row r="106" spans="2:41">
      <c r="B106" s="178" t="s">
        <v>279</v>
      </c>
      <c r="C106" s="179" t="s">
        <v>163</v>
      </c>
      <c r="D106" s="180">
        <f>D107+D118+D133+D149+D164+D190+D207+D214</f>
        <v>944790</v>
      </c>
      <c r="E106" s="180">
        <f>E107+E118+E133+E149+E164+E190+E207+E214</f>
        <v>978930</v>
      </c>
      <c r="F106" s="180">
        <f t="shared" si="0"/>
        <v>1923720</v>
      </c>
      <c r="G106" s="180">
        <f>G107+G118+G133+G149+G164+G190+G207+G214</f>
        <v>0</v>
      </c>
      <c r="H106" s="180">
        <f t="shared" si="2"/>
        <v>1923720</v>
      </c>
      <c r="I106" s="180">
        <f>I107+I118+I133+I149+I164+I190+I207+I214</f>
        <v>0</v>
      </c>
      <c r="J106" s="180">
        <f t="shared" si="3"/>
        <v>1923720</v>
      </c>
      <c r="K106" s="180">
        <f t="shared" ref="K106:AA106" si="285">K107+K118+K133+K149+K164+K190+K207+K214</f>
        <v>0</v>
      </c>
      <c r="L106" s="180">
        <f t="shared" si="285"/>
        <v>0</v>
      </c>
      <c r="M106" s="180">
        <f t="shared" si="285"/>
        <v>0</v>
      </c>
      <c r="N106" s="180">
        <f t="shared" si="285"/>
        <v>81000</v>
      </c>
      <c r="O106" s="180">
        <f t="shared" si="285"/>
        <v>0</v>
      </c>
      <c r="P106" s="180">
        <f t="shared" si="285"/>
        <v>141930</v>
      </c>
      <c r="Q106" s="180">
        <f t="shared" si="285"/>
        <v>0</v>
      </c>
      <c r="R106" s="180">
        <f t="shared" si="285"/>
        <v>0</v>
      </c>
      <c r="S106" s="180">
        <f t="shared" si="285"/>
        <v>0</v>
      </c>
      <c r="T106" s="180">
        <f t="shared" si="285"/>
        <v>10000</v>
      </c>
      <c r="U106" s="180">
        <f t="shared" si="285"/>
        <v>590190</v>
      </c>
      <c r="V106" s="180">
        <f t="shared" si="285"/>
        <v>0</v>
      </c>
      <c r="W106" s="180">
        <f t="shared" si="285"/>
        <v>0</v>
      </c>
      <c r="X106" s="180">
        <f t="shared" si="285"/>
        <v>0</v>
      </c>
      <c r="Y106" s="180">
        <f t="shared" si="285"/>
        <v>0</v>
      </c>
      <c r="Z106" s="180">
        <f t="shared" si="285"/>
        <v>10000</v>
      </c>
      <c r="AA106" s="180">
        <f t="shared" si="285"/>
        <v>71930</v>
      </c>
      <c r="AB106" s="180">
        <f t="shared" si="5"/>
        <v>81930</v>
      </c>
      <c r="AC106" s="180">
        <f t="shared" ref="AC106:AE106" si="286">AC107+AC118+AC133+AC149+AC164+AC190+AC207+AC214</f>
        <v>432540</v>
      </c>
      <c r="AD106" s="180">
        <f t="shared" si="286"/>
        <v>0</v>
      </c>
      <c r="AE106" s="180">
        <f t="shared" si="286"/>
        <v>0</v>
      </c>
      <c r="AF106" s="180">
        <f t="shared" si="6"/>
        <v>432540</v>
      </c>
      <c r="AG106" s="180">
        <f t="shared" ref="AG106:AI106" si="287">AG107+AG118+AG133+AG149+AG164+AG190+AG207+AG214</f>
        <v>144680</v>
      </c>
      <c r="AH106" s="180">
        <f t="shared" si="287"/>
        <v>0</v>
      </c>
      <c r="AI106" s="180">
        <f t="shared" si="287"/>
        <v>0</v>
      </c>
      <c r="AJ106" s="180">
        <f t="shared" si="7"/>
        <v>144680</v>
      </c>
      <c r="AK106" s="180">
        <f t="shared" ref="AK106:AM106" si="288">AK107+AK118+AK133+AK149+AK164+AK190+AK207+AK214</f>
        <v>0</v>
      </c>
      <c r="AL106" s="180">
        <f t="shared" si="288"/>
        <v>163970</v>
      </c>
      <c r="AM106" s="180">
        <f t="shared" si="288"/>
        <v>0</v>
      </c>
      <c r="AN106" s="180">
        <f t="shared" si="8"/>
        <v>163970</v>
      </c>
      <c r="AO106" s="180">
        <f t="shared" si="9"/>
        <v>823120</v>
      </c>
    </row>
    <row r="107" spans="2:41">
      <c r="B107" s="190" t="s">
        <v>280</v>
      </c>
      <c r="C107" s="191" t="s">
        <v>164</v>
      </c>
      <c r="D107" s="192">
        <f>SUM(D108:D117)</f>
        <v>0</v>
      </c>
      <c r="E107" s="192">
        <f>SUM(E108:E117)</f>
        <v>0</v>
      </c>
      <c r="F107" s="192">
        <f t="shared" ref="F107:F221" si="289">D107+E107</f>
        <v>0</v>
      </c>
      <c r="G107" s="192">
        <f>SUM(G108:G117)</f>
        <v>0</v>
      </c>
      <c r="H107" s="192">
        <f t="shared" si="2"/>
        <v>0</v>
      </c>
      <c r="I107" s="192">
        <f>SUM(I108:I117)</f>
        <v>0</v>
      </c>
      <c r="J107" s="192">
        <f t="shared" si="3"/>
        <v>0</v>
      </c>
      <c r="K107" s="192">
        <f t="shared" ref="K107:AA107" si="290">SUM(K108:K117)</f>
        <v>0</v>
      </c>
      <c r="L107" s="192">
        <f t="shared" si="290"/>
        <v>0</v>
      </c>
      <c r="M107" s="192">
        <f t="shared" si="290"/>
        <v>0</v>
      </c>
      <c r="N107" s="192">
        <f t="shared" si="290"/>
        <v>0</v>
      </c>
      <c r="O107" s="192">
        <f t="shared" si="290"/>
        <v>0</v>
      </c>
      <c r="P107" s="192">
        <f t="shared" ref="P107:Q107" si="291">SUM(P108:P117)</f>
        <v>0</v>
      </c>
      <c r="Q107" s="192">
        <f t="shared" si="291"/>
        <v>0</v>
      </c>
      <c r="R107" s="192">
        <f t="shared" si="290"/>
        <v>0</v>
      </c>
      <c r="S107" s="192">
        <f t="shared" si="290"/>
        <v>0</v>
      </c>
      <c r="T107" s="192">
        <f t="shared" si="290"/>
        <v>0</v>
      </c>
      <c r="U107" s="192">
        <f t="shared" si="290"/>
        <v>0</v>
      </c>
      <c r="V107" s="192">
        <f t="shared" ref="V107" si="292">SUM(V108:V117)</f>
        <v>0</v>
      </c>
      <c r="W107" s="192">
        <f t="shared" si="290"/>
        <v>0</v>
      </c>
      <c r="X107" s="192">
        <f t="shared" si="290"/>
        <v>0</v>
      </c>
      <c r="Y107" s="192">
        <f t="shared" si="290"/>
        <v>0</v>
      </c>
      <c r="Z107" s="192">
        <f t="shared" si="290"/>
        <v>0</v>
      </c>
      <c r="AA107" s="192">
        <f t="shared" si="290"/>
        <v>0</v>
      </c>
      <c r="AB107" s="192">
        <f t="shared" si="5"/>
        <v>0</v>
      </c>
      <c r="AC107" s="192">
        <f>SUM(AC108:AC117)</f>
        <v>0</v>
      </c>
      <c r="AD107" s="192">
        <f>SUM(AD108:AD117)</f>
        <v>0</v>
      </c>
      <c r="AE107" s="192">
        <f>SUM(AE108:AE117)</f>
        <v>0</v>
      </c>
      <c r="AF107" s="192">
        <f t="shared" si="6"/>
        <v>0</v>
      </c>
      <c r="AG107" s="192">
        <f>SUM(AG108:AG117)</f>
        <v>0</v>
      </c>
      <c r="AH107" s="192">
        <f>SUM(AH108:AH117)</f>
        <v>0</v>
      </c>
      <c r="AI107" s="192">
        <f>SUM(AI108:AI117)</f>
        <v>0</v>
      </c>
      <c r="AJ107" s="192">
        <f t="shared" si="7"/>
        <v>0</v>
      </c>
      <c r="AK107" s="192">
        <f>SUM(AK108:AK117)</f>
        <v>0</v>
      </c>
      <c r="AL107" s="192">
        <f>SUM(AL108:AL117)</f>
        <v>0</v>
      </c>
      <c r="AM107" s="192">
        <f>SUM(AM108:AM117)</f>
        <v>0</v>
      </c>
      <c r="AN107" s="192">
        <f t="shared" si="8"/>
        <v>0</v>
      </c>
      <c r="AO107" s="192">
        <f t="shared" si="9"/>
        <v>0</v>
      </c>
    </row>
    <row r="108" spans="2:41">
      <c r="B108" s="181" t="s">
        <v>629</v>
      </c>
      <c r="C108" s="182" t="s">
        <v>126</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289"/>
        <v>0</v>
      </c>
      <c r="G108" s="183"/>
      <c r="H108" s="183">
        <f t="shared" ref="H108:H115" si="293">F108-G108</f>
        <v>0</v>
      </c>
      <c r="I108" s="183"/>
      <c r="J108" s="183">
        <f t="shared" ref="J108:J115" si="294">F108-I108</f>
        <v>0</v>
      </c>
      <c r="K1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8" s="183">
        <f t="shared" ref="AB108:AB115" si="295">Y108+Z108+AA108</f>
        <v>0</v>
      </c>
      <c r="AC1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8" s="183">
        <f t="shared" ref="AF108:AF115" si="296">AC108+AD108+AE108</f>
        <v>0</v>
      </c>
      <c r="AG1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8" s="183">
        <f t="shared" ref="AJ108:AJ115" si="297">AG108+AH108+AI108</f>
        <v>0</v>
      </c>
      <c r="AK1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8" s="183">
        <f t="shared" ref="AN108:AN115" si="298">AK108+AL108+AM108</f>
        <v>0</v>
      </c>
      <c r="AO108" s="183">
        <f t="shared" ref="AO108:AO115" si="299">AB108+AF108+AJ108+AN108</f>
        <v>0</v>
      </c>
    </row>
    <row r="109" spans="2:41">
      <c r="B109" s="181" t="s">
        <v>630</v>
      </c>
      <c r="C109" s="182" t="s">
        <v>631</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00">D109+E109</f>
        <v>0</v>
      </c>
      <c r="G109" s="183"/>
      <c r="H109" s="183">
        <f t="shared" si="293"/>
        <v>0</v>
      </c>
      <c r="I109" s="183"/>
      <c r="J109" s="183">
        <f t="shared" si="294"/>
        <v>0</v>
      </c>
      <c r="K1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9" s="183">
        <f t="shared" si="295"/>
        <v>0</v>
      </c>
      <c r="AC1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9" s="183">
        <f t="shared" si="296"/>
        <v>0</v>
      </c>
      <c r="AG1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9" s="183">
        <f t="shared" si="297"/>
        <v>0</v>
      </c>
      <c r="AK1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9" s="183">
        <f t="shared" si="298"/>
        <v>0</v>
      </c>
      <c r="AO109" s="183">
        <f t="shared" si="299"/>
        <v>0</v>
      </c>
    </row>
    <row r="110" spans="2:41">
      <c r="B110" s="181" t="s">
        <v>632</v>
      </c>
      <c r="C110" s="182" t="s">
        <v>633</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00"/>
        <v>0</v>
      </c>
      <c r="G110" s="183"/>
      <c r="H110" s="183">
        <f t="shared" si="293"/>
        <v>0</v>
      </c>
      <c r="I110" s="183"/>
      <c r="J110" s="183">
        <f t="shared" si="294"/>
        <v>0</v>
      </c>
      <c r="K1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0" s="183">
        <f t="shared" si="295"/>
        <v>0</v>
      </c>
      <c r="AC1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0" s="183">
        <f t="shared" si="296"/>
        <v>0</v>
      </c>
      <c r="AG1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0" s="183">
        <f t="shared" si="297"/>
        <v>0</v>
      </c>
      <c r="AK1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0" s="183">
        <f t="shared" si="298"/>
        <v>0</v>
      </c>
      <c r="AO110" s="183">
        <f t="shared" si="299"/>
        <v>0</v>
      </c>
    </row>
    <row r="111" spans="2:41">
      <c r="B111" s="181" t="s">
        <v>281</v>
      </c>
      <c r="C111" s="182" t="s">
        <v>165</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00"/>
        <v>0</v>
      </c>
      <c r="G111" s="183"/>
      <c r="H111" s="183">
        <f t="shared" ref="H111:H112" si="301">F111-G111</f>
        <v>0</v>
      </c>
      <c r="I111" s="183"/>
      <c r="J111" s="183">
        <f t="shared" ref="J111:J112" si="302">F111-I111</f>
        <v>0</v>
      </c>
      <c r="K1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1" s="183">
        <f t="shared" ref="AB111:AB112" si="303">Y111+Z111+AA111</f>
        <v>0</v>
      </c>
      <c r="AC1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1" s="183">
        <f t="shared" ref="AF111:AF112" si="304">AC111+AD111+AE111</f>
        <v>0</v>
      </c>
      <c r="AG1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1" s="183">
        <f t="shared" ref="AJ111:AJ112" si="305">AG111+AH111+AI111</f>
        <v>0</v>
      </c>
      <c r="AK1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1" s="183">
        <f t="shared" ref="AN111:AN112" si="306">AK111+AL111+AM111</f>
        <v>0</v>
      </c>
      <c r="AO111" s="183">
        <f t="shared" ref="AO111:AO112" si="307">AB111+AF111+AJ111+AN111</f>
        <v>0</v>
      </c>
    </row>
    <row r="112" spans="2:41">
      <c r="B112" s="181" t="s">
        <v>634</v>
      </c>
      <c r="C112" s="182" t="s">
        <v>635</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00"/>
        <v>0</v>
      </c>
      <c r="G112" s="183"/>
      <c r="H112" s="183">
        <f t="shared" si="301"/>
        <v>0</v>
      </c>
      <c r="I112" s="183"/>
      <c r="J112" s="183">
        <f t="shared" si="302"/>
        <v>0</v>
      </c>
      <c r="K1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2" s="183">
        <f t="shared" si="303"/>
        <v>0</v>
      </c>
      <c r="AC1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2" s="183">
        <f t="shared" si="304"/>
        <v>0</v>
      </c>
      <c r="AG1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2" s="183">
        <f t="shared" si="305"/>
        <v>0</v>
      </c>
      <c r="AK1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2" s="183">
        <f t="shared" si="306"/>
        <v>0</v>
      </c>
      <c r="AO112" s="183">
        <f t="shared" si="307"/>
        <v>0</v>
      </c>
    </row>
    <row r="113" spans="2:41">
      <c r="B113" s="181" t="s">
        <v>636</v>
      </c>
      <c r="C113" s="182" t="s">
        <v>637</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289"/>
        <v>0</v>
      </c>
      <c r="G113" s="183"/>
      <c r="H113" s="183">
        <f t="shared" ref="H113:H114" si="308">F113-G113</f>
        <v>0</v>
      </c>
      <c r="I113" s="183"/>
      <c r="J113" s="183">
        <f t="shared" ref="J113:J114" si="309">F113-I113</f>
        <v>0</v>
      </c>
      <c r="K1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3" s="183">
        <f t="shared" ref="AB113:AB114" si="310">Y113+Z113+AA113</f>
        <v>0</v>
      </c>
      <c r="AC1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3" s="183">
        <f t="shared" ref="AF113:AF114" si="311">AC113+AD113+AE113</f>
        <v>0</v>
      </c>
      <c r="AG1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3" s="183">
        <f t="shared" ref="AJ113:AJ114" si="312">AG113+AH113+AI113</f>
        <v>0</v>
      </c>
      <c r="AK1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3" s="183">
        <f t="shared" ref="AN113:AN114" si="313">AK113+AL113+AM113</f>
        <v>0</v>
      </c>
      <c r="AO113" s="183">
        <f t="shared" ref="AO113:AO114" si="314">AB113+AF113+AJ113+AN113</f>
        <v>0</v>
      </c>
    </row>
    <row r="114" spans="2:41">
      <c r="B114" s="181" t="s">
        <v>638</v>
      </c>
      <c r="C114" s="182" t="s">
        <v>639</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289"/>
        <v>0</v>
      </c>
      <c r="G114" s="183"/>
      <c r="H114" s="183">
        <f t="shared" si="308"/>
        <v>0</v>
      </c>
      <c r="I114" s="183"/>
      <c r="J114" s="183">
        <f t="shared" si="309"/>
        <v>0</v>
      </c>
      <c r="K1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4" s="183">
        <f t="shared" si="310"/>
        <v>0</v>
      </c>
      <c r="AC1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4" s="183">
        <f t="shared" si="311"/>
        <v>0</v>
      </c>
      <c r="AG1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4" s="183">
        <f t="shared" si="312"/>
        <v>0</v>
      </c>
      <c r="AK1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4" s="183">
        <f t="shared" si="313"/>
        <v>0</v>
      </c>
      <c r="AO114" s="183">
        <f t="shared" si="314"/>
        <v>0</v>
      </c>
    </row>
    <row r="115" spans="2:41">
      <c r="B115" s="181" t="s">
        <v>640</v>
      </c>
      <c r="C115" s="182" t="s">
        <v>641</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15">D115+E115</f>
        <v>0</v>
      </c>
      <c r="G115" s="183"/>
      <c r="H115" s="183">
        <f t="shared" si="293"/>
        <v>0</v>
      </c>
      <c r="I115" s="183"/>
      <c r="J115" s="183">
        <f t="shared" si="294"/>
        <v>0</v>
      </c>
      <c r="K1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5" s="183">
        <f t="shared" si="295"/>
        <v>0</v>
      </c>
      <c r="AC1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5" s="183">
        <f t="shared" si="296"/>
        <v>0</v>
      </c>
      <c r="AG1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5" s="183">
        <f t="shared" si="297"/>
        <v>0</v>
      </c>
      <c r="AK1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5" s="183">
        <f t="shared" si="298"/>
        <v>0</v>
      </c>
      <c r="AO115" s="183">
        <f t="shared" si="299"/>
        <v>0</v>
      </c>
    </row>
    <row r="116" spans="2:41">
      <c r="B116" s="181" t="s">
        <v>642</v>
      </c>
      <c r="C116" s="182" t="s">
        <v>643</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16">D116+E116</f>
        <v>0</v>
      </c>
      <c r="G116" s="183"/>
      <c r="H116" s="183">
        <f t="shared" si="2"/>
        <v>0</v>
      </c>
      <c r="I116" s="183"/>
      <c r="J116" s="183">
        <f t="shared" si="3"/>
        <v>0</v>
      </c>
      <c r="K1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6" s="183">
        <f t="shared" si="5"/>
        <v>0</v>
      </c>
      <c r="AC1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6" s="183">
        <f t="shared" si="6"/>
        <v>0</v>
      </c>
      <c r="AG1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6" s="183">
        <f t="shared" si="7"/>
        <v>0</v>
      </c>
      <c r="AK1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6" s="183">
        <f t="shared" si="8"/>
        <v>0</v>
      </c>
      <c r="AO116" s="183">
        <f t="shared" si="9"/>
        <v>0</v>
      </c>
    </row>
    <row r="117" spans="2:41">
      <c r="B117" s="181" t="s">
        <v>644</v>
      </c>
      <c r="C117" s="182" t="s">
        <v>645</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289"/>
        <v>0</v>
      </c>
      <c r="G117" s="183"/>
      <c r="H117" s="183">
        <f t="shared" ref="H117" si="317">F117-G117</f>
        <v>0</v>
      </c>
      <c r="I117" s="183"/>
      <c r="J117" s="183">
        <f t="shared" ref="J117" si="318">F117-I117</f>
        <v>0</v>
      </c>
      <c r="K1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7" s="183">
        <f t="shared" ref="AB117" si="319">Y117+Z117+AA117</f>
        <v>0</v>
      </c>
      <c r="AC1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7" s="183">
        <f t="shared" ref="AF117" si="320">AC117+AD117+AE117</f>
        <v>0</v>
      </c>
      <c r="AG1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7" s="183">
        <f t="shared" ref="AJ117" si="321">AG117+AH117+AI117</f>
        <v>0</v>
      </c>
      <c r="AK1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7" s="183">
        <f t="shared" ref="AN117" si="322">AK117+AL117+AM117</f>
        <v>0</v>
      </c>
      <c r="AO117" s="183">
        <f t="shared" ref="AO117" si="323">AB117+AF117+AJ117+AN117</f>
        <v>0</v>
      </c>
    </row>
    <row r="118" spans="2:41">
      <c r="B118" s="190" t="s">
        <v>282</v>
      </c>
      <c r="C118" s="191" t="s">
        <v>166</v>
      </c>
      <c r="D118" s="192">
        <f>SUM(D119:D132)</f>
        <v>0</v>
      </c>
      <c r="E118" s="192">
        <f>SUM(E119:E132)</f>
        <v>189000</v>
      </c>
      <c r="F118" s="192">
        <f t="shared" si="289"/>
        <v>189000</v>
      </c>
      <c r="G118" s="192">
        <f t="shared" ref="G118:I118" si="324">SUM(G119:G132)</f>
        <v>0</v>
      </c>
      <c r="H118" s="192">
        <f t="shared" si="2"/>
        <v>189000</v>
      </c>
      <c r="I118" s="192">
        <f t="shared" si="324"/>
        <v>0</v>
      </c>
      <c r="J118" s="192">
        <f t="shared" si="3"/>
        <v>189000</v>
      </c>
      <c r="K118" s="192">
        <f t="shared" ref="K118:AM118" si="325">SUM(K119:K132)</f>
        <v>0</v>
      </c>
      <c r="L118" s="192">
        <f t="shared" si="325"/>
        <v>0</v>
      </c>
      <c r="M118" s="192">
        <f t="shared" si="325"/>
        <v>0</v>
      </c>
      <c r="N118" s="192">
        <f t="shared" si="325"/>
        <v>0</v>
      </c>
      <c r="O118" s="192">
        <f t="shared" si="325"/>
        <v>0</v>
      </c>
      <c r="P118" s="192">
        <f t="shared" ref="P118:Q118" si="326">SUM(P119:P132)</f>
        <v>0</v>
      </c>
      <c r="Q118" s="192">
        <f t="shared" si="326"/>
        <v>0</v>
      </c>
      <c r="R118" s="192">
        <f t="shared" si="325"/>
        <v>0</v>
      </c>
      <c r="S118" s="192">
        <f t="shared" si="325"/>
        <v>0</v>
      </c>
      <c r="T118" s="192">
        <f t="shared" si="325"/>
        <v>0</v>
      </c>
      <c r="U118" s="192">
        <f t="shared" si="325"/>
        <v>0</v>
      </c>
      <c r="V118" s="192">
        <f t="shared" ref="V118" si="327">SUM(V119:V132)</f>
        <v>0</v>
      </c>
      <c r="W118" s="192">
        <f t="shared" si="325"/>
        <v>0</v>
      </c>
      <c r="X118" s="192">
        <f t="shared" si="325"/>
        <v>0</v>
      </c>
      <c r="Y118" s="192">
        <f t="shared" si="325"/>
        <v>0</v>
      </c>
      <c r="Z118" s="192">
        <f t="shared" si="325"/>
        <v>0</v>
      </c>
      <c r="AA118" s="192">
        <f t="shared" si="325"/>
        <v>0</v>
      </c>
      <c r="AB118" s="192">
        <f t="shared" si="5"/>
        <v>0</v>
      </c>
      <c r="AC118" s="192">
        <f t="shared" si="325"/>
        <v>0</v>
      </c>
      <c r="AD118" s="192">
        <f t="shared" si="325"/>
        <v>0</v>
      </c>
      <c r="AE118" s="192">
        <f t="shared" si="325"/>
        <v>0</v>
      </c>
      <c r="AF118" s="192">
        <f t="shared" si="6"/>
        <v>0</v>
      </c>
      <c r="AG118" s="192">
        <f t="shared" si="325"/>
        <v>0</v>
      </c>
      <c r="AH118" s="192">
        <f t="shared" si="325"/>
        <v>0</v>
      </c>
      <c r="AI118" s="192">
        <f t="shared" si="325"/>
        <v>0</v>
      </c>
      <c r="AJ118" s="192">
        <f t="shared" si="7"/>
        <v>0</v>
      </c>
      <c r="AK118" s="192">
        <f t="shared" si="325"/>
        <v>0</v>
      </c>
      <c r="AL118" s="192">
        <f t="shared" si="325"/>
        <v>0</v>
      </c>
      <c r="AM118" s="192">
        <f t="shared" si="325"/>
        <v>0</v>
      </c>
      <c r="AN118" s="192">
        <f t="shared" si="8"/>
        <v>0</v>
      </c>
      <c r="AO118" s="192">
        <f t="shared" si="9"/>
        <v>0</v>
      </c>
    </row>
    <row r="119" spans="2:41">
      <c r="B119" s="181" t="s">
        <v>283</v>
      </c>
      <c r="C119" s="182" t="s">
        <v>167</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289"/>
        <v>0</v>
      </c>
      <c r="G119" s="183"/>
      <c r="H119" s="183">
        <f t="shared" ref="H119:H132" si="328">F119-G119</f>
        <v>0</v>
      </c>
      <c r="I119" s="183"/>
      <c r="J119" s="183">
        <f t="shared" ref="J119:J132" si="329">F119-I119</f>
        <v>0</v>
      </c>
      <c r="K1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9" s="183">
        <f t="shared" ref="AB119:AB132" si="330">Y119+Z119+AA119</f>
        <v>0</v>
      </c>
      <c r="AC1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9" s="183">
        <f t="shared" ref="AF119:AF132" si="331">AC119+AD119+AE119</f>
        <v>0</v>
      </c>
      <c r="AG1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9" s="183">
        <f t="shared" ref="AJ119:AJ132" si="332">AG119+AH119+AI119</f>
        <v>0</v>
      </c>
      <c r="AK1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9" s="183">
        <f t="shared" ref="AN119:AN132" si="333">AK119+AL119+AM119</f>
        <v>0</v>
      </c>
      <c r="AO119" s="183">
        <f t="shared" ref="AO119:AO132" si="334">AB119+AF119+AJ119+AN119</f>
        <v>0</v>
      </c>
    </row>
    <row r="120" spans="2:41">
      <c r="B120" s="181" t="s">
        <v>646</v>
      </c>
      <c r="C120" s="182" t="s">
        <v>647</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126000</v>
      </c>
      <c r="F120" s="183">
        <f t="shared" ref="F120:F125" si="335">D120+E120</f>
        <v>126000</v>
      </c>
      <c r="G120" s="183"/>
      <c r="H120" s="183">
        <f t="shared" ref="H120:H125" si="336">F120-G120</f>
        <v>126000</v>
      </c>
      <c r="I120" s="183"/>
      <c r="J120" s="183">
        <f t="shared" ref="J120:J125" si="337">F120-I120</f>
        <v>126000</v>
      </c>
      <c r="K1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0" s="183">
        <f t="shared" ref="AB120:AB125" si="338">Y120+Z120+AA120</f>
        <v>0</v>
      </c>
      <c r="AC1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0" s="183">
        <f t="shared" ref="AF120:AF125" si="339">AC120+AD120+AE120</f>
        <v>0</v>
      </c>
      <c r="AG1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0" s="183">
        <f t="shared" ref="AJ120:AJ125" si="340">AG120+AH120+AI120</f>
        <v>0</v>
      </c>
      <c r="AK1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0" s="183">
        <f t="shared" ref="AN120:AN125" si="341">AK120+AL120+AM120</f>
        <v>0</v>
      </c>
      <c r="AO120" s="183">
        <f t="shared" ref="AO120:AO125" si="342">AB120+AF120+AJ120+AN120</f>
        <v>0</v>
      </c>
    </row>
    <row r="121" spans="2:41">
      <c r="B121" s="181" t="s">
        <v>284</v>
      </c>
      <c r="C121" s="182" t="s">
        <v>168</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35"/>
        <v>0</v>
      </c>
      <c r="G121" s="183"/>
      <c r="H121" s="183">
        <f t="shared" si="336"/>
        <v>0</v>
      </c>
      <c r="I121" s="183"/>
      <c r="J121" s="183">
        <f t="shared" si="337"/>
        <v>0</v>
      </c>
      <c r="K1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1" s="183">
        <f t="shared" si="338"/>
        <v>0</v>
      </c>
      <c r="AC1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1" s="183">
        <f t="shared" si="339"/>
        <v>0</v>
      </c>
      <c r="AG1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1" s="183">
        <f t="shared" si="340"/>
        <v>0</v>
      </c>
      <c r="AK1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1" s="183">
        <f t="shared" si="341"/>
        <v>0</v>
      </c>
      <c r="AO121" s="183">
        <f t="shared" si="342"/>
        <v>0</v>
      </c>
    </row>
    <row r="122" spans="2:41">
      <c r="B122" s="181" t="s">
        <v>648</v>
      </c>
      <c r="C122" s="182" t="s">
        <v>649</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35"/>
        <v>0</v>
      </c>
      <c r="G122" s="183"/>
      <c r="H122" s="183">
        <f t="shared" si="336"/>
        <v>0</v>
      </c>
      <c r="I122" s="183"/>
      <c r="J122" s="183">
        <f t="shared" si="337"/>
        <v>0</v>
      </c>
      <c r="K1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2" s="183">
        <f t="shared" si="338"/>
        <v>0</v>
      </c>
      <c r="AC1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2" s="183">
        <f t="shared" si="339"/>
        <v>0</v>
      </c>
      <c r="AG1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2" s="183">
        <f t="shared" si="340"/>
        <v>0</v>
      </c>
      <c r="AK1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2" s="183">
        <f t="shared" si="341"/>
        <v>0</v>
      </c>
      <c r="AO122" s="183">
        <f t="shared" si="342"/>
        <v>0</v>
      </c>
    </row>
    <row r="123" spans="2:41">
      <c r="B123" s="181" t="s">
        <v>650</v>
      </c>
      <c r="C123" s="182" t="s">
        <v>651</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35"/>
        <v>0</v>
      </c>
      <c r="G123" s="183"/>
      <c r="H123" s="183">
        <f t="shared" si="336"/>
        <v>0</v>
      </c>
      <c r="I123" s="183"/>
      <c r="J123" s="183">
        <f t="shared" si="337"/>
        <v>0</v>
      </c>
      <c r="K1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3" s="183">
        <f t="shared" si="338"/>
        <v>0</v>
      </c>
      <c r="AC1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3" s="183">
        <f t="shared" si="339"/>
        <v>0</v>
      </c>
      <c r="AG1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3" s="183">
        <f t="shared" si="340"/>
        <v>0</v>
      </c>
      <c r="AK1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3" s="183">
        <f t="shared" si="341"/>
        <v>0</v>
      </c>
      <c r="AO123" s="183">
        <f t="shared" si="342"/>
        <v>0</v>
      </c>
    </row>
    <row r="124" spans="2:41">
      <c r="B124" s="181" t="s">
        <v>652</v>
      </c>
      <c r="C124" s="182" t="s">
        <v>653</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35"/>
        <v>0</v>
      </c>
      <c r="G124" s="183"/>
      <c r="H124" s="183">
        <f t="shared" si="336"/>
        <v>0</v>
      </c>
      <c r="I124" s="183"/>
      <c r="J124" s="183">
        <f t="shared" si="337"/>
        <v>0</v>
      </c>
      <c r="K1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4" s="183">
        <f t="shared" si="338"/>
        <v>0</v>
      </c>
      <c r="AC1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4" s="183">
        <f t="shared" si="339"/>
        <v>0</v>
      </c>
      <c r="AG1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4" s="183">
        <f t="shared" si="340"/>
        <v>0</v>
      </c>
      <c r="AK1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4" s="183">
        <f t="shared" si="341"/>
        <v>0</v>
      </c>
      <c r="AO124" s="183">
        <f t="shared" si="342"/>
        <v>0</v>
      </c>
    </row>
    <row r="125" spans="2:41">
      <c r="B125" s="181" t="s">
        <v>654</v>
      </c>
      <c r="C125" s="182" t="s">
        <v>655</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35"/>
        <v>0</v>
      </c>
      <c r="G125" s="183"/>
      <c r="H125" s="183">
        <f t="shared" si="336"/>
        <v>0</v>
      </c>
      <c r="I125" s="183"/>
      <c r="J125" s="183">
        <f t="shared" si="337"/>
        <v>0</v>
      </c>
      <c r="K1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5" s="183">
        <f t="shared" si="338"/>
        <v>0</v>
      </c>
      <c r="AC1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5" s="183">
        <f t="shared" si="339"/>
        <v>0</v>
      </c>
      <c r="AG1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5" s="183">
        <f t="shared" si="340"/>
        <v>0</v>
      </c>
      <c r="AK1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5" s="183">
        <f t="shared" si="341"/>
        <v>0</v>
      </c>
      <c r="AO125" s="183">
        <f t="shared" si="342"/>
        <v>0</v>
      </c>
    </row>
    <row r="126" spans="2:41">
      <c r="B126" s="181" t="s">
        <v>656</v>
      </c>
      <c r="C126" s="182" t="s">
        <v>657</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289"/>
        <v>0</v>
      </c>
      <c r="G126" s="183"/>
      <c r="H126" s="183">
        <f t="shared" si="328"/>
        <v>0</v>
      </c>
      <c r="I126" s="183"/>
      <c r="J126" s="183">
        <f t="shared" si="329"/>
        <v>0</v>
      </c>
      <c r="K1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6" s="183">
        <f t="shared" si="330"/>
        <v>0</v>
      </c>
      <c r="AC1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6" s="183">
        <f t="shared" si="331"/>
        <v>0</v>
      </c>
      <c r="AG1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6" s="183">
        <f t="shared" si="332"/>
        <v>0</v>
      </c>
      <c r="AK1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6" s="183">
        <f t="shared" si="333"/>
        <v>0</v>
      </c>
      <c r="AO126" s="183">
        <f t="shared" si="334"/>
        <v>0</v>
      </c>
    </row>
    <row r="127" spans="2:41">
      <c r="B127" s="181" t="s">
        <v>658</v>
      </c>
      <c r="C127" s="182" t="s">
        <v>659</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289"/>
        <v>0</v>
      </c>
      <c r="G127" s="183"/>
      <c r="H127" s="183">
        <f t="shared" si="328"/>
        <v>0</v>
      </c>
      <c r="I127" s="183"/>
      <c r="J127" s="183">
        <f t="shared" si="329"/>
        <v>0</v>
      </c>
      <c r="K1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7" s="183">
        <f t="shared" si="330"/>
        <v>0</v>
      </c>
      <c r="AC1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7" s="183">
        <f t="shared" si="331"/>
        <v>0</v>
      </c>
      <c r="AG1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7" s="183">
        <f t="shared" si="332"/>
        <v>0</v>
      </c>
      <c r="AK1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7" s="183">
        <f t="shared" si="333"/>
        <v>0</v>
      </c>
      <c r="AO127" s="183">
        <f t="shared" si="334"/>
        <v>0</v>
      </c>
    </row>
    <row r="128" spans="2:41">
      <c r="B128" s="181" t="s">
        <v>660</v>
      </c>
      <c r="C128" s="182" t="s">
        <v>661</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43">D128+E128</f>
        <v>0</v>
      </c>
      <c r="G128" s="183"/>
      <c r="H128" s="183">
        <f t="shared" ref="H128" si="344">F128-G128</f>
        <v>0</v>
      </c>
      <c r="I128" s="183"/>
      <c r="J128" s="183">
        <f t="shared" ref="J128" si="345">F128-I128</f>
        <v>0</v>
      </c>
      <c r="K1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8" s="183">
        <f t="shared" ref="AB128" si="346">Y128+Z128+AA128</f>
        <v>0</v>
      </c>
      <c r="AC1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8" s="183">
        <f t="shared" ref="AF128" si="347">AC128+AD128+AE128</f>
        <v>0</v>
      </c>
      <c r="AG1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8" s="183">
        <f t="shared" ref="AJ128" si="348">AG128+AH128+AI128</f>
        <v>0</v>
      </c>
      <c r="AK1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8" s="183">
        <f t="shared" ref="AN128" si="349">AK128+AL128+AM128</f>
        <v>0</v>
      </c>
      <c r="AO128" s="183">
        <f t="shared" ref="AO128" si="350">AB128+AF128+AJ128+AN128</f>
        <v>0</v>
      </c>
    </row>
    <row r="129" spans="2:41">
      <c r="B129" s="181" t="s">
        <v>285</v>
      </c>
      <c r="C129" s="182" t="s">
        <v>169</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51">D129+E129</f>
        <v>0</v>
      </c>
      <c r="G129" s="183"/>
      <c r="H129" s="183">
        <f t="shared" ref="H129:H130" si="352">F129-G129</f>
        <v>0</v>
      </c>
      <c r="I129" s="183"/>
      <c r="J129" s="183">
        <f t="shared" ref="J129:J130" si="353">F129-I129</f>
        <v>0</v>
      </c>
      <c r="K1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9" s="183">
        <f t="shared" ref="AB129:AB130" si="354">Y129+Z129+AA129</f>
        <v>0</v>
      </c>
      <c r="AC1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9" s="183">
        <f t="shared" ref="AF129:AF130" si="355">AC129+AD129+AE129</f>
        <v>0</v>
      </c>
      <c r="AG1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9" s="183">
        <f t="shared" ref="AJ129:AJ130" si="356">AG129+AH129+AI129</f>
        <v>0</v>
      </c>
      <c r="AK1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9" s="183">
        <f t="shared" ref="AN129:AN130" si="357">AK129+AL129+AM129</f>
        <v>0</v>
      </c>
      <c r="AO129" s="183">
        <f t="shared" ref="AO129:AO130" si="358">AB129+AF129+AJ129+AN129</f>
        <v>0</v>
      </c>
    </row>
    <row r="130" spans="2:41">
      <c r="B130" s="181" t="s">
        <v>662</v>
      </c>
      <c r="C130" s="182" t="s">
        <v>663</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51"/>
        <v>0</v>
      </c>
      <c r="G130" s="183"/>
      <c r="H130" s="183">
        <f t="shared" si="352"/>
        <v>0</v>
      </c>
      <c r="I130" s="183"/>
      <c r="J130" s="183">
        <f t="shared" si="353"/>
        <v>0</v>
      </c>
      <c r="K1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0" s="183">
        <f t="shared" si="354"/>
        <v>0</v>
      </c>
      <c r="AC1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0" s="183">
        <f t="shared" si="355"/>
        <v>0</v>
      </c>
      <c r="AG1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0" s="183">
        <f t="shared" si="356"/>
        <v>0</v>
      </c>
      <c r="AK1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0" s="183">
        <f t="shared" si="357"/>
        <v>0</v>
      </c>
      <c r="AO130" s="183">
        <f t="shared" si="358"/>
        <v>0</v>
      </c>
    </row>
    <row r="131" spans="2:41">
      <c r="B131" s="181" t="s">
        <v>664</v>
      </c>
      <c r="C131" s="182" t="s">
        <v>665</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289"/>
        <v>0</v>
      </c>
      <c r="G131" s="183"/>
      <c r="H131" s="183">
        <f t="shared" si="328"/>
        <v>0</v>
      </c>
      <c r="I131" s="183"/>
      <c r="J131" s="183">
        <f t="shared" si="329"/>
        <v>0</v>
      </c>
      <c r="K1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1" s="183">
        <f t="shared" si="330"/>
        <v>0</v>
      </c>
      <c r="AC1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1" s="183">
        <f t="shared" si="331"/>
        <v>0</v>
      </c>
      <c r="AG1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1" s="183">
        <f t="shared" si="332"/>
        <v>0</v>
      </c>
      <c r="AK1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1" s="183">
        <f t="shared" si="333"/>
        <v>0</v>
      </c>
      <c r="AO131" s="183">
        <f t="shared" si="334"/>
        <v>0</v>
      </c>
    </row>
    <row r="132" spans="2:41">
      <c r="B132" s="181" t="s">
        <v>666</v>
      </c>
      <c r="C132" s="182" t="s">
        <v>667</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63000</v>
      </c>
      <c r="F132" s="183">
        <f t="shared" si="289"/>
        <v>63000</v>
      </c>
      <c r="G132" s="183"/>
      <c r="H132" s="183">
        <f t="shared" si="328"/>
        <v>63000</v>
      </c>
      <c r="I132" s="183"/>
      <c r="J132" s="183">
        <f t="shared" si="329"/>
        <v>63000</v>
      </c>
      <c r="K1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2" s="183">
        <f t="shared" si="330"/>
        <v>0</v>
      </c>
      <c r="AC1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2" s="183">
        <f t="shared" si="331"/>
        <v>0</v>
      </c>
      <c r="AG1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2" s="183">
        <f t="shared" si="332"/>
        <v>0</v>
      </c>
      <c r="AK1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2" s="183">
        <f t="shared" si="333"/>
        <v>0</v>
      </c>
      <c r="AO132" s="183">
        <f t="shared" si="334"/>
        <v>0</v>
      </c>
    </row>
    <row r="133" spans="2:41">
      <c r="B133" s="190" t="s">
        <v>286</v>
      </c>
      <c r="C133" s="191" t="s">
        <v>170</v>
      </c>
      <c r="D133" s="192">
        <f>SUM(D134:D148)</f>
        <v>0</v>
      </c>
      <c r="E133" s="192">
        <f>SUM(E134:E148)</f>
        <v>0</v>
      </c>
      <c r="F133" s="192">
        <f t="shared" si="289"/>
        <v>0</v>
      </c>
      <c r="G133" s="192">
        <f t="shared" ref="G133:I133" si="359">SUM(G134:G148)</f>
        <v>0</v>
      </c>
      <c r="H133" s="192">
        <f t="shared" si="2"/>
        <v>0</v>
      </c>
      <c r="I133" s="192">
        <f t="shared" si="359"/>
        <v>0</v>
      </c>
      <c r="J133" s="192">
        <f t="shared" si="3"/>
        <v>0</v>
      </c>
      <c r="K133" s="192">
        <f t="shared" ref="K133:AM133" si="360">SUM(K134:K148)</f>
        <v>0</v>
      </c>
      <c r="L133" s="192">
        <f t="shared" si="360"/>
        <v>0</v>
      </c>
      <c r="M133" s="192">
        <f t="shared" si="360"/>
        <v>0</v>
      </c>
      <c r="N133" s="192">
        <f t="shared" si="360"/>
        <v>0</v>
      </c>
      <c r="O133" s="192">
        <f t="shared" si="360"/>
        <v>0</v>
      </c>
      <c r="P133" s="192">
        <f t="shared" ref="P133:Q133" si="361">SUM(P134:P148)</f>
        <v>0</v>
      </c>
      <c r="Q133" s="192">
        <f t="shared" si="361"/>
        <v>0</v>
      </c>
      <c r="R133" s="192">
        <f t="shared" si="360"/>
        <v>0</v>
      </c>
      <c r="S133" s="192">
        <f t="shared" si="360"/>
        <v>0</v>
      </c>
      <c r="T133" s="192">
        <f t="shared" si="360"/>
        <v>0</v>
      </c>
      <c r="U133" s="192">
        <f t="shared" si="360"/>
        <v>0</v>
      </c>
      <c r="V133" s="192">
        <f t="shared" ref="V133" si="362">SUM(V134:V148)</f>
        <v>0</v>
      </c>
      <c r="W133" s="192">
        <f t="shared" si="360"/>
        <v>0</v>
      </c>
      <c r="X133" s="192">
        <f t="shared" si="360"/>
        <v>0</v>
      </c>
      <c r="Y133" s="192">
        <f t="shared" si="360"/>
        <v>0</v>
      </c>
      <c r="Z133" s="192">
        <f t="shared" si="360"/>
        <v>0</v>
      </c>
      <c r="AA133" s="192">
        <f t="shared" si="360"/>
        <v>0</v>
      </c>
      <c r="AB133" s="192">
        <f t="shared" si="5"/>
        <v>0</v>
      </c>
      <c r="AC133" s="192">
        <f t="shared" si="360"/>
        <v>0</v>
      </c>
      <c r="AD133" s="192">
        <f t="shared" si="360"/>
        <v>0</v>
      </c>
      <c r="AE133" s="192">
        <f t="shared" si="360"/>
        <v>0</v>
      </c>
      <c r="AF133" s="192">
        <f t="shared" si="6"/>
        <v>0</v>
      </c>
      <c r="AG133" s="192">
        <f t="shared" si="360"/>
        <v>0</v>
      </c>
      <c r="AH133" s="192">
        <f t="shared" si="360"/>
        <v>0</v>
      </c>
      <c r="AI133" s="192">
        <f t="shared" si="360"/>
        <v>0</v>
      </c>
      <c r="AJ133" s="192">
        <f t="shared" si="7"/>
        <v>0</v>
      </c>
      <c r="AK133" s="192">
        <f t="shared" si="360"/>
        <v>0</v>
      </c>
      <c r="AL133" s="192">
        <f t="shared" si="360"/>
        <v>0</v>
      </c>
      <c r="AM133" s="192">
        <f t="shared" si="360"/>
        <v>0</v>
      </c>
      <c r="AN133" s="192">
        <f t="shared" si="8"/>
        <v>0</v>
      </c>
      <c r="AO133" s="192">
        <f t="shared" si="9"/>
        <v>0</v>
      </c>
    </row>
    <row r="134" spans="2:41">
      <c r="B134" s="181" t="s">
        <v>668</v>
      </c>
      <c r="C134" s="182" t="s">
        <v>669</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289"/>
        <v>0</v>
      </c>
      <c r="G134" s="183"/>
      <c r="H134" s="183">
        <f t="shared" ref="H134:H148" si="363">F134-G134</f>
        <v>0</v>
      </c>
      <c r="I134" s="183"/>
      <c r="J134" s="183">
        <f t="shared" ref="J134:J148" si="364">F134-I134</f>
        <v>0</v>
      </c>
      <c r="K1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4" s="183">
        <f t="shared" ref="AB134:AB148" si="365">Y134+Z134+AA134</f>
        <v>0</v>
      </c>
      <c r="AC1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4" s="183">
        <f t="shared" ref="AF134:AF148" si="366">AC134+AD134+AE134</f>
        <v>0</v>
      </c>
      <c r="AG1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4" s="183">
        <f t="shared" ref="AJ134:AJ148" si="367">AG134+AH134+AI134</f>
        <v>0</v>
      </c>
      <c r="AK1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4" s="183">
        <f t="shared" ref="AN134:AN148" si="368">AK134+AL134+AM134</f>
        <v>0</v>
      </c>
      <c r="AO134" s="183">
        <f t="shared" ref="AO134:AO148" si="369">AB134+AF134+AJ134+AN134</f>
        <v>0</v>
      </c>
    </row>
    <row r="135" spans="2:41">
      <c r="B135" s="181" t="s">
        <v>287</v>
      </c>
      <c r="C135" s="182" t="s">
        <v>171</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289"/>
        <v>0</v>
      </c>
      <c r="G135" s="183"/>
      <c r="H135" s="183">
        <f t="shared" si="363"/>
        <v>0</v>
      </c>
      <c r="I135" s="183"/>
      <c r="J135" s="183">
        <f t="shared" si="364"/>
        <v>0</v>
      </c>
      <c r="K1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5" s="183">
        <f t="shared" si="365"/>
        <v>0</v>
      </c>
      <c r="AC1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5" s="183">
        <f t="shared" si="366"/>
        <v>0</v>
      </c>
      <c r="AG1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5" s="183">
        <f t="shared" si="367"/>
        <v>0</v>
      </c>
      <c r="AK1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5" s="183">
        <f t="shared" si="368"/>
        <v>0</v>
      </c>
      <c r="AO135" s="183">
        <f t="shared" si="369"/>
        <v>0</v>
      </c>
    </row>
    <row r="136" spans="2:41">
      <c r="B136" s="181" t="s">
        <v>670</v>
      </c>
      <c r="C136" s="182" t="s">
        <v>671</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289"/>
        <v>0</v>
      </c>
      <c r="G136" s="183"/>
      <c r="H136" s="183">
        <f t="shared" si="363"/>
        <v>0</v>
      </c>
      <c r="I136" s="183"/>
      <c r="J136" s="183">
        <f t="shared" si="364"/>
        <v>0</v>
      </c>
      <c r="K1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6" s="183">
        <f t="shared" si="365"/>
        <v>0</v>
      </c>
      <c r="AC1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6" s="183">
        <f t="shared" si="366"/>
        <v>0</v>
      </c>
      <c r="AG1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6" s="183">
        <f t="shared" si="367"/>
        <v>0</v>
      </c>
      <c r="AK1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6" s="183">
        <f t="shared" si="368"/>
        <v>0</v>
      </c>
      <c r="AO136" s="183">
        <f t="shared" si="369"/>
        <v>0</v>
      </c>
    </row>
    <row r="137" spans="2:41">
      <c r="B137" s="181" t="s">
        <v>288</v>
      </c>
      <c r="C137" s="182" t="s">
        <v>172</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289"/>
        <v>0</v>
      </c>
      <c r="G137" s="183"/>
      <c r="H137" s="183">
        <f t="shared" si="363"/>
        <v>0</v>
      </c>
      <c r="I137" s="183"/>
      <c r="J137" s="183">
        <f t="shared" si="364"/>
        <v>0</v>
      </c>
      <c r="K1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7" s="183">
        <f t="shared" si="365"/>
        <v>0</v>
      </c>
      <c r="AC1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7" s="183">
        <f t="shared" si="366"/>
        <v>0</v>
      </c>
      <c r="AG1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7" s="183">
        <f t="shared" si="367"/>
        <v>0</v>
      </c>
      <c r="AK1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7" s="183">
        <f t="shared" si="368"/>
        <v>0</v>
      </c>
      <c r="AO137" s="183">
        <f t="shared" si="369"/>
        <v>0</v>
      </c>
    </row>
    <row r="138" spans="2:41">
      <c r="B138" s="181" t="s">
        <v>672</v>
      </c>
      <c r="C138" s="182" t="s">
        <v>673</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70">D138+E138</f>
        <v>0</v>
      </c>
      <c r="G138" s="183"/>
      <c r="H138" s="183">
        <f t="shared" ref="H138:H143" si="371">F138-G138</f>
        <v>0</v>
      </c>
      <c r="I138" s="183"/>
      <c r="J138" s="183">
        <f t="shared" ref="J138:J143" si="372">F138-I138</f>
        <v>0</v>
      </c>
      <c r="K1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8" s="183">
        <f t="shared" ref="AB138:AB143" si="373">Y138+Z138+AA138</f>
        <v>0</v>
      </c>
      <c r="AC1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8" s="183">
        <f t="shared" ref="AF138:AF143" si="374">AC138+AD138+AE138</f>
        <v>0</v>
      </c>
      <c r="AG1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8" s="183">
        <f t="shared" ref="AJ138:AJ143" si="375">AG138+AH138+AI138</f>
        <v>0</v>
      </c>
      <c r="AK1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8" s="183">
        <f t="shared" ref="AN138:AN143" si="376">AK138+AL138+AM138</f>
        <v>0</v>
      </c>
      <c r="AO138" s="183">
        <f t="shared" ref="AO138:AO143" si="377">AB138+AF138+AJ138+AN138</f>
        <v>0</v>
      </c>
    </row>
    <row r="139" spans="2:41">
      <c r="B139" s="181" t="s">
        <v>674</v>
      </c>
      <c r="C139" s="182" t="s">
        <v>675</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78">D139+E139</f>
        <v>0</v>
      </c>
      <c r="G139" s="183"/>
      <c r="H139" s="183">
        <f t="shared" ref="H139:H140" si="379">F139-G139</f>
        <v>0</v>
      </c>
      <c r="I139" s="183"/>
      <c r="J139" s="183">
        <f t="shared" ref="J139:J140" si="380">F139-I139</f>
        <v>0</v>
      </c>
      <c r="K1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9" s="183">
        <f t="shared" ref="AB139:AB140" si="381">Y139+Z139+AA139</f>
        <v>0</v>
      </c>
      <c r="AC1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9" s="183">
        <f t="shared" ref="AF139:AF140" si="382">AC139+AD139+AE139</f>
        <v>0</v>
      </c>
      <c r="AG1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9" s="183">
        <f t="shared" ref="AJ139:AJ140" si="383">AG139+AH139+AI139</f>
        <v>0</v>
      </c>
      <c r="AK1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9" s="183">
        <f t="shared" ref="AN139:AN140" si="384">AK139+AL139+AM139</f>
        <v>0</v>
      </c>
      <c r="AO139" s="183">
        <f t="shared" ref="AO139:AO140" si="385">AB139+AF139+AJ139+AN139</f>
        <v>0</v>
      </c>
    </row>
    <row r="140" spans="2:41">
      <c r="B140" s="181" t="s">
        <v>676</v>
      </c>
      <c r="C140" s="182" t="s">
        <v>677</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78"/>
        <v>0</v>
      </c>
      <c r="G140" s="183"/>
      <c r="H140" s="183">
        <f t="shared" si="379"/>
        <v>0</v>
      </c>
      <c r="I140" s="183"/>
      <c r="J140" s="183">
        <f t="shared" si="380"/>
        <v>0</v>
      </c>
      <c r="K1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0" s="183">
        <f t="shared" si="381"/>
        <v>0</v>
      </c>
      <c r="AC1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0" s="183">
        <f t="shared" si="382"/>
        <v>0</v>
      </c>
      <c r="AG1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0" s="183">
        <f t="shared" si="383"/>
        <v>0</v>
      </c>
      <c r="AK1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0" s="183">
        <f t="shared" si="384"/>
        <v>0</v>
      </c>
      <c r="AO140" s="183">
        <f t="shared" si="385"/>
        <v>0</v>
      </c>
    </row>
    <row r="141" spans="2:41">
      <c r="B141" s="181" t="s">
        <v>678</v>
      </c>
      <c r="C141" s="182" t="s">
        <v>679</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70"/>
        <v>0</v>
      </c>
      <c r="G141" s="183"/>
      <c r="H141" s="183">
        <f t="shared" si="371"/>
        <v>0</v>
      </c>
      <c r="I141" s="183"/>
      <c r="J141" s="183">
        <f t="shared" si="372"/>
        <v>0</v>
      </c>
      <c r="K1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1" s="183">
        <f t="shared" si="373"/>
        <v>0</v>
      </c>
      <c r="AC1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1" s="183">
        <f t="shared" si="374"/>
        <v>0</v>
      </c>
      <c r="AG1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1" s="183">
        <f t="shared" si="375"/>
        <v>0</v>
      </c>
      <c r="AK1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1" s="183">
        <f t="shared" si="376"/>
        <v>0</v>
      </c>
      <c r="AO141" s="183">
        <f t="shared" si="377"/>
        <v>0</v>
      </c>
    </row>
    <row r="142" spans="2:41">
      <c r="B142" s="181" t="s">
        <v>680</v>
      </c>
      <c r="C142" s="182" t="s">
        <v>681</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70"/>
        <v>0</v>
      </c>
      <c r="G142" s="183"/>
      <c r="H142" s="183">
        <f t="shared" si="371"/>
        <v>0</v>
      </c>
      <c r="I142" s="183"/>
      <c r="J142" s="183">
        <f t="shared" si="372"/>
        <v>0</v>
      </c>
      <c r="K1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2" s="183">
        <f t="shared" si="373"/>
        <v>0</v>
      </c>
      <c r="AC1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2" s="183">
        <f t="shared" si="374"/>
        <v>0</v>
      </c>
      <c r="AG1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2" s="183">
        <f t="shared" si="375"/>
        <v>0</v>
      </c>
      <c r="AK1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2" s="183">
        <f t="shared" si="376"/>
        <v>0</v>
      </c>
      <c r="AO142" s="183">
        <f t="shared" si="377"/>
        <v>0</v>
      </c>
    </row>
    <row r="143" spans="2:41">
      <c r="B143" s="181" t="s">
        <v>682</v>
      </c>
      <c r="C143" s="182" t="s">
        <v>683</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70"/>
        <v>0</v>
      </c>
      <c r="G143" s="183"/>
      <c r="H143" s="183">
        <f t="shared" si="371"/>
        <v>0</v>
      </c>
      <c r="I143" s="183"/>
      <c r="J143" s="183">
        <f t="shared" si="372"/>
        <v>0</v>
      </c>
      <c r="K1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3" s="183">
        <f t="shared" si="373"/>
        <v>0</v>
      </c>
      <c r="AC1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3" s="183">
        <f t="shared" si="374"/>
        <v>0</v>
      </c>
      <c r="AG1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3" s="183">
        <f t="shared" si="375"/>
        <v>0</v>
      </c>
      <c r="AK1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3" s="183">
        <f t="shared" si="376"/>
        <v>0</v>
      </c>
      <c r="AO143" s="183">
        <f t="shared" si="377"/>
        <v>0</v>
      </c>
    </row>
    <row r="144" spans="2:41">
      <c r="B144" s="181" t="s">
        <v>684</v>
      </c>
      <c r="C144" s="182" t="s">
        <v>685</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289"/>
        <v>0</v>
      </c>
      <c r="G144" s="183"/>
      <c r="H144" s="183">
        <f t="shared" si="363"/>
        <v>0</v>
      </c>
      <c r="I144" s="183"/>
      <c r="J144" s="183">
        <f t="shared" si="364"/>
        <v>0</v>
      </c>
      <c r="K1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4" s="183">
        <f t="shared" si="365"/>
        <v>0</v>
      </c>
      <c r="AC1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4" s="183">
        <f t="shared" si="366"/>
        <v>0</v>
      </c>
      <c r="AG1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4" s="183">
        <f t="shared" si="367"/>
        <v>0</v>
      </c>
      <c r="AK1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4" s="183">
        <f t="shared" si="368"/>
        <v>0</v>
      </c>
      <c r="AO144" s="183">
        <f t="shared" si="369"/>
        <v>0</v>
      </c>
    </row>
    <row r="145" spans="2:41">
      <c r="B145" s="181" t="s">
        <v>686</v>
      </c>
      <c r="C145" s="182" t="s">
        <v>687</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289"/>
        <v>0</v>
      </c>
      <c r="G145" s="183"/>
      <c r="H145" s="183">
        <f t="shared" si="363"/>
        <v>0</v>
      </c>
      <c r="I145" s="183"/>
      <c r="J145" s="183">
        <f t="shared" si="364"/>
        <v>0</v>
      </c>
      <c r="K1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5" s="183">
        <f t="shared" si="365"/>
        <v>0</v>
      </c>
      <c r="AC1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5" s="183">
        <f t="shared" si="366"/>
        <v>0</v>
      </c>
      <c r="AG1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5" s="183">
        <f t="shared" si="367"/>
        <v>0</v>
      </c>
      <c r="AK1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5" s="183">
        <f t="shared" si="368"/>
        <v>0</v>
      </c>
      <c r="AO145" s="183">
        <f t="shared" si="369"/>
        <v>0</v>
      </c>
    </row>
    <row r="146" spans="2:41">
      <c r="B146" s="181" t="s">
        <v>688</v>
      </c>
      <c r="C146" s="182" t="s">
        <v>689</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386">D146+E146</f>
        <v>0</v>
      </c>
      <c r="G146" s="183"/>
      <c r="H146" s="183">
        <f t="shared" ref="H146" si="387">F146-G146</f>
        <v>0</v>
      </c>
      <c r="I146" s="183"/>
      <c r="J146" s="183">
        <f t="shared" ref="J146" si="388">F146-I146</f>
        <v>0</v>
      </c>
      <c r="K1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6" s="183">
        <f t="shared" ref="AB146" si="389">Y146+Z146+AA146</f>
        <v>0</v>
      </c>
      <c r="AC1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6" s="183">
        <f t="shared" ref="AF146" si="390">AC146+AD146+AE146</f>
        <v>0</v>
      </c>
      <c r="AG1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6" s="183">
        <f t="shared" ref="AJ146" si="391">AG146+AH146+AI146</f>
        <v>0</v>
      </c>
      <c r="AK1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6" s="183">
        <f t="shared" ref="AN146" si="392">AK146+AL146+AM146</f>
        <v>0</v>
      </c>
      <c r="AO146" s="183">
        <f t="shared" ref="AO146" si="393">AB146+AF146+AJ146+AN146</f>
        <v>0</v>
      </c>
    </row>
    <row r="147" spans="2:41">
      <c r="B147" s="181" t="s">
        <v>690</v>
      </c>
      <c r="C147" s="182" t="s">
        <v>691</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394">D147+E147</f>
        <v>0</v>
      </c>
      <c r="G147" s="183"/>
      <c r="H147" s="183">
        <f t="shared" ref="H147" si="395">F147-G147</f>
        <v>0</v>
      </c>
      <c r="I147" s="183"/>
      <c r="J147" s="183">
        <f t="shared" ref="J147" si="396">F147-I147</f>
        <v>0</v>
      </c>
      <c r="K1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7" s="183">
        <f t="shared" ref="AB147" si="397">Y147+Z147+AA147</f>
        <v>0</v>
      </c>
      <c r="AC1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7" s="183">
        <f t="shared" ref="AF147" si="398">AC147+AD147+AE147</f>
        <v>0</v>
      </c>
      <c r="AG1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7" s="183">
        <f t="shared" ref="AJ147" si="399">AG147+AH147+AI147</f>
        <v>0</v>
      </c>
      <c r="AK1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7" s="183">
        <f t="shared" ref="AN147" si="400">AK147+AL147+AM147</f>
        <v>0</v>
      </c>
      <c r="AO147" s="183">
        <f t="shared" ref="AO147" si="401">AB147+AF147+AJ147+AN147</f>
        <v>0</v>
      </c>
    </row>
    <row r="148" spans="2:41">
      <c r="B148" s="181" t="s">
        <v>692</v>
      </c>
      <c r="C148" s="182" t="s">
        <v>693</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289"/>
        <v>0</v>
      </c>
      <c r="G148" s="183"/>
      <c r="H148" s="183">
        <f t="shared" si="363"/>
        <v>0</v>
      </c>
      <c r="I148" s="183"/>
      <c r="J148" s="183">
        <f t="shared" si="364"/>
        <v>0</v>
      </c>
      <c r="K1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8" s="183">
        <f t="shared" si="365"/>
        <v>0</v>
      </c>
      <c r="AC1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8" s="183">
        <f t="shared" si="366"/>
        <v>0</v>
      </c>
      <c r="AG1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8" s="183">
        <f t="shared" si="367"/>
        <v>0</v>
      </c>
      <c r="AK1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8" s="183">
        <f t="shared" si="368"/>
        <v>0</v>
      </c>
      <c r="AO148" s="183">
        <f t="shared" si="369"/>
        <v>0</v>
      </c>
    </row>
    <row r="149" spans="2:41">
      <c r="B149" s="190" t="s">
        <v>289</v>
      </c>
      <c r="C149" s="191" t="s">
        <v>173</v>
      </c>
      <c r="D149" s="192">
        <f>SUM(D150:D163)</f>
        <v>33000</v>
      </c>
      <c r="E149" s="192">
        <f>SUM(E150:E163)</f>
        <v>32000</v>
      </c>
      <c r="F149" s="192">
        <f t="shared" si="289"/>
        <v>65000</v>
      </c>
      <c r="G149" s="192">
        <f>SUM(G150:G163)</f>
        <v>0</v>
      </c>
      <c r="H149" s="192">
        <f t="shared" si="2"/>
        <v>65000</v>
      </c>
      <c r="I149" s="192">
        <f>SUM(I150:I163)</f>
        <v>0</v>
      </c>
      <c r="J149" s="192">
        <f t="shared" si="3"/>
        <v>65000</v>
      </c>
      <c r="K149" s="192">
        <f t="shared" ref="K149:AA149" si="402">SUM(K150:K163)</f>
        <v>0</v>
      </c>
      <c r="L149" s="192">
        <f t="shared" si="402"/>
        <v>0</v>
      </c>
      <c r="M149" s="192">
        <f t="shared" si="402"/>
        <v>0</v>
      </c>
      <c r="N149" s="192">
        <f t="shared" si="402"/>
        <v>0</v>
      </c>
      <c r="O149" s="192">
        <f t="shared" si="402"/>
        <v>0</v>
      </c>
      <c r="P149" s="192">
        <f t="shared" ref="P149:Q149" si="403">SUM(P150:P163)</f>
        <v>32000</v>
      </c>
      <c r="Q149" s="192">
        <f t="shared" si="403"/>
        <v>0</v>
      </c>
      <c r="R149" s="192">
        <f t="shared" si="402"/>
        <v>0</v>
      </c>
      <c r="S149" s="192">
        <f t="shared" si="402"/>
        <v>0</v>
      </c>
      <c r="T149" s="192">
        <f t="shared" si="402"/>
        <v>0</v>
      </c>
      <c r="U149" s="192">
        <f t="shared" si="402"/>
        <v>33000</v>
      </c>
      <c r="V149" s="192">
        <f t="shared" ref="V149" si="404">SUM(V150:V163)</f>
        <v>0</v>
      </c>
      <c r="W149" s="192">
        <f t="shared" si="402"/>
        <v>0</v>
      </c>
      <c r="X149" s="192">
        <f t="shared" si="402"/>
        <v>0</v>
      </c>
      <c r="Y149" s="192">
        <f t="shared" si="402"/>
        <v>0</v>
      </c>
      <c r="Z149" s="192">
        <f t="shared" si="402"/>
        <v>0</v>
      </c>
      <c r="AA149" s="192">
        <f t="shared" si="402"/>
        <v>20000</v>
      </c>
      <c r="AB149" s="192">
        <f t="shared" si="5"/>
        <v>20000</v>
      </c>
      <c r="AC149" s="192">
        <f>SUM(AC150:AC163)</f>
        <v>22000</v>
      </c>
      <c r="AD149" s="192">
        <f>SUM(AD150:AD163)</f>
        <v>0</v>
      </c>
      <c r="AE149" s="192">
        <f>SUM(AE150:AE163)</f>
        <v>0</v>
      </c>
      <c r="AF149" s="192">
        <f t="shared" si="6"/>
        <v>22000</v>
      </c>
      <c r="AG149" s="192">
        <f>SUM(AG150:AG163)</f>
        <v>12000</v>
      </c>
      <c r="AH149" s="192">
        <f>SUM(AH150:AH163)</f>
        <v>0</v>
      </c>
      <c r="AI149" s="192">
        <f>SUM(AI150:AI163)</f>
        <v>0</v>
      </c>
      <c r="AJ149" s="192">
        <f t="shared" si="7"/>
        <v>12000</v>
      </c>
      <c r="AK149" s="192">
        <f>SUM(AK150:AK163)</f>
        <v>0</v>
      </c>
      <c r="AL149" s="192">
        <f>SUM(AL150:AL163)</f>
        <v>11000</v>
      </c>
      <c r="AM149" s="192">
        <f>SUM(AM150:AM163)</f>
        <v>0</v>
      </c>
      <c r="AN149" s="192">
        <f t="shared" si="8"/>
        <v>11000</v>
      </c>
      <c r="AO149" s="192">
        <f t="shared" si="9"/>
        <v>65000</v>
      </c>
    </row>
    <row r="150" spans="2:41">
      <c r="B150" s="181" t="s">
        <v>694</v>
      </c>
      <c r="C150" s="182" t="s">
        <v>695</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289"/>
        <v>0</v>
      </c>
      <c r="G150" s="183"/>
      <c r="H150" s="183">
        <f t="shared" ref="H150:H163" si="405">F150-G150</f>
        <v>0</v>
      </c>
      <c r="I150" s="183"/>
      <c r="J150" s="183">
        <f t="shared" ref="J150:J163" si="406">F150-I150</f>
        <v>0</v>
      </c>
      <c r="K1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0" s="183">
        <f t="shared" ref="AB150:AB163" si="407">Y150+Z150+AA150</f>
        <v>0</v>
      </c>
      <c r="AC1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0" s="183">
        <f t="shared" ref="AF150:AF163" si="408">AC150+AD150+AE150</f>
        <v>0</v>
      </c>
      <c r="AG1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0" s="183">
        <f t="shared" ref="AJ150:AJ163" si="409">AG150+AH150+AI150</f>
        <v>0</v>
      </c>
      <c r="AK1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0" s="183">
        <f t="shared" ref="AN150:AN163" si="410">AK150+AL150+AM150</f>
        <v>0</v>
      </c>
      <c r="AO150" s="183">
        <f t="shared" ref="AO150:AO163" si="411">AB150+AF150+AJ150+AN150</f>
        <v>0</v>
      </c>
    </row>
    <row r="151" spans="2:41">
      <c r="B151" s="181" t="s">
        <v>290</v>
      </c>
      <c r="C151" s="182" t="s">
        <v>174</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289"/>
        <v>0</v>
      </c>
      <c r="G151" s="183"/>
      <c r="H151" s="183">
        <f t="shared" si="405"/>
        <v>0</v>
      </c>
      <c r="I151" s="183"/>
      <c r="J151" s="183">
        <f t="shared" si="406"/>
        <v>0</v>
      </c>
      <c r="K1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1" s="183">
        <f t="shared" si="407"/>
        <v>0</v>
      </c>
      <c r="AC1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1" s="183">
        <f t="shared" si="408"/>
        <v>0</v>
      </c>
      <c r="AG1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1" s="183">
        <f t="shared" si="409"/>
        <v>0</v>
      </c>
      <c r="AK1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1" s="183">
        <f t="shared" si="410"/>
        <v>0</v>
      </c>
      <c r="AO151" s="183">
        <f t="shared" si="411"/>
        <v>0</v>
      </c>
    </row>
    <row r="152" spans="2:41">
      <c r="B152" s="181" t="s">
        <v>696</v>
      </c>
      <c r="C152" s="182" t="s">
        <v>697</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289"/>
        <v>0</v>
      </c>
      <c r="G152" s="183"/>
      <c r="H152" s="183">
        <f t="shared" si="405"/>
        <v>0</v>
      </c>
      <c r="I152" s="183"/>
      <c r="J152" s="183">
        <f t="shared" si="406"/>
        <v>0</v>
      </c>
      <c r="K1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2" s="183">
        <f t="shared" si="407"/>
        <v>0</v>
      </c>
      <c r="AC1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2" s="183">
        <f t="shared" si="408"/>
        <v>0</v>
      </c>
      <c r="AG1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2" s="183">
        <f t="shared" si="409"/>
        <v>0</v>
      </c>
      <c r="AK1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2" s="183">
        <f t="shared" si="410"/>
        <v>0</v>
      </c>
      <c r="AO152" s="183">
        <f t="shared" si="411"/>
        <v>0</v>
      </c>
    </row>
    <row r="153" spans="2:41">
      <c r="B153" s="181" t="s">
        <v>698</v>
      </c>
      <c r="C153" s="182" t="s">
        <v>699</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289"/>
        <v>0</v>
      </c>
      <c r="G153" s="183"/>
      <c r="H153" s="183">
        <f t="shared" si="405"/>
        <v>0</v>
      </c>
      <c r="I153" s="183"/>
      <c r="J153" s="183">
        <f t="shared" si="406"/>
        <v>0</v>
      </c>
      <c r="K1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3" s="183">
        <f t="shared" si="407"/>
        <v>0</v>
      </c>
      <c r="AC1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3" s="183">
        <f t="shared" si="408"/>
        <v>0</v>
      </c>
      <c r="AG1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3" s="183">
        <f t="shared" si="409"/>
        <v>0</v>
      </c>
      <c r="AK1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3" s="183">
        <f t="shared" si="410"/>
        <v>0</v>
      </c>
      <c r="AO153" s="183">
        <f t="shared" si="411"/>
        <v>0</v>
      </c>
    </row>
    <row r="154" spans="2:41">
      <c r="B154" s="181" t="s">
        <v>291</v>
      </c>
      <c r="C154" s="182" t="s">
        <v>175</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12">D154+E154</f>
        <v>0</v>
      </c>
      <c r="G154" s="183"/>
      <c r="H154" s="183">
        <f t="shared" ref="H154:H158" si="413">F154-G154</f>
        <v>0</v>
      </c>
      <c r="I154" s="183"/>
      <c r="J154" s="183">
        <f t="shared" ref="J154:J158" si="414">F154-I154</f>
        <v>0</v>
      </c>
      <c r="K1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4" s="183">
        <f t="shared" ref="AB154:AB158" si="415">Y154+Z154+AA154</f>
        <v>0</v>
      </c>
      <c r="AC1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4" s="183">
        <f t="shared" ref="AF154:AF158" si="416">AC154+AD154+AE154</f>
        <v>0</v>
      </c>
      <c r="AG1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4" s="183">
        <f t="shared" ref="AJ154:AJ158" si="417">AG154+AH154+AI154</f>
        <v>0</v>
      </c>
      <c r="AK1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4" s="183">
        <f t="shared" ref="AN154:AN158" si="418">AK154+AL154+AM154</f>
        <v>0</v>
      </c>
      <c r="AO154" s="183">
        <f t="shared" ref="AO154:AO158" si="419">AB154+AF154+AJ154+AN154</f>
        <v>0</v>
      </c>
    </row>
    <row r="155" spans="2:41">
      <c r="B155" s="181" t="s">
        <v>700</v>
      </c>
      <c r="C155" s="182" t="s">
        <v>701</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12"/>
        <v>0</v>
      </c>
      <c r="G155" s="183"/>
      <c r="H155" s="183">
        <f t="shared" si="413"/>
        <v>0</v>
      </c>
      <c r="I155" s="183"/>
      <c r="J155" s="183">
        <f t="shared" si="414"/>
        <v>0</v>
      </c>
      <c r="K1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5" s="183">
        <f t="shared" si="415"/>
        <v>0</v>
      </c>
      <c r="AC1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5" s="183">
        <f t="shared" si="416"/>
        <v>0</v>
      </c>
      <c r="AG1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5" s="183">
        <f t="shared" si="417"/>
        <v>0</v>
      </c>
      <c r="AK1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5" s="183">
        <f t="shared" si="418"/>
        <v>0</v>
      </c>
      <c r="AO155" s="183">
        <f t="shared" si="419"/>
        <v>0</v>
      </c>
    </row>
    <row r="156" spans="2:41">
      <c r="B156" s="181" t="s">
        <v>702</v>
      </c>
      <c r="C156" s="182" t="s">
        <v>703</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12"/>
        <v>0</v>
      </c>
      <c r="G156" s="183"/>
      <c r="H156" s="183">
        <f t="shared" si="413"/>
        <v>0</v>
      </c>
      <c r="I156" s="183"/>
      <c r="J156" s="183">
        <f t="shared" si="414"/>
        <v>0</v>
      </c>
      <c r="K1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6" s="183">
        <f t="shared" si="415"/>
        <v>0</v>
      </c>
      <c r="AC1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6" s="183">
        <f t="shared" si="416"/>
        <v>0</v>
      </c>
      <c r="AG1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6" s="183">
        <f t="shared" si="417"/>
        <v>0</v>
      </c>
      <c r="AK1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6" s="183">
        <f t="shared" si="418"/>
        <v>0</v>
      </c>
      <c r="AO156" s="183">
        <f t="shared" si="419"/>
        <v>0</v>
      </c>
    </row>
    <row r="157" spans="2:41">
      <c r="B157" s="181" t="s">
        <v>292</v>
      </c>
      <c r="C157" s="182" t="s">
        <v>176</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33000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157" s="183">
        <f t="shared" si="412"/>
        <v>53000</v>
      </c>
      <c r="G157" s="183"/>
      <c r="H157" s="183">
        <f t="shared" si="413"/>
        <v>53000</v>
      </c>
      <c r="I157" s="183"/>
      <c r="J157" s="183">
        <f t="shared" si="414"/>
        <v>53000</v>
      </c>
      <c r="K1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v>
      </c>
      <c r="Q1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33000</v>
      </c>
      <c r="V1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AB157" s="183">
        <f t="shared" si="415"/>
        <v>20000</v>
      </c>
      <c r="AC1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22000</v>
      </c>
      <c r="AD1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7" s="183">
        <f t="shared" si="416"/>
        <v>22000</v>
      </c>
      <c r="AG1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7" s="183">
        <f t="shared" si="417"/>
        <v>0</v>
      </c>
      <c r="AK1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11000</v>
      </c>
      <c r="AM1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7" s="183">
        <f t="shared" si="418"/>
        <v>11000</v>
      </c>
      <c r="AO157" s="183">
        <f t="shared" si="419"/>
        <v>53000</v>
      </c>
    </row>
    <row r="158" spans="2:41">
      <c r="B158" s="181" t="s">
        <v>704</v>
      </c>
      <c r="C158" s="182" t="s">
        <v>705</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F158" s="183">
        <f t="shared" si="412"/>
        <v>12000</v>
      </c>
      <c r="G158" s="183"/>
      <c r="H158" s="183">
        <f t="shared" si="413"/>
        <v>12000</v>
      </c>
      <c r="I158" s="183"/>
      <c r="J158" s="183">
        <f t="shared" si="414"/>
        <v>12000</v>
      </c>
      <c r="K1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12000</v>
      </c>
      <c r="Q1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8" s="183">
        <f t="shared" si="415"/>
        <v>0</v>
      </c>
      <c r="AC1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8" s="183">
        <f t="shared" si="416"/>
        <v>0</v>
      </c>
      <c r="AG1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12000</v>
      </c>
      <c r="AH1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8" s="183">
        <f t="shared" si="417"/>
        <v>12000</v>
      </c>
      <c r="AK1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8" s="183">
        <f t="shared" si="418"/>
        <v>0</v>
      </c>
      <c r="AO158" s="183">
        <f t="shared" si="419"/>
        <v>12000</v>
      </c>
    </row>
    <row r="159" spans="2:41">
      <c r="B159" s="181" t="s">
        <v>706</v>
      </c>
      <c r="C159" s="182" t="s">
        <v>707</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20">D159+E159</f>
        <v>0</v>
      </c>
      <c r="G159" s="183"/>
      <c r="H159" s="183">
        <f t="shared" ref="H159:H161" si="421">F159-G159</f>
        <v>0</v>
      </c>
      <c r="I159" s="183"/>
      <c r="J159" s="183">
        <f t="shared" ref="J159:J161" si="422">F159-I159</f>
        <v>0</v>
      </c>
      <c r="K1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9" s="183">
        <f t="shared" ref="AB159:AB161" si="423">Y159+Z159+AA159</f>
        <v>0</v>
      </c>
      <c r="AC1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9" s="183">
        <f t="shared" ref="AF159:AF161" si="424">AC159+AD159+AE159</f>
        <v>0</v>
      </c>
      <c r="AG1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9" s="183">
        <f t="shared" ref="AJ159:AJ161" si="425">AG159+AH159+AI159</f>
        <v>0</v>
      </c>
      <c r="AK1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9" s="183">
        <f t="shared" ref="AN159:AN161" si="426">AK159+AL159+AM159</f>
        <v>0</v>
      </c>
      <c r="AO159" s="183">
        <f t="shared" ref="AO159:AO161" si="427">AB159+AF159+AJ159+AN159</f>
        <v>0</v>
      </c>
    </row>
    <row r="160" spans="2:41">
      <c r="B160" s="181" t="s">
        <v>708</v>
      </c>
      <c r="C160" s="182" t="s">
        <v>709</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20"/>
        <v>0</v>
      </c>
      <c r="G160" s="183"/>
      <c r="H160" s="183">
        <f t="shared" si="421"/>
        <v>0</v>
      </c>
      <c r="I160" s="183"/>
      <c r="J160" s="183">
        <f t="shared" si="422"/>
        <v>0</v>
      </c>
      <c r="K1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0" s="183">
        <f t="shared" si="423"/>
        <v>0</v>
      </c>
      <c r="AC1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0" s="183">
        <f t="shared" si="424"/>
        <v>0</v>
      </c>
      <c r="AG1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0" s="183">
        <f t="shared" si="425"/>
        <v>0</v>
      </c>
      <c r="AK1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0" s="183">
        <f t="shared" si="426"/>
        <v>0</v>
      </c>
      <c r="AO160" s="183">
        <f t="shared" si="427"/>
        <v>0</v>
      </c>
    </row>
    <row r="161" spans="2:41">
      <c r="B161" s="181" t="s">
        <v>293</v>
      </c>
      <c r="C161" s="182" t="s">
        <v>177</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20"/>
        <v>0</v>
      </c>
      <c r="G161" s="183"/>
      <c r="H161" s="183">
        <f t="shared" si="421"/>
        <v>0</v>
      </c>
      <c r="I161" s="183"/>
      <c r="J161" s="183">
        <f t="shared" si="422"/>
        <v>0</v>
      </c>
      <c r="K1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1" s="183">
        <f t="shared" si="423"/>
        <v>0</v>
      </c>
      <c r="AC1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1" s="183">
        <f t="shared" si="424"/>
        <v>0</v>
      </c>
      <c r="AG1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1" s="183">
        <f t="shared" si="425"/>
        <v>0</v>
      </c>
      <c r="AK1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1" s="183">
        <f t="shared" si="426"/>
        <v>0</v>
      </c>
      <c r="AO161" s="183">
        <f t="shared" si="427"/>
        <v>0</v>
      </c>
    </row>
    <row r="162" spans="2:41">
      <c r="B162" s="181" t="s">
        <v>710</v>
      </c>
      <c r="C162" s="182" t="s">
        <v>711</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289"/>
        <v>0</v>
      </c>
      <c r="G162" s="183"/>
      <c r="H162" s="183">
        <f t="shared" si="405"/>
        <v>0</v>
      </c>
      <c r="I162" s="183"/>
      <c r="J162" s="183">
        <f t="shared" si="406"/>
        <v>0</v>
      </c>
      <c r="K1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2" s="183">
        <f t="shared" si="407"/>
        <v>0</v>
      </c>
      <c r="AC1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2" s="183">
        <f t="shared" si="408"/>
        <v>0</v>
      </c>
      <c r="AG1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2" s="183">
        <f t="shared" si="409"/>
        <v>0</v>
      </c>
      <c r="AK1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2" s="183">
        <f t="shared" si="410"/>
        <v>0</v>
      </c>
      <c r="AO162" s="183">
        <f t="shared" si="411"/>
        <v>0</v>
      </c>
    </row>
    <row r="163" spans="2:41">
      <c r="B163" s="181" t="s">
        <v>712</v>
      </c>
      <c r="C163" s="182" t="s">
        <v>713</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289"/>
        <v>0</v>
      </c>
      <c r="G163" s="183"/>
      <c r="H163" s="183">
        <f t="shared" si="405"/>
        <v>0</v>
      </c>
      <c r="I163" s="183"/>
      <c r="J163" s="183">
        <f t="shared" si="406"/>
        <v>0</v>
      </c>
      <c r="K1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3" s="183">
        <f t="shared" si="407"/>
        <v>0</v>
      </c>
      <c r="AC1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3" s="183">
        <f t="shared" si="408"/>
        <v>0</v>
      </c>
      <c r="AG1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3" s="183">
        <f t="shared" si="409"/>
        <v>0</v>
      </c>
      <c r="AK1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3" s="183">
        <f t="shared" si="410"/>
        <v>0</v>
      </c>
      <c r="AO163" s="183">
        <f t="shared" si="411"/>
        <v>0</v>
      </c>
    </row>
    <row r="164" spans="2:41">
      <c r="B164" s="190" t="s">
        <v>294</v>
      </c>
      <c r="C164" s="191" t="s">
        <v>178</v>
      </c>
      <c r="D164" s="192">
        <f>SUM(D165:D189)</f>
        <v>330000</v>
      </c>
      <c r="E164" s="192">
        <f>SUM(E165:E189)</f>
        <v>28180</v>
      </c>
      <c r="F164" s="192">
        <f t="shared" si="289"/>
        <v>358180</v>
      </c>
      <c r="G164" s="192">
        <f>SUM(G165:G189)</f>
        <v>0</v>
      </c>
      <c r="H164" s="192">
        <f t="shared" si="2"/>
        <v>358180</v>
      </c>
      <c r="I164" s="192">
        <f>SUM(I165:I189)</f>
        <v>0</v>
      </c>
      <c r="J164" s="192">
        <f t="shared" si="3"/>
        <v>358180</v>
      </c>
      <c r="K164" s="192">
        <f t="shared" ref="K164:AA164" si="428">SUM(K165:K189)</f>
        <v>0</v>
      </c>
      <c r="L164" s="192">
        <f t="shared" si="428"/>
        <v>0</v>
      </c>
      <c r="M164" s="192">
        <f t="shared" si="428"/>
        <v>0</v>
      </c>
      <c r="N164" s="192">
        <f t="shared" si="428"/>
        <v>0</v>
      </c>
      <c r="O164" s="192">
        <f t="shared" si="428"/>
        <v>0</v>
      </c>
      <c r="P164" s="192">
        <f t="shared" ref="P164:Q164" si="429">SUM(P165:P189)</f>
        <v>8180</v>
      </c>
      <c r="Q164" s="192">
        <f t="shared" si="429"/>
        <v>0</v>
      </c>
      <c r="R164" s="192">
        <f t="shared" si="428"/>
        <v>0</v>
      </c>
      <c r="S164" s="192">
        <f t="shared" si="428"/>
        <v>0</v>
      </c>
      <c r="T164" s="192">
        <f t="shared" si="428"/>
        <v>10000</v>
      </c>
      <c r="U164" s="192">
        <f t="shared" si="428"/>
        <v>64000</v>
      </c>
      <c r="V164" s="192">
        <f t="shared" ref="V164" si="430">SUM(V165:V189)</f>
        <v>0</v>
      </c>
      <c r="W164" s="192">
        <f t="shared" si="428"/>
        <v>0</v>
      </c>
      <c r="X164" s="192">
        <f t="shared" si="428"/>
        <v>0</v>
      </c>
      <c r="Y164" s="192">
        <f t="shared" si="428"/>
        <v>0</v>
      </c>
      <c r="Z164" s="192">
        <f t="shared" si="428"/>
        <v>10000</v>
      </c>
      <c r="AA164" s="192">
        <f t="shared" si="428"/>
        <v>8180</v>
      </c>
      <c r="AB164" s="192">
        <f t="shared" si="5"/>
        <v>18180</v>
      </c>
      <c r="AC164" s="192">
        <f>SUM(AC165:AC189)</f>
        <v>0</v>
      </c>
      <c r="AD164" s="192">
        <f>SUM(AD165:AD189)</f>
        <v>0</v>
      </c>
      <c r="AE164" s="192">
        <f>SUM(AE165:AE189)</f>
        <v>0</v>
      </c>
      <c r="AF164" s="192">
        <f t="shared" si="6"/>
        <v>0</v>
      </c>
      <c r="AG164" s="192">
        <f>SUM(AG165:AG189)</f>
        <v>16000</v>
      </c>
      <c r="AH164" s="192">
        <f>SUM(AH165:AH189)</f>
        <v>0</v>
      </c>
      <c r="AI164" s="192">
        <f>SUM(AI165:AI189)</f>
        <v>0</v>
      </c>
      <c r="AJ164" s="192">
        <f t="shared" si="7"/>
        <v>16000</v>
      </c>
      <c r="AK164" s="192">
        <f>SUM(AK165:AK189)</f>
        <v>0</v>
      </c>
      <c r="AL164" s="192">
        <f>SUM(AL165:AL189)</f>
        <v>48000</v>
      </c>
      <c r="AM164" s="192">
        <f>SUM(AM165:AM189)</f>
        <v>0</v>
      </c>
      <c r="AN164" s="192">
        <f t="shared" si="8"/>
        <v>48000</v>
      </c>
      <c r="AO164" s="192">
        <f t="shared" si="9"/>
        <v>82180</v>
      </c>
    </row>
    <row r="165" spans="2:41">
      <c r="B165" s="181" t="s">
        <v>295</v>
      </c>
      <c r="C165" s="182" t="s">
        <v>179</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289"/>
        <v>0</v>
      </c>
      <c r="G165" s="183"/>
      <c r="H165" s="183">
        <f t="shared" ref="H165:H168" si="431">F165-G165</f>
        <v>0</v>
      </c>
      <c r="I165" s="183"/>
      <c r="J165" s="183">
        <f t="shared" ref="J165:J168" si="432">F165-I165</f>
        <v>0</v>
      </c>
      <c r="K1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5" s="183">
        <f t="shared" ref="AB165:AB168" si="433">Y165+Z165+AA165</f>
        <v>0</v>
      </c>
      <c r="AC1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5" s="183">
        <f t="shared" ref="AF165:AF168" si="434">AC165+AD165+AE165</f>
        <v>0</v>
      </c>
      <c r="AG1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5" s="183">
        <f t="shared" ref="AJ165:AJ168" si="435">AG165+AH165+AI165</f>
        <v>0</v>
      </c>
      <c r="AK1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5" s="183">
        <f t="shared" ref="AN165:AN168" si="436">AK165+AL165+AM165</f>
        <v>0</v>
      </c>
      <c r="AO165" s="183">
        <f t="shared" ref="AO165:AO168" si="437">AB165+AF165+AJ165+AN165</f>
        <v>0</v>
      </c>
    </row>
    <row r="166" spans="2:41">
      <c r="B166" s="181" t="s">
        <v>714</v>
      </c>
      <c r="C166" s="182" t="s">
        <v>715</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289"/>
        <v>0</v>
      </c>
      <c r="G166" s="183"/>
      <c r="H166" s="183">
        <f t="shared" si="431"/>
        <v>0</v>
      </c>
      <c r="I166" s="183"/>
      <c r="J166" s="183">
        <f t="shared" si="432"/>
        <v>0</v>
      </c>
      <c r="K1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6" s="183">
        <f t="shared" si="433"/>
        <v>0</v>
      </c>
      <c r="AC1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6" s="183">
        <f t="shared" si="434"/>
        <v>0</v>
      </c>
      <c r="AG1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6" s="183">
        <f t="shared" si="435"/>
        <v>0</v>
      </c>
      <c r="AK1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6" s="183">
        <f t="shared" si="436"/>
        <v>0</v>
      </c>
      <c r="AO166" s="183">
        <f t="shared" si="437"/>
        <v>0</v>
      </c>
    </row>
    <row r="167" spans="2:41">
      <c r="B167" s="181" t="s">
        <v>716</v>
      </c>
      <c r="C167" s="182" t="s">
        <v>717</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38">D167+E167</f>
        <v>320000</v>
      </c>
      <c r="G167" s="183"/>
      <c r="H167" s="183">
        <f t="shared" ref="H167" si="439">F167-G167</f>
        <v>320000</v>
      </c>
      <c r="I167" s="183"/>
      <c r="J167" s="183">
        <f t="shared" ref="J167" si="440">F167-I167</f>
        <v>320000</v>
      </c>
      <c r="K1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64000</v>
      </c>
      <c r="V1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7" s="183">
        <f t="shared" ref="AB167" si="441">Y167+Z167+AA167</f>
        <v>0</v>
      </c>
      <c r="AC1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7" s="183">
        <f t="shared" ref="AF167" si="442">AC167+AD167+AE167</f>
        <v>0</v>
      </c>
      <c r="AG1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16000</v>
      </c>
      <c r="AH1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7" s="183">
        <f t="shared" ref="AJ167" si="443">AG167+AH167+AI167</f>
        <v>16000</v>
      </c>
      <c r="AK1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48000</v>
      </c>
      <c r="AM1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7" s="183">
        <f t="shared" ref="AN167" si="444">AK167+AL167+AM167</f>
        <v>48000</v>
      </c>
      <c r="AO167" s="183">
        <f t="shared" ref="AO167" si="445">AB167+AF167+AJ167+AN167</f>
        <v>64000</v>
      </c>
    </row>
    <row r="168" spans="2:41">
      <c r="B168" s="181" t="s">
        <v>718</v>
      </c>
      <c r="C168" s="182" t="s">
        <v>719</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289"/>
        <v>0</v>
      </c>
      <c r="G168" s="183"/>
      <c r="H168" s="183">
        <f t="shared" si="431"/>
        <v>0</v>
      </c>
      <c r="I168" s="183"/>
      <c r="J168" s="183">
        <f t="shared" si="432"/>
        <v>0</v>
      </c>
      <c r="K1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8" s="183">
        <f t="shared" si="433"/>
        <v>0</v>
      </c>
      <c r="AC1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8" s="183">
        <f t="shared" si="434"/>
        <v>0</v>
      </c>
      <c r="AG1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8" s="183">
        <f t="shared" si="435"/>
        <v>0</v>
      </c>
      <c r="AK1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8" s="183">
        <f t="shared" si="436"/>
        <v>0</v>
      </c>
      <c r="AO168" s="183">
        <f t="shared" si="437"/>
        <v>0</v>
      </c>
    </row>
    <row r="169" spans="2:41">
      <c r="B169" s="181" t="s">
        <v>720</v>
      </c>
      <c r="C169" s="182" t="s">
        <v>721</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46">D169+E169</f>
        <v>0</v>
      </c>
      <c r="G169" s="183"/>
      <c r="H169" s="183">
        <f t="shared" ref="H169:H177" si="447">F169-G169</f>
        <v>0</v>
      </c>
      <c r="I169" s="183"/>
      <c r="J169" s="183">
        <f t="shared" ref="J169:J177" si="448">F169-I169</f>
        <v>0</v>
      </c>
      <c r="K1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9" s="183">
        <f t="shared" ref="AB169:AB177" si="449">Y169+Z169+AA169</f>
        <v>0</v>
      </c>
      <c r="AC1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9" s="183">
        <f t="shared" ref="AF169:AF177" si="450">AC169+AD169+AE169</f>
        <v>0</v>
      </c>
      <c r="AG1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9" s="183">
        <f t="shared" ref="AJ169:AJ177" si="451">AG169+AH169+AI169</f>
        <v>0</v>
      </c>
      <c r="AK1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9" s="183">
        <f t="shared" ref="AN169:AN177" si="452">AK169+AL169+AM169</f>
        <v>0</v>
      </c>
      <c r="AO169" s="183">
        <f t="shared" ref="AO169:AO177" si="453">AB169+AF169+AJ169+AN169</f>
        <v>0</v>
      </c>
    </row>
    <row r="170" spans="2:41">
      <c r="B170" s="181" t="s">
        <v>296</v>
      </c>
      <c r="C170" s="182" t="s">
        <v>180</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8180</v>
      </c>
      <c r="F170" s="183">
        <f t="shared" si="446"/>
        <v>18180</v>
      </c>
      <c r="G170" s="183"/>
      <c r="H170" s="183">
        <f t="shared" si="447"/>
        <v>18180</v>
      </c>
      <c r="I170" s="183"/>
      <c r="J170" s="183">
        <f t="shared" si="448"/>
        <v>18180</v>
      </c>
      <c r="K1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8180</v>
      </c>
      <c r="Q1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v>
      </c>
      <c r="U1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v>
      </c>
      <c r="AA1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8180</v>
      </c>
      <c r="AB170" s="183">
        <f t="shared" si="449"/>
        <v>18180</v>
      </c>
      <c r="AC1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0" s="183">
        <f t="shared" si="450"/>
        <v>0</v>
      </c>
      <c r="AG1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0" s="183">
        <f t="shared" si="451"/>
        <v>0</v>
      </c>
      <c r="AK1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0" s="183">
        <f t="shared" si="452"/>
        <v>0</v>
      </c>
      <c r="AO170" s="183">
        <f t="shared" si="453"/>
        <v>18180</v>
      </c>
    </row>
    <row r="171" spans="2:41">
      <c r="B171" s="181" t="s">
        <v>722</v>
      </c>
      <c r="C171" s="182" t="s">
        <v>723</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171" s="183">
        <f t="shared" si="446"/>
        <v>20000</v>
      </c>
      <c r="G171" s="183"/>
      <c r="H171" s="183">
        <f t="shared" si="447"/>
        <v>20000</v>
      </c>
      <c r="I171" s="183"/>
      <c r="J171" s="183">
        <f t="shared" si="448"/>
        <v>20000</v>
      </c>
      <c r="K1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1" s="183">
        <f t="shared" si="449"/>
        <v>0</v>
      </c>
      <c r="AC1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1" s="183">
        <f t="shared" si="450"/>
        <v>0</v>
      </c>
      <c r="AG1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1" s="183">
        <f t="shared" si="451"/>
        <v>0</v>
      </c>
      <c r="AK1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1" s="183">
        <f t="shared" si="452"/>
        <v>0</v>
      </c>
      <c r="AO171" s="183">
        <f t="shared" si="453"/>
        <v>0</v>
      </c>
    </row>
    <row r="172" spans="2:41">
      <c r="B172" s="181" t="s">
        <v>724</v>
      </c>
      <c r="C172" s="182" t="s">
        <v>725</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46"/>
        <v>0</v>
      </c>
      <c r="G172" s="183"/>
      <c r="H172" s="183">
        <f t="shared" si="447"/>
        <v>0</v>
      </c>
      <c r="I172" s="183"/>
      <c r="J172" s="183">
        <f t="shared" si="448"/>
        <v>0</v>
      </c>
      <c r="K1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2" s="183">
        <f t="shared" si="449"/>
        <v>0</v>
      </c>
      <c r="AC1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2" s="183">
        <f t="shared" si="450"/>
        <v>0</v>
      </c>
      <c r="AG1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2" s="183">
        <f t="shared" si="451"/>
        <v>0</v>
      </c>
      <c r="AK1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2" s="183">
        <f t="shared" si="452"/>
        <v>0</v>
      </c>
      <c r="AO172" s="183">
        <f t="shared" si="453"/>
        <v>0</v>
      </c>
    </row>
    <row r="173" spans="2:41">
      <c r="B173" s="181" t="s">
        <v>726</v>
      </c>
      <c r="C173" s="182" t="s">
        <v>727</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46"/>
        <v>0</v>
      </c>
      <c r="G173" s="183"/>
      <c r="H173" s="183">
        <f t="shared" si="447"/>
        <v>0</v>
      </c>
      <c r="I173" s="183"/>
      <c r="J173" s="183">
        <f t="shared" si="448"/>
        <v>0</v>
      </c>
      <c r="K1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3" s="183">
        <f t="shared" si="449"/>
        <v>0</v>
      </c>
      <c r="AC1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3" s="183">
        <f t="shared" si="450"/>
        <v>0</v>
      </c>
      <c r="AG1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3" s="183">
        <f t="shared" si="451"/>
        <v>0</v>
      </c>
      <c r="AK1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3" s="183">
        <f t="shared" si="452"/>
        <v>0</v>
      </c>
      <c r="AO173" s="183">
        <f t="shared" si="453"/>
        <v>0</v>
      </c>
    </row>
    <row r="174" spans="2:41">
      <c r="B174" s="181" t="s">
        <v>728</v>
      </c>
      <c r="C174" s="182" t="s">
        <v>729</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46"/>
        <v>0</v>
      </c>
      <c r="G174" s="183"/>
      <c r="H174" s="183">
        <f t="shared" si="447"/>
        <v>0</v>
      </c>
      <c r="I174" s="183"/>
      <c r="J174" s="183">
        <f t="shared" si="448"/>
        <v>0</v>
      </c>
      <c r="K1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4" s="183">
        <f t="shared" si="449"/>
        <v>0</v>
      </c>
      <c r="AC1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4" s="183">
        <f t="shared" si="450"/>
        <v>0</v>
      </c>
      <c r="AG1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4" s="183">
        <f t="shared" si="451"/>
        <v>0</v>
      </c>
      <c r="AK1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4" s="183">
        <f t="shared" si="452"/>
        <v>0</v>
      </c>
      <c r="AO174" s="183">
        <f t="shared" si="453"/>
        <v>0</v>
      </c>
    </row>
    <row r="175" spans="2:41">
      <c r="B175" s="181" t="s">
        <v>730</v>
      </c>
      <c r="C175" s="182" t="s">
        <v>731</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46"/>
        <v>0</v>
      </c>
      <c r="G175" s="183"/>
      <c r="H175" s="183">
        <f t="shared" si="447"/>
        <v>0</v>
      </c>
      <c r="I175" s="183"/>
      <c r="J175" s="183">
        <f t="shared" si="448"/>
        <v>0</v>
      </c>
      <c r="K1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5" s="183">
        <f t="shared" si="449"/>
        <v>0</v>
      </c>
      <c r="AC1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5" s="183">
        <f t="shared" si="450"/>
        <v>0</v>
      </c>
      <c r="AG1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5" s="183">
        <f t="shared" si="451"/>
        <v>0</v>
      </c>
      <c r="AK1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5" s="183">
        <f t="shared" si="452"/>
        <v>0</v>
      </c>
      <c r="AO175" s="183">
        <f t="shared" si="453"/>
        <v>0</v>
      </c>
    </row>
    <row r="176" spans="2:41">
      <c r="B176" s="181" t="s">
        <v>297</v>
      </c>
      <c r="C176" s="182" t="s">
        <v>732</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46"/>
        <v>0</v>
      </c>
      <c r="G176" s="183"/>
      <c r="H176" s="183">
        <f t="shared" si="447"/>
        <v>0</v>
      </c>
      <c r="I176" s="183"/>
      <c r="J176" s="183">
        <f t="shared" si="448"/>
        <v>0</v>
      </c>
      <c r="K1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6" s="183">
        <f t="shared" si="449"/>
        <v>0</v>
      </c>
      <c r="AC1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6" s="183">
        <f t="shared" si="450"/>
        <v>0</v>
      </c>
      <c r="AG1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6" s="183">
        <f t="shared" si="451"/>
        <v>0</v>
      </c>
      <c r="AK1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6" s="183">
        <f t="shared" si="452"/>
        <v>0</v>
      </c>
      <c r="AO176" s="183">
        <f t="shared" si="453"/>
        <v>0</v>
      </c>
    </row>
    <row r="177" spans="2:41">
      <c r="B177" s="181" t="s">
        <v>733</v>
      </c>
      <c r="C177" s="182" t="s">
        <v>734</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46"/>
        <v>0</v>
      </c>
      <c r="G177" s="183"/>
      <c r="H177" s="183">
        <f t="shared" si="447"/>
        <v>0</v>
      </c>
      <c r="I177" s="183"/>
      <c r="J177" s="183">
        <f t="shared" si="448"/>
        <v>0</v>
      </c>
      <c r="K1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7" s="183">
        <f t="shared" si="449"/>
        <v>0</v>
      </c>
      <c r="AC1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7" s="183">
        <f t="shared" si="450"/>
        <v>0</v>
      </c>
      <c r="AG1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7" s="183">
        <f t="shared" si="451"/>
        <v>0</v>
      </c>
      <c r="AK1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7" s="183">
        <f t="shared" si="452"/>
        <v>0</v>
      </c>
      <c r="AO177" s="183">
        <f t="shared" si="453"/>
        <v>0</v>
      </c>
    </row>
    <row r="178" spans="2:41">
      <c r="B178" s="181" t="s">
        <v>298</v>
      </c>
      <c r="C178" s="182" t="s">
        <v>735</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54">D178+E178</f>
        <v>0</v>
      </c>
      <c r="G178" s="183"/>
      <c r="H178" s="183">
        <f t="shared" ref="H178:H185" si="455">F178-G178</f>
        <v>0</v>
      </c>
      <c r="I178" s="183"/>
      <c r="J178" s="183">
        <f t="shared" ref="J178:J185" si="456">F178-I178</f>
        <v>0</v>
      </c>
      <c r="K1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8" s="183">
        <f t="shared" ref="AB178:AB185" si="457">Y178+Z178+AA178</f>
        <v>0</v>
      </c>
      <c r="AC1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8" s="183">
        <f t="shared" ref="AF178:AF185" si="458">AC178+AD178+AE178</f>
        <v>0</v>
      </c>
      <c r="AG1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8" s="183">
        <f t="shared" ref="AJ178:AJ185" si="459">AG178+AH178+AI178</f>
        <v>0</v>
      </c>
      <c r="AK1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8" s="183">
        <f t="shared" ref="AN178:AN185" si="460">AK178+AL178+AM178</f>
        <v>0</v>
      </c>
      <c r="AO178" s="183">
        <f t="shared" ref="AO178:AO185" si="461">AB178+AF178+AJ178+AN178</f>
        <v>0</v>
      </c>
    </row>
    <row r="179" spans="2:41">
      <c r="B179" s="181" t="s">
        <v>736</v>
      </c>
      <c r="C179" s="182" t="s">
        <v>735</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54"/>
        <v>0</v>
      </c>
      <c r="G179" s="183"/>
      <c r="H179" s="183">
        <f t="shared" si="455"/>
        <v>0</v>
      </c>
      <c r="I179" s="183"/>
      <c r="J179" s="183">
        <f t="shared" si="456"/>
        <v>0</v>
      </c>
      <c r="K1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9" s="183">
        <f t="shared" si="457"/>
        <v>0</v>
      </c>
      <c r="AC1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9" s="183">
        <f t="shared" si="458"/>
        <v>0</v>
      </c>
      <c r="AG1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9" s="183">
        <f t="shared" si="459"/>
        <v>0</v>
      </c>
      <c r="AK1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9" s="183">
        <f t="shared" si="460"/>
        <v>0</v>
      </c>
      <c r="AO179" s="183">
        <f t="shared" si="461"/>
        <v>0</v>
      </c>
    </row>
    <row r="180" spans="2:41">
      <c r="B180" s="181" t="s">
        <v>737</v>
      </c>
      <c r="C180" s="182" t="s">
        <v>738</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54"/>
        <v>0</v>
      </c>
      <c r="G180" s="183"/>
      <c r="H180" s="183">
        <f t="shared" si="455"/>
        <v>0</v>
      </c>
      <c r="I180" s="183"/>
      <c r="J180" s="183">
        <f t="shared" si="456"/>
        <v>0</v>
      </c>
      <c r="K1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0" s="183">
        <f t="shared" si="457"/>
        <v>0</v>
      </c>
      <c r="AC1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0" s="183">
        <f t="shared" si="458"/>
        <v>0</v>
      </c>
      <c r="AG1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0" s="183">
        <f t="shared" si="459"/>
        <v>0</v>
      </c>
      <c r="AK1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0" s="183">
        <f t="shared" si="460"/>
        <v>0</v>
      </c>
      <c r="AO180" s="183">
        <f t="shared" si="461"/>
        <v>0</v>
      </c>
    </row>
    <row r="181" spans="2:41">
      <c r="B181" s="181" t="s">
        <v>739</v>
      </c>
      <c r="C181" s="182" t="s">
        <v>740</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54"/>
        <v>0</v>
      </c>
      <c r="G181" s="183"/>
      <c r="H181" s="183">
        <f t="shared" si="455"/>
        <v>0</v>
      </c>
      <c r="I181" s="183"/>
      <c r="J181" s="183">
        <f t="shared" si="456"/>
        <v>0</v>
      </c>
      <c r="K1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1" s="183">
        <f t="shared" si="457"/>
        <v>0</v>
      </c>
      <c r="AC1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1" s="183">
        <f t="shared" si="458"/>
        <v>0</v>
      </c>
      <c r="AG1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1" s="183">
        <f t="shared" si="459"/>
        <v>0</v>
      </c>
      <c r="AK1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1" s="183">
        <f t="shared" si="460"/>
        <v>0</v>
      </c>
      <c r="AO181" s="183">
        <f t="shared" si="461"/>
        <v>0</v>
      </c>
    </row>
    <row r="182" spans="2:41">
      <c r="B182" s="181" t="s">
        <v>299</v>
      </c>
      <c r="C182" s="182" t="s">
        <v>741</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54"/>
        <v>0</v>
      </c>
      <c r="G182" s="183"/>
      <c r="H182" s="183">
        <f t="shared" si="455"/>
        <v>0</v>
      </c>
      <c r="I182" s="183"/>
      <c r="J182" s="183">
        <f t="shared" si="456"/>
        <v>0</v>
      </c>
      <c r="K1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2" s="183">
        <f t="shared" si="457"/>
        <v>0</v>
      </c>
      <c r="AC1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2" s="183">
        <f t="shared" si="458"/>
        <v>0</v>
      </c>
      <c r="AG1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2" s="183">
        <f t="shared" si="459"/>
        <v>0</v>
      </c>
      <c r="AK1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2" s="183">
        <f t="shared" si="460"/>
        <v>0</v>
      </c>
      <c r="AO182" s="183">
        <f t="shared" si="461"/>
        <v>0</v>
      </c>
    </row>
    <row r="183" spans="2:41">
      <c r="B183" s="181" t="s">
        <v>742</v>
      </c>
      <c r="C183" s="182" t="s">
        <v>741</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54"/>
        <v>0</v>
      </c>
      <c r="G183" s="183"/>
      <c r="H183" s="183">
        <f t="shared" si="455"/>
        <v>0</v>
      </c>
      <c r="I183" s="183"/>
      <c r="J183" s="183">
        <f t="shared" si="456"/>
        <v>0</v>
      </c>
      <c r="K1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3" s="183">
        <f t="shared" si="457"/>
        <v>0</v>
      </c>
      <c r="AC1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3" s="183">
        <f t="shared" si="458"/>
        <v>0</v>
      </c>
      <c r="AG1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3" s="183">
        <f t="shared" si="459"/>
        <v>0</v>
      </c>
      <c r="AK1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3" s="183">
        <f t="shared" si="460"/>
        <v>0</v>
      </c>
      <c r="AO183" s="183">
        <f t="shared" si="461"/>
        <v>0</v>
      </c>
    </row>
    <row r="184" spans="2:41">
      <c r="B184" s="181" t="s">
        <v>743</v>
      </c>
      <c r="C184" s="182" t="s">
        <v>744</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54"/>
        <v>0</v>
      </c>
      <c r="G184" s="183"/>
      <c r="H184" s="183">
        <f t="shared" si="455"/>
        <v>0</v>
      </c>
      <c r="I184" s="183"/>
      <c r="J184" s="183">
        <f t="shared" si="456"/>
        <v>0</v>
      </c>
      <c r="K1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4" s="183">
        <f t="shared" si="457"/>
        <v>0</v>
      </c>
      <c r="AC1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4" s="183">
        <f t="shared" si="458"/>
        <v>0</v>
      </c>
      <c r="AG1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4" s="183">
        <f t="shared" si="459"/>
        <v>0</v>
      </c>
      <c r="AK1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4" s="183">
        <f t="shared" si="460"/>
        <v>0</v>
      </c>
      <c r="AO184" s="183">
        <f t="shared" si="461"/>
        <v>0</v>
      </c>
    </row>
    <row r="185" spans="2:41">
      <c r="B185" s="181" t="s">
        <v>745</v>
      </c>
      <c r="C185" s="182" t="s">
        <v>746</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54"/>
        <v>0</v>
      </c>
      <c r="G185" s="183"/>
      <c r="H185" s="183">
        <f t="shared" si="455"/>
        <v>0</v>
      </c>
      <c r="I185" s="183"/>
      <c r="J185" s="183">
        <f t="shared" si="456"/>
        <v>0</v>
      </c>
      <c r="K1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5" s="183">
        <f t="shared" si="457"/>
        <v>0</v>
      </c>
      <c r="AC1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5" s="183">
        <f t="shared" si="458"/>
        <v>0</v>
      </c>
      <c r="AG1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5" s="183">
        <f t="shared" si="459"/>
        <v>0</v>
      </c>
      <c r="AK1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5" s="183">
        <f t="shared" si="460"/>
        <v>0</v>
      </c>
      <c r="AO185" s="183">
        <f t="shared" si="461"/>
        <v>0</v>
      </c>
    </row>
    <row r="186" spans="2:41">
      <c r="B186" s="181" t="s">
        <v>300</v>
      </c>
      <c r="C186" s="182" t="s">
        <v>747</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62">D186+E186</f>
        <v>0</v>
      </c>
      <c r="G186" s="183"/>
      <c r="H186" s="183">
        <f t="shared" ref="H186:H189" si="463">F186-G186</f>
        <v>0</v>
      </c>
      <c r="I186" s="183"/>
      <c r="J186" s="183">
        <f t="shared" ref="J186:J189" si="464">F186-I186</f>
        <v>0</v>
      </c>
      <c r="K1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6" s="183">
        <f t="shared" ref="AB186:AB189" si="465">Y186+Z186+AA186</f>
        <v>0</v>
      </c>
      <c r="AC1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6" s="183">
        <f t="shared" ref="AF186:AF189" si="466">AC186+AD186+AE186</f>
        <v>0</v>
      </c>
      <c r="AG1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6" s="183">
        <f t="shared" ref="AJ186:AJ189" si="467">AG186+AH186+AI186</f>
        <v>0</v>
      </c>
      <c r="AK1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6" s="183">
        <f t="shared" ref="AN186:AN189" si="468">AK186+AL186+AM186</f>
        <v>0</v>
      </c>
      <c r="AO186" s="183">
        <f t="shared" ref="AO186:AO189" si="469">AB186+AF186+AJ186+AN186</f>
        <v>0</v>
      </c>
    </row>
    <row r="187" spans="2:41">
      <c r="B187" s="181" t="s">
        <v>748</v>
      </c>
      <c r="C187" s="182" t="s">
        <v>749</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62"/>
        <v>0</v>
      </c>
      <c r="G187" s="183"/>
      <c r="H187" s="183">
        <f t="shared" si="463"/>
        <v>0</v>
      </c>
      <c r="I187" s="183"/>
      <c r="J187" s="183">
        <f t="shared" si="464"/>
        <v>0</v>
      </c>
      <c r="K1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7" s="183">
        <f t="shared" si="465"/>
        <v>0</v>
      </c>
      <c r="AC1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7" s="183">
        <f t="shared" si="466"/>
        <v>0</v>
      </c>
      <c r="AG1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7" s="183">
        <f t="shared" si="467"/>
        <v>0</v>
      </c>
      <c r="AK1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7" s="183">
        <f t="shared" si="468"/>
        <v>0</v>
      </c>
      <c r="AO187" s="183">
        <f t="shared" si="469"/>
        <v>0</v>
      </c>
    </row>
    <row r="188" spans="2:41">
      <c r="B188" s="181" t="s">
        <v>750</v>
      </c>
      <c r="C188" s="182" t="s">
        <v>751</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62"/>
        <v>0</v>
      </c>
      <c r="G188" s="183"/>
      <c r="H188" s="183">
        <f t="shared" si="463"/>
        <v>0</v>
      </c>
      <c r="I188" s="183"/>
      <c r="J188" s="183">
        <f t="shared" si="464"/>
        <v>0</v>
      </c>
      <c r="K1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8" s="183">
        <f t="shared" si="465"/>
        <v>0</v>
      </c>
      <c r="AC1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8" s="183">
        <f t="shared" si="466"/>
        <v>0</v>
      </c>
      <c r="AG1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8" s="183">
        <f t="shared" si="467"/>
        <v>0</v>
      </c>
      <c r="AK1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8" s="183">
        <f t="shared" si="468"/>
        <v>0</v>
      </c>
      <c r="AO188" s="183">
        <f t="shared" si="469"/>
        <v>0</v>
      </c>
    </row>
    <row r="189" spans="2:41">
      <c r="B189" s="181" t="s">
        <v>752</v>
      </c>
      <c r="C189" s="182" t="s">
        <v>753</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62"/>
        <v>0</v>
      </c>
      <c r="G189" s="183"/>
      <c r="H189" s="183">
        <f t="shared" si="463"/>
        <v>0</v>
      </c>
      <c r="I189" s="183"/>
      <c r="J189" s="183">
        <f t="shared" si="464"/>
        <v>0</v>
      </c>
      <c r="K1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9" s="183">
        <f t="shared" si="465"/>
        <v>0</v>
      </c>
      <c r="AC1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9" s="183">
        <f t="shared" si="466"/>
        <v>0</v>
      </c>
      <c r="AG1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9" s="183">
        <f t="shared" si="467"/>
        <v>0</v>
      </c>
      <c r="AK1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9" s="183">
        <f t="shared" si="468"/>
        <v>0</v>
      </c>
      <c r="AO189" s="183">
        <f t="shared" si="469"/>
        <v>0</v>
      </c>
    </row>
    <row r="190" spans="2:41">
      <c r="B190" s="190" t="s">
        <v>301</v>
      </c>
      <c r="C190" s="191" t="s">
        <v>181</v>
      </c>
      <c r="D190" s="192">
        <f>D191+D199</f>
        <v>581790</v>
      </c>
      <c r="E190" s="192">
        <f>E191+E199</f>
        <v>701750</v>
      </c>
      <c r="F190" s="192">
        <f t="shared" si="289"/>
        <v>1283540</v>
      </c>
      <c r="G190" s="192">
        <f>G191+G199</f>
        <v>0</v>
      </c>
      <c r="H190" s="192">
        <f t="shared" si="2"/>
        <v>1283540</v>
      </c>
      <c r="I190" s="192">
        <f>I191+I199</f>
        <v>0</v>
      </c>
      <c r="J190" s="192">
        <f t="shared" si="3"/>
        <v>1283540</v>
      </c>
      <c r="K190" s="192">
        <f t="shared" ref="K190:AA190" si="470">K191+K199</f>
        <v>0</v>
      </c>
      <c r="L190" s="192">
        <f t="shared" si="470"/>
        <v>0</v>
      </c>
      <c r="M190" s="192">
        <f t="shared" si="470"/>
        <v>0</v>
      </c>
      <c r="N190" s="192">
        <f t="shared" si="470"/>
        <v>81000</v>
      </c>
      <c r="O190" s="192">
        <f t="shared" si="470"/>
        <v>0</v>
      </c>
      <c r="P190" s="192">
        <f t="shared" si="470"/>
        <v>101750</v>
      </c>
      <c r="Q190" s="192">
        <f t="shared" si="470"/>
        <v>0</v>
      </c>
      <c r="R190" s="192">
        <f t="shared" si="470"/>
        <v>0</v>
      </c>
      <c r="S190" s="192">
        <f t="shared" si="470"/>
        <v>0</v>
      </c>
      <c r="T190" s="192">
        <f t="shared" si="470"/>
        <v>0</v>
      </c>
      <c r="U190" s="192">
        <f t="shared" si="470"/>
        <v>493190</v>
      </c>
      <c r="V190" s="192">
        <f t="shared" si="470"/>
        <v>0</v>
      </c>
      <c r="W190" s="192">
        <f t="shared" si="470"/>
        <v>0</v>
      </c>
      <c r="X190" s="192">
        <f t="shared" si="470"/>
        <v>0</v>
      </c>
      <c r="Y190" s="192">
        <f t="shared" si="470"/>
        <v>0</v>
      </c>
      <c r="Z190" s="192">
        <f t="shared" si="470"/>
        <v>0</v>
      </c>
      <c r="AA190" s="192">
        <f t="shared" si="470"/>
        <v>43750</v>
      </c>
      <c r="AB190" s="192">
        <f t="shared" si="5"/>
        <v>43750</v>
      </c>
      <c r="AC190" s="192">
        <f t="shared" ref="AC190:AE190" si="471">AC191+AC199</f>
        <v>410540</v>
      </c>
      <c r="AD190" s="192">
        <f t="shared" si="471"/>
        <v>0</v>
      </c>
      <c r="AE190" s="192">
        <f t="shared" si="471"/>
        <v>0</v>
      </c>
      <c r="AF190" s="192">
        <f t="shared" si="6"/>
        <v>410540</v>
      </c>
      <c r="AG190" s="192">
        <f t="shared" ref="AG190:AI190" si="472">AG191+AG199</f>
        <v>116680</v>
      </c>
      <c r="AH190" s="192">
        <f t="shared" si="472"/>
        <v>0</v>
      </c>
      <c r="AI190" s="192">
        <f t="shared" si="472"/>
        <v>0</v>
      </c>
      <c r="AJ190" s="192">
        <f t="shared" si="7"/>
        <v>116680</v>
      </c>
      <c r="AK190" s="192">
        <f t="shared" ref="AK190:AM190" si="473">AK191+AK199</f>
        <v>0</v>
      </c>
      <c r="AL190" s="192">
        <f t="shared" si="473"/>
        <v>104970</v>
      </c>
      <c r="AM190" s="192">
        <f t="shared" si="473"/>
        <v>0</v>
      </c>
      <c r="AN190" s="192">
        <f t="shared" si="8"/>
        <v>104970</v>
      </c>
      <c r="AO190" s="192">
        <f t="shared" si="9"/>
        <v>675940</v>
      </c>
    </row>
    <row r="191" spans="2:41">
      <c r="B191" s="190" t="s">
        <v>302</v>
      </c>
      <c r="C191" s="191" t="s">
        <v>182</v>
      </c>
      <c r="D191" s="192">
        <f>SUM(D192:D198)</f>
        <v>80000</v>
      </c>
      <c r="E191" s="192">
        <f>SUM(E192:E198)</f>
        <v>665000</v>
      </c>
      <c r="F191" s="192">
        <f>D191+E191</f>
        <v>745000</v>
      </c>
      <c r="G191" s="192">
        <f>SUM(G192:G198)</f>
        <v>0</v>
      </c>
      <c r="H191" s="192">
        <f>F191-G191</f>
        <v>745000</v>
      </c>
      <c r="I191" s="192">
        <f>SUM(I192:I198)</f>
        <v>0</v>
      </c>
      <c r="J191" s="192">
        <f>F191-I191</f>
        <v>745000</v>
      </c>
      <c r="K191" s="192">
        <f t="shared" ref="K191:AA191" si="474">SUM(K192:K198)</f>
        <v>0</v>
      </c>
      <c r="L191" s="192">
        <f t="shared" si="474"/>
        <v>0</v>
      </c>
      <c r="M191" s="192">
        <f t="shared" si="474"/>
        <v>0</v>
      </c>
      <c r="N191" s="192">
        <f t="shared" si="474"/>
        <v>0</v>
      </c>
      <c r="O191" s="192">
        <f t="shared" si="474"/>
        <v>0</v>
      </c>
      <c r="P191" s="192">
        <f t="shared" ref="P191:Q191" si="475">SUM(P192:P198)</f>
        <v>65000</v>
      </c>
      <c r="Q191" s="192">
        <f t="shared" si="475"/>
        <v>0</v>
      </c>
      <c r="R191" s="192">
        <f t="shared" si="474"/>
        <v>0</v>
      </c>
      <c r="S191" s="192">
        <f t="shared" si="474"/>
        <v>0</v>
      </c>
      <c r="T191" s="192">
        <f t="shared" si="474"/>
        <v>0</v>
      </c>
      <c r="U191" s="192">
        <f t="shared" si="474"/>
        <v>72400</v>
      </c>
      <c r="V191" s="192">
        <f t="shared" ref="V191" si="476">SUM(V192:V198)</f>
        <v>0</v>
      </c>
      <c r="W191" s="192">
        <f t="shared" si="474"/>
        <v>0</v>
      </c>
      <c r="X191" s="192">
        <f t="shared" si="474"/>
        <v>0</v>
      </c>
      <c r="Y191" s="192">
        <f t="shared" si="474"/>
        <v>0</v>
      </c>
      <c r="Z191" s="192">
        <f t="shared" si="474"/>
        <v>0</v>
      </c>
      <c r="AA191" s="192">
        <f t="shared" si="474"/>
        <v>35000</v>
      </c>
      <c r="AB191" s="192">
        <f>Y191+Z191+AA191</f>
        <v>35000</v>
      </c>
      <c r="AC191" s="192">
        <f>SUM(AC192:AC198)</f>
        <v>6400</v>
      </c>
      <c r="AD191" s="192">
        <f>SUM(AD192:AD198)</f>
        <v>0</v>
      </c>
      <c r="AE191" s="192">
        <f>SUM(AE192:AE198)</f>
        <v>0</v>
      </c>
      <c r="AF191" s="192">
        <f>AC191+AD191+AE191</f>
        <v>6400</v>
      </c>
      <c r="AG191" s="192">
        <f>SUM(AG192:AG198)</f>
        <v>66000</v>
      </c>
      <c r="AH191" s="192">
        <f>SUM(AH192:AH198)</f>
        <v>0</v>
      </c>
      <c r="AI191" s="192">
        <f>SUM(AI192:AI198)</f>
        <v>0</v>
      </c>
      <c r="AJ191" s="192">
        <f>AG191+AH191+AI191</f>
        <v>66000</v>
      </c>
      <c r="AK191" s="192">
        <f>SUM(AK192:AK198)</f>
        <v>0</v>
      </c>
      <c r="AL191" s="192">
        <f>SUM(AL192:AL198)</f>
        <v>30000</v>
      </c>
      <c r="AM191" s="192">
        <f>SUM(AM192:AM198)</f>
        <v>0</v>
      </c>
      <c r="AN191" s="192">
        <f>AK191+AL191+AM191</f>
        <v>30000</v>
      </c>
      <c r="AO191" s="192">
        <f>AB191+AF191+AJ191+AN191</f>
        <v>137400</v>
      </c>
    </row>
    <row r="192" spans="2:41">
      <c r="B192" s="181" t="s">
        <v>308</v>
      </c>
      <c r="C192" s="182" t="s">
        <v>188</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477">D192+E192</f>
        <v>0</v>
      </c>
      <c r="G192" s="183"/>
      <c r="H192" s="183">
        <f>F192-G192</f>
        <v>0</v>
      </c>
      <c r="I192" s="183"/>
      <c r="J192" s="183">
        <f>F192-I192</f>
        <v>0</v>
      </c>
      <c r="K1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2" s="183">
        <f>Y192+Z192+AA192</f>
        <v>0</v>
      </c>
      <c r="AC1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2" s="183">
        <f>AC192+AD192+AE192</f>
        <v>0</v>
      </c>
      <c r="AG1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2" s="183">
        <f>AG192+AH192+AI192</f>
        <v>0</v>
      </c>
      <c r="AK1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2" s="183">
        <f>AK192+AL192+AM192</f>
        <v>0</v>
      </c>
      <c r="AO192" s="183">
        <f>AB192+AF192+AJ192+AN192</f>
        <v>0</v>
      </c>
    </row>
    <row r="193" spans="2:41">
      <c r="B193" s="181" t="s">
        <v>754</v>
      </c>
      <c r="C193" s="182" t="s">
        <v>755</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630000</v>
      </c>
      <c r="F193" s="183">
        <f t="shared" ref="F193" si="478">D193+E193</f>
        <v>710000</v>
      </c>
      <c r="G193" s="183"/>
      <c r="H193" s="183">
        <f t="shared" ref="H193" si="479">F193-G193</f>
        <v>710000</v>
      </c>
      <c r="I193" s="183"/>
      <c r="J193" s="183">
        <f t="shared" ref="J193" si="480">F193-I193</f>
        <v>710000</v>
      </c>
      <c r="K1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Q1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72400</v>
      </c>
      <c r="V1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3" s="183">
        <f t="shared" ref="AB193" si="481">Y193+Z193+AA193</f>
        <v>0</v>
      </c>
      <c r="AC1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6400</v>
      </c>
      <c r="AD1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3" s="183">
        <f t="shared" ref="AF193" si="482">AC193+AD193+AE193</f>
        <v>6400</v>
      </c>
      <c r="AG1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66000</v>
      </c>
      <c r="AH1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3" s="183">
        <f t="shared" ref="AJ193" si="483">AG193+AH193+AI193</f>
        <v>66000</v>
      </c>
      <c r="AK1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AM1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3" s="183">
        <f t="shared" ref="AN193" si="484">AK193+AL193+AM193</f>
        <v>30000</v>
      </c>
      <c r="AO193" s="183">
        <f t="shared" ref="AO193" si="485">AB193+AF193+AJ193+AN193</f>
        <v>102400</v>
      </c>
    </row>
    <row r="194" spans="2:41">
      <c r="B194" s="181" t="s">
        <v>756</v>
      </c>
      <c r="C194" s="182" t="s">
        <v>757</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477"/>
        <v>0</v>
      </c>
      <c r="G194" s="183"/>
      <c r="H194" s="183">
        <f>F194-G194</f>
        <v>0</v>
      </c>
      <c r="I194" s="183"/>
      <c r="J194" s="183">
        <f>F194-I194</f>
        <v>0</v>
      </c>
      <c r="K1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4" s="183">
        <f>Y194+Z194+AA194</f>
        <v>0</v>
      </c>
      <c r="AC1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4" s="183">
        <f>AC194+AD194+AE194</f>
        <v>0</v>
      </c>
      <c r="AG1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4" s="183">
        <f>AG194+AH194+AI194</f>
        <v>0</v>
      </c>
      <c r="AK1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4" s="183">
        <f>AK194+AL194+AM194</f>
        <v>0</v>
      </c>
      <c r="AO194" s="183">
        <f>AB194+AF194+AJ194+AN194</f>
        <v>0</v>
      </c>
    </row>
    <row r="195" spans="2:41">
      <c r="B195" s="181" t="s">
        <v>758</v>
      </c>
      <c r="C195" s="182" t="s">
        <v>759</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486">F195-G195</f>
        <v>0</v>
      </c>
      <c r="I195" s="183"/>
      <c r="J195" s="183">
        <f t="shared" ref="J195:J196" si="487">F195-I195</f>
        <v>0</v>
      </c>
      <c r="K1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5" s="183">
        <f t="shared" ref="AB195:AB196" si="488">Y195+Z195+AA195</f>
        <v>0</v>
      </c>
      <c r="AC1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5" s="183">
        <f t="shared" ref="AF195:AF196" si="489">AC195+AD195+AE195</f>
        <v>0</v>
      </c>
      <c r="AG1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5" s="183">
        <f t="shared" ref="AJ195:AJ196" si="490">AG195+AH195+AI195</f>
        <v>0</v>
      </c>
      <c r="AK1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5" s="183">
        <f t="shared" ref="AN195:AN196" si="491">AK195+AL195+AM195</f>
        <v>0</v>
      </c>
      <c r="AO195" s="183">
        <f t="shared" ref="AO195:AO196" si="492">AB195+AF195+AJ195+AN195</f>
        <v>0</v>
      </c>
    </row>
    <row r="196" spans="2:41">
      <c r="B196" s="181" t="s">
        <v>760</v>
      </c>
      <c r="C196" s="182" t="s">
        <v>761</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v>
      </c>
      <c r="F196" s="183">
        <f t="shared" ref="F196" si="493">D196+E196</f>
        <v>35000</v>
      </c>
      <c r="G196" s="183"/>
      <c r="H196" s="183">
        <f t="shared" si="486"/>
        <v>35000</v>
      </c>
      <c r="I196" s="183"/>
      <c r="J196" s="183">
        <f t="shared" si="487"/>
        <v>35000</v>
      </c>
      <c r="K1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35000</v>
      </c>
      <c r="Q1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35000</v>
      </c>
      <c r="AB196" s="183">
        <f t="shared" si="488"/>
        <v>35000</v>
      </c>
      <c r="AC1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6" s="183">
        <f t="shared" si="489"/>
        <v>0</v>
      </c>
      <c r="AG1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6" s="183">
        <f t="shared" si="490"/>
        <v>0</v>
      </c>
      <c r="AK1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6" s="183">
        <f t="shared" si="491"/>
        <v>0</v>
      </c>
      <c r="AO196" s="183">
        <f t="shared" si="492"/>
        <v>35000</v>
      </c>
    </row>
    <row r="197" spans="2:41">
      <c r="B197" s="181" t="s">
        <v>762</v>
      </c>
      <c r="C197" s="182" t="s">
        <v>763</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494">D197+E197</f>
        <v>0</v>
      </c>
      <c r="G197" s="183"/>
      <c r="H197" s="183">
        <f>F197-G197</f>
        <v>0</v>
      </c>
      <c r="I197" s="183"/>
      <c r="J197" s="183">
        <f>F197-I197</f>
        <v>0</v>
      </c>
      <c r="K1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7" s="183">
        <f>Y197+Z197+AA197</f>
        <v>0</v>
      </c>
      <c r="AC1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7" s="183">
        <f>AC197+AD197+AE197</f>
        <v>0</v>
      </c>
      <c r="AG1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7" s="183">
        <f>AG197+AH197+AI197</f>
        <v>0</v>
      </c>
      <c r="AK1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7" s="183">
        <f>AK197+AL197+AM197</f>
        <v>0</v>
      </c>
      <c r="AO197" s="183">
        <f>AB197+AF197+AJ197+AN197</f>
        <v>0</v>
      </c>
    </row>
    <row r="198" spans="2:41">
      <c r="B198" s="181" t="s">
        <v>764</v>
      </c>
      <c r="C198" s="182" t="s">
        <v>765</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495">F198-G198</f>
        <v>0</v>
      </c>
      <c r="I198" s="183"/>
      <c r="J198" s="183">
        <f t="shared" ref="J198" si="496">F198-I198</f>
        <v>0</v>
      </c>
      <c r="K1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8" s="183">
        <f t="shared" ref="AB198" si="497">Y198+Z198+AA198</f>
        <v>0</v>
      </c>
      <c r="AC1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8" s="183">
        <f t="shared" ref="AF198" si="498">AC198+AD198+AE198</f>
        <v>0</v>
      </c>
      <c r="AG1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8" s="183">
        <f t="shared" ref="AJ198" si="499">AG198+AH198+AI198</f>
        <v>0</v>
      </c>
      <c r="AK1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8" s="183">
        <f t="shared" ref="AN198" si="500">AK198+AL198+AM198</f>
        <v>0</v>
      </c>
      <c r="AO198" s="183">
        <f t="shared" ref="AO198" si="501">AB198+AF198+AJ198+AN198</f>
        <v>0</v>
      </c>
    </row>
    <row r="199" spans="2:41">
      <c r="B199" s="190" t="s">
        <v>303</v>
      </c>
      <c r="C199" s="191" t="s">
        <v>183</v>
      </c>
      <c r="D199" s="192">
        <f>SUM(D200:D206)</f>
        <v>501790</v>
      </c>
      <c r="E199" s="192">
        <f>SUM(E200:E206)</f>
        <v>36750</v>
      </c>
      <c r="F199" s="192">
        <f>D199+E199</f>
        <v>538540</v>
      </c>
      <c r="G199" s="192">
        <f t="shared" ref="G199:I199" si="502">SUM(G200:G206)</f>
        <v>0</v>
      </c>
      <c r="H199" s="192">
        <f>F199-G199</f>
        <v>538540</v>
      </c>
      <c r="I199" s="192">
        <f t="shared" si="502"/>
        <v>0</v>
      </c>
      <c r="J199" s="192">
        <f>F199-I199</f>
        <v>538540</v>
      </c>
      <c r="K199" s="192">
        <f t="shared" ref="K199:AM199" si="503">SUM(K200:K206)</f>
        <v>0</v>
      </c>
      <c r="L199" s="192">
        <f t="shared" si="503"/>
        <v>0</v>
      </c>
      <c r="M199" s="192">
        <f t="shared" si="503"/>
        <v>0</v>
      </c>
      <c r="N199" s="192">
        <f t="shared" si="503"/>
        <v>81000</v>
      </c>
      <c r="O199" s="192">
        <f t="shared" si="503"/>
        <v>0</v>
      </c>
      <c r="P199" s="192">
        <f t="shared" ref="P199:Q199" si="504">SUM(P200:P206)</f>
        <v>36750</v>
      </c>
      <c r="Q199" s="192">
        <f t="shared" si="504"/>
        <v>0</v>
      </c>
      <c r="R199" s="192">
        <f t="shared" si="503"/>
        <v>0</v>
      </c>
      <c r="S199" s="192">
        <f t="shared" si="503"/>
        <v>0</v>
      </c>
      <c r="T199" s="192">
        <f t="shared" si="503"/>
        <v>0</v>
      </c>
      <c r="U199" s="192">
        <f t="shared" si="503"/>
        <v>420790</v>
      </c>
      <c r="V199" s="192">
        <f t="shared" ref="V199" si="505">SUM(V200:V206)</f>
        <v>0</v>
      </c>
      <c r="W199" s="192">
        <f t="shared" si="503"/>
        <v>0</v>
      </c>
      <c r="X199" s="192">
        <f t="shared" si="503"/>
        <v>0</v>
      </c>
      <c r="Y199" s="192">
        <f t="shared" si="503"/>
        <v>0</v>
      </c>
      <c r="Z199" s="192">
        <f t="shared" si="503"/>
        <v>0</v>
      </c>
      <c r="AA199" s="192">
        <f t="shared" si="503"/>
        <v>8750</v>
      </c>
      <c r="AB199" s="192">
        <f>Y199+Z199+AA199</f>
        <v>8750</v>
      </c>
      <c r="AC199" s="192">
        <f t="shared" si="503"/>
        <v>404140</v>
      </c>
      <c r="AD199" s="192">
        <f t="shared" si="503"/>
        <v>0</v>
      </c>
      <c r="AE199" s="192">
        <f t="shared" si="503"/>
        <v>0</v>
      </c>
      <c r="AF199" s="192">
        <f>AC199+AD199+AE199</f>
        <v>404140</v>
      </c>
      <c r="AG199" s="192">
        <f t="shared" si="503"/>
        <v>50680</v>
      </c>
      <c r="AH199" s="192">
        <f t="shared" si="503"/>
        <v>0</v>
      </c>
      <c r="AI199" s="192">
        <f t="shared" si="503"/>
        <v>0</v>
      </c>
      <c r="AJ199" s="192">
        <f>AG199+AH199+AI199</f>
        <v>50680</v>
      </c>
      <c r="AK199" s="192">
        <f t="shared" si="503"/>
        <v>0</v>
      </c>
      <c r="AL199" s="192">
        <f t="shared" si="503"/>
        <v>74970</v>
      </c>
      <c r="AM199" s="192">
        <f t="shared" si="503"/>
        <v>0</v>
      </c>
      <c r="AN199" s="192">
        <f>AK199+AL199+AM199</f>
        <v>74970</v>
      </c>
      <c r="AO199" s="192">
        <f>AB199+AF199+AJ199+AN199</f>
        <v>538540</v>
      </c>
    </row>
    <row r="200" spans="2:41">
      <c r="B200" s="181" t="s">
        <v>309</v>
      </c>
      <c r="C200" s="182" t="s">
        <v>189</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06">F200-G200</f>
        <v>0</v>
      </c>
      <c r="I200" s="183"/>
      <c r="J200" s="183">
        <f t="shared" ref="J200:J206" si="507">F200-I200</f>
        <v>0</v>
      </c>
      <c r="K2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0" s="183">
        <f t="shared" ref="AB200:AB206" si="508">Y200+Z200+AA200</f>
        <v>0</v>
      </c>
      <c r="AC2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0" s="183">
        <f t="shared" ref="AF200:AF206" si="509">AC200+AD200+AE200</f>
        <v>0</v>
      </c>
      <c r="AG2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0" s="183">
        <f t="shared" ref="AJ200:AJ206" si="510">AG200+AH200+AI200</f>
        <v>0</v>
      </c>
      <c r="AK2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0" s="183">
        <f t="shared" ref="AN200:AN206" si="511">AK200+AL200+AM200</f>
        <v>0</v>
      </c>
      <c r="AO200" s="183">
        <f t="shared" ref="AO200:AO206" si="512">AB200+AF200+AJ200+AN200</f>
        <v>0</v>
      </c>
    </row>
    <row r="201" spans="2:41">
      <c r="B201" s="181" t="s">
        <v>766</v>
      </c>
      <c r="C201" s="182" t="s">
        <v>767</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501790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36750</v>
      </c>
      <c r="F201" s="183">
        <f>D201+E201</f>
        <v>538540</v>
      </c>
      <c r="G201" s="183"/>
      <c r="H201" s="183">
        <f t="shared" si="506"/>
        <v>538540</v>
      </c>
      <c r="I201" s="183"/>
      <c r="J201" s="183">
        <f t="shared" si="507"/>
        <v>538540</v>
      </c>
      <c r="K2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81000</v>
      </c>
      <c r="O2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36750</v>
      </c>
      <c r="Q2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420790</v>
      </c>
      <c r="V2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8750</v>
      </c>
      <c r="AB201" s="183">
        <f t="shared" si="508"/>
        <v>8750</v>
      </c>
      <c r="AC2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404140</v>
      </c>
      <c r="AD2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1" s="183">
        <f t="shared" si="509"/>
        <v>404140</v>
      </c>
      <c r="AG2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50680</v>
      </c>
      <c r="AH2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1" s="183">
        <f t="shared" si="510"/>
        <v>50680</v>
      </c>
      <c r="AK2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74970</v>
      </c>
      <c r="AM2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1" s="183">
        <f t="shared" si="511"/>
        <v>74970</v>
      </c>
      <c r="AO201" s="183">
        <f t="shared" si="512"/>
        <v>538540</v>
      </c>
    </row>
    <row r="202" spans="2:41">
      <c r="B202" s="181" t="s">
        <v>768</v>
      </c>
      <c r="C202" s="182" t="s">
        <v>767</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13">D202+E202</f>
        <v>0</v>
      </c>
      <c r="G202" s="183"/>
      <c r="H202" s="183">
        <f t="shared" ref="H202:H204" si="514">F202-G202</f>
        <v>0</v>
      </c>
      <c r="I202" s="183"/>
      <c r="J202" s="183">
        <f t="shared" ref="J202:J204" si="515">F202-I202</f>
        <v>0</v>
      </c>
      <c r="K2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2" s="183">
        <f t="shared" ref="AB202:AB204" si="516">Y202+Z202+AA202</f>
        <v>0</v>
      </c>
      <c r="AC2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2" s="183">
        <f t="shared" ref="AF202:AF204" si="517">AC202+AD202+AE202</f>
        <v>0</v>
      </c>
      <c r="AG2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2" s="183">
        <f t="shared" ref="AJ202:AJ204" si="518">AG202+AH202+AI202</f>
        <v>0</v>
      </c>
      <c r="AK2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2" s="183">
        <f t="shared" ref="AN202:AN204" si="519">AK202+AL202+AM202</f>
        <v>0</v>
      </c>
      <c r="AO202" s="183">
        <f t="shared" ref="AO202:AO204" si="520">AB202+AF202+AJ202+AN202</f>
        <v>0</v>
      </c>
    </row>
    <row r="203" spans="2:41">
      <c r="B203" s="181" t="s">
        <v>769</v>
      </c>
      <c r="C203" s="182" t="s">
        <v>770</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13"/>
        <v>0</v>
      </c>
      <c r="G203" s="183"/>
      <c r="H203" s="183">
        <f t="shared" si="514"/>
        <v>0</v>
      </c>
      <c r="I203" s="183"/>
      <c r="J203" s="183">
        <f t="shared" si="515"/>
        <v>0</v>
      </c>
      <c r="K2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3" s="183">
        <f t="shared" si="516"/>
        <v>0</v>
      </c>
      <c r="AC2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3" s="183">
        <f t="shared" si="517"/>
        <v>0</v>
      </c>
      <c r="AG2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3" s="183">
        <f t="shared" si="518"/>
        <v>0</v>
      </c>
      <c r="AK2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3" s="183">
        <f t="shared" si="519"/>
        <v>0</v>
      </c>
      <c r="AO203" s="183">
        <f t="shared" si="520"/>
        <v>0</v>
      </c>
    </row>
    <row r="204" spans="2:41">
      <c r="B204" s="181" t="s">
        <v>310</v>
      </c>
      <c r="C204" s="182" t="s">
        <v>771</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13"/>
        <v>0</v>
      </c>
      <c r="G204" s="183"/>
      <c r="H204" s="183">
        <f t="shared" si="514"/>
        <v>0</v>
      </c>
      <c r="I204" s="183"/>
      <c r="J204" s="183">
        <f t="shared" si="515"/>
        <v>0</v>
      </c>
      <c r="K2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4" s="183">
        <f t="shared" si="516"/>
        <v>0</v>
      </c>
      <c r="AC2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4" s="183">
        <f t="shared" si="517"/>
        <v>0</v>
      </c>
      <c r="AG2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4" s="183">
        <f t="shared" si="518"/>
        <v>0</v>
      </c>
      <c r="AK2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4" s="183">
        <f t="shared" si="519"/>
        <v>0</v>
      </c>
      <c r="AO204" s="183">
        <f t="shared" si="520"/>
        <v>0</v>
      </c>
    </row>
    <row r="205" spans="2:41">
      <c r="B205" s="181" t="s">
        <v>772</v>
      </c>
      <c r="C205" s="182" t="s">
        <v>771</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21">D205+E205</f>
        <v>0</v>
      </c>
      <c r="G205" s="183"/>
      <c r="H205" s="183">
        <f t="shared" ref="H205" si="522">F205-G205</f>
        <v>0</v>
      </c>
      <c r="I205" s="183"/>
      <c r="J205" s="183">
        <f t="shared" ref="J205" si="523">F205-I205</f>
        <v>0</v>
      </c>
      <c r="K2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5" s="183">
        <f t="shared" ref="AB205" si="524">Y205+Z205+AA205</f>
        <v>0</v>
      </c>
      <c r="AC2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5" s="183">
        <f t="shared" ref="AF205" si="525">AC205+AD205+AE205</f>
        <v>0</v>
      </c>
      <c r="AG2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5" s="183">
        <f t="shared" ref="AJ205" si="526">AG205+AH205+AI205</f>
        <v>0</v>
      </c>
      <c r="AK2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5" s="183">
        <f t="shared" ref="AN205" si="527">AK205+AL205+AM205</f>
        <v>0</v>
      </c>
      <c r="AO205" s="183">
        <f t="shared" ref="AO205" si="528">AB205+AF205+AJ205+AN205</f>
        <v>0</v>
      </c>
    </row>
    <row r="206" spans="2:41">
      <c r="B206" s="181" t="s">
        <v>773</v>
      </c>
      <c r="C206" s="182" t="s">
        <v>774</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06"/>
        <v>0</v>
      </c>
      <c r="I206" s="183"/>
      <c r="J206" s="183">
        <f t="shared" si="507"/>
        <v>0</v>
      </c>
      <c r="K2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6" s="183">
        <f t="shared" si="508"/>
        <v>0</v>
      </c>
      <c r="AC2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6" s="183">
        <f t="shared" si="509"/>
        <v>0</v>
      </c>
      <c r="AG2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6" s="183">
        <f t="shared" si="510"/>
        <v>0</v>
      </c>
      <c r="AK2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6" s="183">
        <f t="shared" si="511"/>
        <v>0</v>
      </c>
      <c r="AO206" s="183">
        <f t="shared" si="512"/>
        <v>0</v>
      </c>
    </row>
    <row r="207" spans="2:41">
      <c r="B207" s="190" t="s">
        <v>304</v>
      </c>
      <c r="C207" s="191" t="s">
        <v>184</v>
      </c>
      <c r="D207" s="192">
        <f>SUM(D208:D213)</f>
        <v>0</v>
      </c>
      <c r="E207" s="192">
        <f>SUM(E208:E213)</f>
        <v>0</v>
      </c>
      <c r="F207" s="192">
        <f t="shared" si="289"/>
        <v>0</v>
      </c>
      <c r="G207" s="192">
        <f>SUM(G208:G213)</f>
        <v>0</v>
      </c>
      <c r="H207" s="192">
        <f t="shared" si="2"/>
        <v>0</v>
      </c>
      <c r="I207" s="192">
        <f>SUM(I208:I213)</f>
        <v>0</v>
      </c>
      <c r="J207" s="192">
        <f t="shared" si="3"/>
        <v>0</v>
      </c>
      <c r="K207" s="192">
        <f t="shared" ref="K207:AA207" si="529">SUM(K208:K213)</f>
        <v>0</v>
      </c>
      <c r="L207" s="192">
        <f t="shared" si="529"/>
        <v>0</v>
      </c>
      <c r="M207" s="192">
        <f t="shared" si="529"/>
        <v>0</v>
      </c>
      <c r="N207" s="192">
        <f t="shared" si="529"/>
        <v>0</v>
      </c>
      <c r="O207" s="192">
        <f t="shared" si="529"/>
        <v>0</v>
      </c>
      <c r="P207" s="192">
        <f t="shared" ref="P207:Q207" si="530">SUM(P208:P213)</f>
        <v>0</v>
      </c>
      <c r="Q207" s="192">
        <f t="shared" si="530"/>
        <v>0</v>
      </c>
      <c r="R207" s="192">
        <f t="shared" si="529"/>
        <v>0</v>
      </c>
      <c r="S207" s="192">
        <f t="shared" si="529"/>
        <v>0</v>
      </c>
      <c r="T207" s="192">
        <f t="shared" si="529"/>
        <v>0</v>
      </c>
      <c r="U207" s="192">
        <f t="shared" si="529"/>
        <v>0</v>
      </c>
      <c r="V207" s="192">
        <f t="shared" ref="V207" si="531">SUM(V208:V213)</f>
        <v>0</v>
      </c>
      <c r="W207" s="192">
        <f t="shared" si="529"/>
        <v>0</v>
      </c>
      <c r="X207" s="192">
        <f t="shared" si="529"/>
        <v>0</v>
      </c>
      <c r="Y207" s="192">
        <f t="shared" si="529"/>
        <v>0</v>
      </c>
      <c r="Z207" s="192">
        <f t="shared" si="529"/>
        <v>0</v>
      </c>
      <c r="AA207" s="192">
        <f t="shared" si="529"/>
        <v>0</v>
      </c>
      <c r="AB207" s="192">
        <f t="shared" si="5"/>
        <v>0</v>
      </c>
      <c r="AC207" s="192">
        <f>SUM(AC208:AC213)</f>
        <v>0</v>
      </c>
      <c r="AD207" s="192">
        <f>SUM(AD208:AD213)</f>
        <v>0</v>
      </c>
      <c r="AE207" s="192">
        <f>SUM(AE208:AE213)</f>
        <v>0</v>
      </c>
      <c r="AF207" s="192">
        <f t="shared" si="6"/>
        <v>0</v>
      </c>
      <c r="AG207" s="192">
        <f>SUM(AG208:AG213)</f>
        <v>0</v>
      </c>
      <c r="AH207" s="192">
        <f>SUM(AH208:AH213)</f>
        <v>0</v>
      </c>
      <c r="AI207" s="192">
        <f>SUM(AI208:AI213)</f>
        <v>0</v>
      </c>
      <c r="AJ207" s="192">
        <f t="shared" si="7"/>
        <v>0</v>
      </c>
      <c r="AK207" s="192">
        <f>SUM(AK208:AK213)</f>
        <v>0</v>
      </c>
      <c r="AL207" s="192">
        <f>SUM(AL208:AL213)</f>
        <v>0</v>
      </c>
      <c r="AM207" s="192">
        <f>SUM(AM208:AM213)</f>
        <v>0</v>
      </c>
      <c r="AN207" s="192">
        <f t="shared" si="8"/>
        <v>0</v>
      </c>
      <c r="AO207" s="192">
        <f t="shared" si="9"/>
        <v>0</v>
      </c>
    </row>
    <row r="208" spans="2:41">
      <c r="B208" s="181" t="s">
        <v>305</v>
      </c>
      <c r="C208" s="182" t="s">
        <v>185</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289"/>
        <v>0</v>
      </c>
      <c r="G208" s="183"/>
      <c r="H208" s="183">
        <f t="shared" ref="H208:H211" si="532">F208-G208</f>
        <v>0</v>
      </c>
      <c r="I208" s="183"/>
      <c r="J208" s="183">
        <f t="shared" ref="J208:J211" si="533">F208-I208</f>
        <v>0</v>
      </c>
      <c r="K2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8" s="183">
        <f t="shared" ref="AB208:AB211" si="534">Y208+Z208+AA208</f>
        <v>0</v>
      </c>
      <c r="AC2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8" s="183">
        <f t="shared" ref="AF208:AF211" si="535">AC208+AD208+AE208</f>
        <v>0</v>
      </c>
      <c r="AG2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8" s="183">
        <f t="shared" ref="AJ208:AJ211" si="536">AG208+AH208+AI208</f>
        <v>0</v>
      </c>
      <c r="AK2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8" s="183">
        <f t="shared" ref="AN208:AN211" si="537">AK208+AL208+AM208</f>
        <v>0</v>
      </c>
      <c r="AO208" s="183">
        <f t="shared" ref="AO208:AO211" si="538">AB208+AF208+AJ208+AN208</f>
        <v>0</v>
      </c>
    </row>
    <row r="209" spans="2:41">
      <c r="B209" s="181" t="s">
        <v>775</v>
      </c>
      <c r="C209" s="182" t="s">
        <v>776</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39">D209+E209</f>
        <v>0</v>
      </c>
      <c r="G209" s="183"/>
      <c r="H209" s="183">
        <f t="shared" si="532"/>
        <v>0</v>
      </c>
      <c r="I209" s="183"/>
      <c r="J209" s="183">
        <f t="shared" si="533"/>
        <v>0</v>
      </c>
      <c r="K2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9" s="183">
        <f t="shared" si="534"/>
        <v>0</v>
      </c>
      <c r="AC2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9" s="183">
        <f t="shared" si="535"/>
        <v>0</v>
      </c>
      <c r="AG2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9" s="183">
        <f t="shared" si="536"/>
        <v>0</v>
      </c>
      <c r="AK2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9" s="183">
        <f t="shared" si="537"/>
        <v>0</v>
      </c>
      <c r="AO209" s="183">
        <f t="shared" si="538"/>
        <v>0</v>
      </c>
    </row>
    <row r="210" spans="2:41">
      <c r="B210" s="181" t="s">
        <v>777</v>
      </c>
      <c r="C210" s="182" t="s">
        <v>778</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289"/>
        <v>0</v>
      </c>
      <c r="G210" s="183"/>
      <c r="H210" s="183">
        <f t="shared" ref="H210" si="540">F210-G210</f>
        <v>0</v>
      </c>
      <c r="I210" s="183"/>
      <c r="J210" s="183">
        <f t="shared" ref="J210" si="541">F210-I210</f>
        <v>0</v>
      </c>
      <c r="K2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0" s="183">
        <f t="shared" ref="AB210" si="542">Y210+Z210+AA210</f>
        <v>0</v>
      </c>
      <c r="AC2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0" s="183">
        <f t="shared" ref="AF210" si="543">AC210+AD210+AE210</f>
        <v>0</v>
      </c>
      <c r="AG2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0" s="183">
        <f t="shared" ref="AJ210" si="544">AG210+AH210+AI210</f>
        <v>0</v>
      </c>
      <c r="AK2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0" s="183">
        <f t="shared" ref="AN210" si="545">AK210+AL210+AM210</f>
        <v>0</v>
      </c>
      <c r="AO210" s="183">
        <f t="shared" ref="AO210" si="546">AB210+AF210+AJ210+AN210</f>
        <v>0</v>
      </c>
    </row>
    <row r="211" spans="2:41">
      <c r="B211" s="181" t="s">
        <v>779</v>
      </c>
      <c r="C211" s="182" t="s">
        <v>780</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47">D211+E211</f>
        <v>0</v>
      </c>
      <c r="G211" s="183"/>
      <c r="H211" s="183">
        <f t="shared" si="532"/>
        <v>0</v>
      </c>
      <c r="I211" s="183"/>
      <c r="J211" s="183">
        <f t="shared" si="533"/>
        <v>0</v>
      </c>
      <c r="K2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1" s="183">
        <f t="shared" si="534"/>
        <v>0</v>
      </c>
      <c r="AC2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1" s="183">
        <f t="shared" si="535"/>
        <v>0</v>
      </c>
      <c r="AG2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1" s="183">
        <f t="shared" si="536"/>
        <v>0</v>
      </c>
      <c r="AK2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1" s="183">
        <f t="shared" si="537"/>
        <v>0</v>
      </c>
      <c r="AO211" s="183">
        <f t="shared" si="538"/>
        <v>0</v>
      </c>
    </row>
    <row r="212" spans="2:41">
      <c r="B212" s="181" t="s">
        <v>781</v>
      </c>
      <c r="C212" s="182" t="s">
        <v>782</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48">D212+E212</f>
        <v>0</v>
      </c>
      <c r="G212" s="183"/>
      <c r="H212" s="183">
        <f t="shared" si="2"/>
        <v>0</v>
      </c>
      <c r="I212" s="183"/>
      <c r="J212" s="183">
        <f t="shared" si="3"/>
        <v>0</v>
      </c>
      <c r="K2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2" s="183">
        <f t="shared" si="5"/>
        <v>0</v>
      </c>
      <c r="AC2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2" s="183">
        <f t="shared" si="6"/>
        <v>0</v>
      </c>
      <c r="AG2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2" s="183">
        <f t="shared" si="7"/>
        <v>0</v>
      </c>
      <c r="AK2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2" s="183">
        <f t="shared" si="8"/>
        <v>0</v>
      </c>
      <c r="AO212" s="183">
        <f t="shared" si="9"/>
        <v>0</v>
      </c>
    </row>
    <row r="213" spans="2:41">
      <c r="B213" s="181" t="s">
        <v>783</v>
      </c>
      <c r="C213" s="182" t="s">
        <v>784</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289"/>
        <v>0</v>
      </c>
      <c r="G213" s="183"/>
      <c r="H213" s="183">
        <f t="shared" ref="H213" si="549">F213-G213</f>
        <v>0</v>
      </c>
      <c r="I213" s="183"/>
      <c r="J213" s="183">
        <f t="shared" ref="J213" si="550">F213-I213</f>
        <v>0</v>
      </c>
      <c r="K2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3" s="183">
        <f t="shared" ref="AB213" si="551">Y213+Z213+AA213</f>
        <v>0</v>
      </c>
      <c r="AC2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3" s="183">
        <f t="shared" ref="AF213" si="552">AC213+AD213+AE213</f>
        <v>0</v>
      </c>
      <c r="AG2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3" s="183">
        <f t="shared" ref="AJ213" si="553">AG213+AH213+AI213</f>
        <v>0</v>
      </c>
      <c r="AK2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3" s="183">
        <f t="shared" ref="AN213" si="554">AK213+AL213+AM213</f>
        <v>0</v>
      </c>
      <c r="AO213" s="183">
        <f t="shared" ref="AO213" si="555">AB213+AF213+AJ213+AN213</f>
        <v>0</v>
      </c>
    </row>
    <row r="214" spans="2:41">
      <c r="B214" s="190" t="s">
        <v>306</v>
      </c>
      <c r="C214" s="191" t="s">
        <v>186</v>
      </c>
      <c r="D214" s="192">
        <f>SUM(D215:D221)</f>
        <v>0</v>
      </c>
      <c r="E214" s="192">
        <f>SUM(E215:E221)</f>
        <v>28000</v>
      </c>
      <c r="F214" s="192">
        <f t="shared" si="289"/>
        <v>28000</v>
      </c>
      <c r="G214" s="192">
        <f>SUM(G215:G221)</f>
        <v>0</v>
      </c>
      <c r="H214" s="192">
        <f t="shared" si="2"/>
        <v>28000</v>
      </c>
      <c r="I214" s="192">
        <f>SUM(I215:I221)</f>
        <v>0</v>
      </c>
      <c r="J214" s="192">
        <f t="shared" si="3"/>
        <v>28000</v>
      </c>
      <c r="K214" s="192">
        <f t="shared" ref="K214:AA214" si="556">SUM(K215:K221)</f>
        <v>0</v>
      </c>
      <c r="L214" s="192">
        <f t="shared" si="556"/>
        <v>0</v>
      </c>
      <c r="M214" s="192">
        <f t="shared" si="556"/>
        <v>0</v>
      </c>
      <c r="N214" s="192">
        <f t="shared" si="556"/>
        <v>0</v>
      </c>
      <c r="O214" s="192">
        <f t="shared" si="556"/>
        <v>0</v>
      </c>
      <c r="P214" s="192">
        <f t="shared" ref="P214:Q214" si="557">SUM(P215:P221)</f>
        <v>0</v>
      </c>
      <c r="Q214" s="192">
        <f t="shared" si="557"/>
        <v>0</v>
      </c>
      <c r="R214" s="192">
        <f t="shared" si="556"/>
        <v>0</v>
      </c>
      <c r="S214" s="192">
        <f t="shared" si="556"/>
        <v>0</v>
      </c>
      <c r="T214" s="192">
        <f t="shared" si="556"/>
        <v>0</v>
      </c>
      <c r="U214" s="192">
        <f t="shared" si="556"/>
        <v>0</v>
      </c>
      <c r="V214" s="192">
        <f t="shared" ref="V214" si="558">SUM(V215:V221)</f>
        <v>0</v>
      </c>
      <c r="W214" s="192">
        <f t="shared" si="556"/>
        <v>0</v>
      </c>
      <c r="X214" s="192">
        <f t="shared" si="556"/>
        <v>0</v>
      </c>
      <c r="Y214" s="192">
        <f t="shared" si="556"/>
        <v>0</v>
      </c>
      <c r="Z214" s="192">
        <f t="shared" si="556"/>
        <v>0</v>
      </c>
      <c r="AA214" s="192">
        <f t="shared" si="556"/>
        <v>0</v>
      </c>
      <c r="AB214" s="192">
        <f t="shared" si="5"/>
        <v>0</v>
      </c>
      <c r="AC214" s="192">
        <f>SUM(AC215:AC221)</f>
        <v>0</v>
      </c>
      <c r="AD214" s="192">
        <f>SUM(AD215:AD221)</f>
        <v>0</v>
      </c>
      <c r="AE214" s="192">
        <f>SUM(AE215:AE221)</f>
        <v>0</v>
      </c>
      <c r="AF214" s="192">
        <f t="shared" si="6"/>
        <v>0</v>
      </c>
      <c r="AG214" s="192">
        <f>SUM(AG215:AG221)</f>
        <v>0</v>
      </c>
      <c r="AH214" s="192">
        <f>SUM(AH215:AH221)</f>
        <v>0</v>
      </c>
      <c r="AI214" s="192">
        <f>SUM(AI215:AI221)</f>
        <v>0</v>
      </c>
      <c r="AJ214" s="192">
        <f t="shared" si="7"/>
        <v>0</v>
      </c>
      <c r="AK214" s="192">
        <f>SUM(AK215:AK221)</f>
        <v>0</v>
      </c>
      <c r="AL214" s="192">
        <f>SUM(AL215:AL221)</f>
        <v>0</v>
      </c>
      <c r="AM214" s="192">
        <f>SUM(AM215:AM221)</f>
        <v>0</v>
      </c>
      <c r="AN214" s="192">
        <f t="shared" si="8"/>
        <v>0</v>
      </c>
      <c r="AO214" s="192">
        <f t="shared" si="9"/>
        <v>0</v>
      </c>
    </row>
    <row r="215" spans="2:41">
      <c r="B215" s="181" t="s">
        <v>307</v>
      </c>
      <c r="C215" s="182" t="s">
        <v>187</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59">D215+E215</f>
        <v>0</v>
      </c>
      <c r="G215" s="183"/>
      <c r="H215" s="183">
        <f t="shared" si="2"/>
        <v>0</v>
      </c>
      <c r="I215" s="183"/>
      <c r="J215" s="183">
        <f t="shared" si="3"/>
        <v>0</v>
      </c>
      <c r="K2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5" s="183">
        <f t="shared" si="5"/>
        <v>0</v>
      </c>
      <c r="AC2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5" s="183">
        <f t="shared" si="6"/>
        <v>0</v>
      </c>
      <c r="AG2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5" s="183">
        <f t="shared" si="7"/>
        <v>0</v>
      </c>
      <c r="AK2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5" s="183">
        <f t="shared" si="8"/>
        <v>0</v>
      </c>
      <c r="AO215" s="183">
        <f t="shared" si="9"/>
        <v>0</v>
      </c>
    </row>
    <row r="216" spans="2:41">
      <c r="B216" s="181" t="s">
        <v>785</v>
      </c>
      <c r="C216" s="182" t="s">
        <v>786</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59"/>
        <v>0</v>
      </c>
      <c r="G216" s="183"/>
      <c r="H216" s="183">
        <f t="shared" si="2"/>
        <v>0</v>
      </c>
      <c r="I216" s="183"/>
      <c r="J216" s="183">
        <f t="shared" si="3"/>
        <v>0</v>
      </c>
      <c r="K2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6" s="183">
        <f t="shared" si="5"/>
        <v>0</v>
      </c>
      <c r="AC2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6" s="183">
        <f t="shared" si="6"/>
        <v>0</v>
      </c>
      <c r="AG2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6" s="183">
        <f t="shared" si="7"/>
        <v>0</v>
      </c>
      <c r="AK2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6" s="183">
        <f t="shared" si="8"/>
        <v>0</v>
      </c>
      <c r="AO216" s="183">
        <f t="shared" si="9"/>
        <v>0</v>
      </c>
    </row>
    <row r="217" spans="2:41">
      <c r="B217" s="181" t="s">
        <v>787</v>
      </c>
      <c r="C217" s="182" t="s">
        <v>788</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59"/>
        <v>0</v>
      </c>
      <c r="G217" s="183"/>
      <c r="H217" s="183">
        <f t="shared" ref="H217" si="560">F217-G217</f>
        <v>0</v>
      </c>
      <c r="I217" s="183"/>
      <c r="J217" s="183">
        <f t="shared" ref="J217" si="561">F217-I217</f>
        <v>0</v>
      </c>
      <c r="K2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7" s="183">
        <f t="shared" ref="AB217" si="562">Y217+Z217+AA217</f>
        <v>0</v>
      </c>
      <c r="AC2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7" s="183">
        <f t="shared" ref="AF217" si="563">AC217+AD217+AE217</f>
        <v>0</v>
      </c>
      <c r="AG2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7" s="183">
        <f t="shared" ref="AJ217" si="564">AG217+AH217+AI217</f>
        <v>0</v>
      </c>
      <c r="AK2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7" s="183">
        <f t="shared" ref="AN217" si="565">AK217+AL217+AM217</f>
        <v>0</v>
      </c>
      <c r="AO217" s="183">
        <f t="shared" ref="AO217" si="566">AB217+AF217+AJ217+AN217</f>
        <v>0</v>
      </c>
    </row>
    <row r="218" spans="2:41">
      <c r="B218" s="181" t="s">
        <v>789</v>
      </c>
      <c r="C218" s="182" t="s">
        <v>790</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289"/>
        <v>0</v>
      </c>
      <c r="G218" s="183"/>
      <c r="H218" s="183">
        <f t="shared" ref="H218:H219" si="567">F218-G218</f>
        <v>0</v>
      </c>
      <c r="I218" s="183"/>
      <c r="J218" s="183">
        <f t="shared" ref="J218:J219" si="568">F218-I218</f>
        <v>0</v>
      </c>
      <c r="K2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8" s="183">
        <f t="shared" ref="AB218:AB219" si="569">Y218+Z218+AA218</f>
        <v>0</v>
      </c>
      <c r="AC2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8" s="183">
        <f t="shared" ref="AF218:AF219" si="570">AC218+AD218+AE218</f>
        <v>0</v>
      </c>
      <c r="AG2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8" s="183">
        <f t="shared" ref="AJ218:AJ219" si="571">AG218+AH218+AI218</f>
        <v>0</v>
      </c>
      <c r="AK2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8" s="183">
        <f t="shared" ref="AN218:AN219" si="572">AK218+AL218+AM218</f>
        <v>0</v>
      </c>
      <c r="AO218" s="183">
        <f t="shared" ref="AO218:AO219" si="573">AB218+AF218+AJ218+AN218</f>
        <v>0</v>
      </c>
    </row>
    <row r="219" spans="2:41">
      <c r="B219" s="181" t="s">
        <v>791</v>
      </c>
      <c r="C219" s="182" t="s">
        <v>792</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574">D219+E219</f>
        <v>0</v>
      </c>
      <c r="G219" s="183"/>
      <c r="H219" s="183">
        <f t="shared" si="567"/>
        <v>0</v>
      </c>
      <c r="I219" s="183"/>
      <c r="J219" s="183">
        <f t="shared" si="568"/>
        <v>0</v>
      </c>
      <c r="K2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9" s="183">
        <f t="shared" si="569"/>
        <v>0</v>
      </c>
      <c r="AC2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9" s="183">
        <f t="shared" si="570"/>
        <v>0</v>
      </c>
      <c r="AG2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9" s="183">
        <f t="shared" si="571"/>
        <v>0</v>
      </c>
      <c r="AK2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9" s="183">
        <f t="shared" si="572"/>
        <v>0</v>
      </c>
      <c r="AO219" s="183">
        <f t="shared" si="573"/>
        <v>0</v>
      </c>
    </row>
    <row r="220" spans="2:41">
      <c r="B220" s="181" t="s">
        <v>793</v>
      </c>
      <c r="C220" s="182" t="s">
        <v>794</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575">D220+E220</f>
        <v>0</v>
      </c>
      <c r="G220" s="183"/>
      <c r="H220" s="183">
        <f t="shared" si="2"/>
        <v>0</v>
      </c>
      <c r="I220" s="183"/>
      <c r="J220" s="183">
        <f t="shared" si="3"/>
        <v>0</v>
      </c>
      <c r="K2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0" s="183">
        <f t="shared" si="5"/>
        <v>0</v>
      </c>
      <c r="AC2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0" s="183">
        <f t="shared" si="6"/>
        <v>0</v>
      </c>
      <c r="AG2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0" s="183">
        <f t="shared" si="7"/>
        <v>0</v>
      </c>
      <c r="AK2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0" s="183">
        <f t="shared" si="8"/>
        <v>0</v>
      </c>
      <c r="AO220" s="183">
        <f t="shared" si="9"/>
        <v>0</v>
      </c>
    </row>
    <row r="221" spans="2:41">
      <c r="B221" s="181" t="s">
        <v>795</v>
      </c>
      <c r="C221" s="182" t="s">
        <v>796</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28000</v>
      </c>
      <c r="F221" s="183">
        <f t="shared" si="289"/>
        <v>28000</v>
      </c>
      <c r="G221" s="183"/>
      <c r="H221" s="183">
        <f t="shared" ref="H221" si="576">F221-G221</f>
        <v>28000</v>
      </c>
      <c r="I221" s="183"/>
      <c r="J221" s="183">
        <f t="shared" ref="J221" si="577">F221-I221</f>
        <v>28000</v>
      </c>
      <c r="K2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1" s="183">
        <f t="shared" ref="AB221" si="578">Y221+Z221+AA221</f>
        <v>0</v>
      </c>
      <c r="AC2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1" s="183">
        <f t="shared" ref="AF221" si="579">AC221+AD221+AE221</f>
        <v>0</v>
      </c>
      <c r="AG2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1" s="183">
        <f t="shared" ref="AJ221" si="580">AG221+AH221+AI221</f>
        <v>0</v>
      </c>
      <c r="AK2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1" s="183">
        <f t="shared" ref="AN221" si="581">AK221+AL221+AM221</f>
        <v>0</v>
      </c>
      <c r="AO221" s="183">
        <f t="shared" ref="AO221" si="582">AB221+AF221+AJ221+AN221</f>
        <v>0</v>
      </c>
    </row>
    <row r="222" spans="2:41">
      <c r="B222" s="178" t="s">
        <v>311</v>
      </c>
      <c r="C222" s="179" t="s">
        <v>190</v>
      </c>
      <c r="D222" s="180">
        <f>D223+D235+D243+D260+D267+D312</f>
        <v>1611408</v>
      </c>
      <c r="E222" s="180">
        <f>E223+E235+E243+E260+E267+E312</f>
        <v>301975</v>
      </c>
      <c r="F222" s="180">
        <f t="shared" ref="F222:F382" si="583">D222+E222</f>
        <v>1913383</v>
      </c>
      <c r="G222" s="180">
        <f>G223+G235+G243+G260+G267+G312</f>
        <v>0</v>
      </c>
      <c r="H222" s="180">
        <f t="shared" ref="H222:H498" si="584">F222-G222</f>
        <v>1913383</v>
      </c>
      <c r="I222" s="180">
        <f>I223+I235+I243+I260+I267+I312</f>
        <v>0</v>
      </c>
      <c r="J222" s="180">
        <f t="shared" ref="J222:J498" si="585">F222-I222</f>
        <v>1913383</v>
      </c>
      <c r="K222" s="180">
        <f t="shared" ref="K222:AA222" si="586">K223+K235+K243+K260+K267+K312</f>
        <v>0</v>
      </c>
      <c r="L222" s="180">
        <f t="shared" si="586"/>
        <v>0</v>
      </c>
      <c r="M222" s="180">
        <f t="shared" si="586"/>
        <v>0</v>
      </c>
      <c r="N222" s="180">
        <f t="shared" si="586"/>
        <v>0</v>
      </c>
      <c r="O222" s="180">
        <f t="shared" si="586"/>
        <v>0</v>
      </c>
      <c r="P222" s="180">
        <f t="shared" si="586"/>
        <v>51275</v>
      </c>
      <c r="Q222" s="180">
        <f t="shared" si="586"/>
        <v>0</v>
      </c>
      <c r="R222" s="180">
        <f t="shared" si="586"/>
        <v>0</v>
      </c>
      <c r="S222" s="180">
        <f t="shared" si="586"/>
        <v>0</v>
      </c>
      <c r="T222" s="180">
        <f t="shared" si="586"/>
        <v>227108</v>
      </c>
      <c r="U222" s="180">
        <f t="shared" si="586"/>
        <v>1500000</v>
      </c>
      <c r="V222" s="180">
        <f t="shared" si="586"/>
        <v>0</v>
      </c>
      <c r="W222" s="180">
        <f t="shared" si="586"/>
        <v>0</v>
      </c>
      <c r="X222" s="180">
        <f t="shared" si="586"/>
        <v>0</v>
      </c>
      <c r="Y222" s="180">
        <f t="shared" si="586"/>
        <v>0</v>
      </c>
      <c r="Z222" s="180">
        <f t="shared" si="586"/>
        <v>227108</v>
      </c>
      <c r="AA222" s="180">
        <f t="shared" si="586"/>
        <v>26800</v>
      </c>
      <c r="AB222" s="180">
        <f t="shared" ref="AB222:AB498" si="587">Y222+Z222+AA222</f>
        <v>253908</v>
      </c>
      <c r="AC222" s="180">
        <f>AC223+AC235+AC243+AC260+AC267+AC312</f>
        <v>0</v>
      </c>
      <c r="AD222" s="180">
        <f>AD223+AD235+AD243+AD260+AD267+AD312</f>
        <v>0</v>
      </c>
      <c r="AE222" s="180">
        <f>AE223+AE235+AE243+AE260+AE267+AE312</f>
        <v>0</v>
      </c>
      <c r="AF222" s="180">
        <f t="shared" ref="AF222:AF498" si="588">AC222+AD222+AE222</f>
        <v>0</v>
      </c>
      <c r="AG222" s="180">
        <f>AG223+AG235+AG243+AG260+AG267+AG312</f>
        <v>24475</v>
      </c>
      <c r="AH222" s="180">
        <f>AH223+AH235+AH243+AH260+AH267+AH312</f>
        <v>0</v>
      </c>
      <c r="AI222" s="180">
        <f>AI223+AI235+AI243+AI260+AI267+AI312</f>
        <v>0</v>
      </c>
      <c r="AJ222" s="180">
        <f t="shared" ref="AJ222:AJ498" si="589">AG222+AH222+AI222</f>
        <v>24475</v>
      </c>
      <c r="AK222" s="180">
        <f>AK223+AK235+AK243+AK260+AK267+AK312</f>
        <v>0</v>
      </c>
      <c r="AL222" s="180">
        <f>AL223+AL235+AL243+AL260+AL267+AL312</f>
        <v>1500000</v>
      </c>
      <c r="AM222" s="180">
        <f>AM223+AM235+AM243+AM260+AM267+AM312</f>
        <v>0</v>
      </c>
      <c r="AN222" s="180">
        <f t="shared" ref="AN222:AN498" si="590">AK222+AL222+AM222</f>
        <v>1500000</v>
      </c>
      <c r="AO222" s="180">
        <f t="shared" ref="AO222:AO498" si="591">AB222+AF222+AJ222+AN222</f>
        <v>1778383</v>
      </c>
    </row>
    <row r="223" spans="2:41">
      <c r="B223" s="190" t="s">
        <v>312</v>
      </c>
      <c r="C223" s="191" t="s">
        <v>191</v>
      </c>
      <c r="D223" s="192">
        <f>SUM(D224:D234)</f>
        <v>23680</v>
      </c>
      <c r="E223" s="192">
        <f>SUM(E224:E234)</f>
        <v>80000</v>
      </c>
      <c r="F223" s="192">
        <f t="shared" si="583"/>
        <v>103680</v>
      </c>
      <c r="G223" s="192">
        <f>SUM(G224:G234)</f>
        <v>0</v>
      </c>
      <c r="H223" s="192">
        <f t="shared" si="584"/>
        <v>103680</v>
      </c>
      <c r="I223" s="192">
        <f>SUM(I224:I234)</f>
        <v>0</v>
      </c>
      <c r="J223" s="192">
        <f t="shared" si="585"/>
        <v>103680</v>
      </c>
      <c r="K223" s="192">
        <f t="shared" ref="K223:AA223" si="592">SUM(K224:K234)</f>
        <v>0</v>
      </c>
      <c r="L223" s="192">
        <f t="shared" si="592"/>
        <v>0</v>
      </c>
      <c r="M223" s="192">
        <f t="shared" si="592"/>
        <v>0</v>
      </c>
      <c r="N223" s="192">
        <f t="shared" si="592"/>
        <v>0</v>
      </c>
      <c r="O223" s="192">
        <f t="shared" si="592"/>
        <v>0</v>
      </c>
      <c r="P223" s="192">
        <f t="shared" si="592"/>
        <v>30000</v>
      </c>
      <c r="Q223" s="192">
        <f t="shared" si="592"/>
        <v>0</v>
      </c>
      <c r="R223" s="192">
        <f t="shared" si="592"/>
        <v>0</v>
      </c>
      <c r="S223" s="192">
        <f t="shared" si="592"/>
        <v>0</v>
      </c>
      <c r="T223" s="192">
        <f t="shared" si="592"/>
        <v>13680</v>
      </c>
      <c r="U223" s="192">
        <f t="shared" si="592"/>
        <v>0</v>
      </c>
      <c r="V223" s="192">
        <f t="shared" si="592"/>
        <v>0</v>
      </c>
      <c r="W223" s="192">
        <f t="shared" si="592"/>
        <v>0</v>
      </c>
      <c r="X223" s="192">
        <f t="shared" si="592"/>
        <v>0</v>
      </c>
      <c r="Y223" s="192">
        <f t="shared" si="592"/>
        <v>0</v>
      </c>
      <c r="Z223" s="192">
        <f t="shared" si="592"/>
        <v>13680</v>
      </c>
      <c r="AA223" s="192">
        <f t="shared" si="592"/>
        <v>22500</v>
      </c>
      <c r="AB223" s="192">
        <f t="shared" si="587"/>
        <v>36180</v>
      </c>
      <c r="AC223" s="192">
        <f>SUM(AC224:AC234)</f>
        <v>0</v>
      </c>
      <c r="AD223" s="192">
        <f>SUM(AD224:AD234)</f>
        <v>0</v>
      </c>
      <c r="AE223" s="192">
        <f>SUM(AE224:AE234)</f>
        <v>0</v>
      </c>
      <c r="AF223" s="192">
        <f t="shared" si="588"/>
        <v>0</v>
      </c>
      <c r="AG223" s="192">
        <f>SUM(AG224:AG234)</f>
        <v>7500</v>
      </c>
      <c r="AH223" s="192">
        <f>SUM(AH224:AH234)</f>
        <v>0</v>
      </c>
      <c r="AI223" s="192">
        <f>SUM(AI224:AI234)</f>
        <v>0</v>
      </c>
      <c r="AJ223" s="192">
        <f t="shared" si="589"/>
        <v>7500</v>
      </c>
      <c r="AK223" s="192">
        <f>SUM(AK224:AK234)</f>
        <v>0</v>
      </c>
      <c r="AL223" s="192">
        <f>SUM(AL224:AL234)</f>
        <v>0</v>
      </c>
      <c r="AM223" s="192">
        <f>SUM(AM224:AM234)</f>
        <v>0</v>
      </c>
      <c r="AN223" s="192">
        <f t="shared" si="590"/>
        <v>0</v>
      </c>
      <c r="AO223" s="192">
        <f t="shared" si="591"/>
        <v>43680</v>
      </c>
    </row>
    <row r="224" spans="2:41">
      <c r="B224" s="181" t="s">
        <v>313</v>
      </c>
      <c r="C224" s="182" t="s">
        <v>192</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13680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22500</v>
      </c>
      <c r="F224" s="183">
        <f t="shared" si="583"/>
        <v>36180</v>
      </c>
      <c r="G224" s="183"/>
      <c r="H224" s="183">
        <f t="shared" si="584"/>
        <v>36180</v>
      </c>
      <c r="I224" s="183"/>
      <c r="J224" s="183">
        <f t="shared" si="585"/>
        <v>36180</v>
      </c>
      <c r="K2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22500</v>
      </c>
      <c r="Q2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13680</v>
      </c>
      <c r="U2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13680</v>
      </c>
      <c r="AA2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22500</v>
      </c>
      <c r="AB224" s="183">
        <f t="shared" si="587"/>
        <v>36180</v>
      </c>
      <c r="AC2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4" s="183">
        <f t="shared" si="588"/>
        <v>0</v>
      </c>
      <c r="AG2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4" s="183">
        <f t="shared" si="589"/>
        <v>0</v>
      </c>
      <c r="AK2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4" s="183">
        <f t="shared" si="590"/>
        <v>0</v>
      </c>
      <c r="AO224" s="183">
        <f t="shared" si="591"/>
        <v>36180</v>
      </c>
    </row>
    <row r="225" spans="2:41">
      <c r="B225" s="181" t="s">
        <v>797</v>
      </c>
      <c r="C225" s="182" t="s">
        <v>798</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57500</v>
      </c>
      <c r="F225" s="183">
        <f t="shared" si="583"/>
        <v>67500</v>
      </c>
      <c r="G225" s="183"/>
      <c r="H225" s="183">
        <f t="shared" si="584"/>
        <v>67500</v>
      </c>
      <c r="I225" s="183"/>
      <c r="J225" s="183">
        <f t="shared" si="585"/>
        <v>67500</v>
      </c>
      <c r="K2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7500</v>
      </c>
      <c r="Q2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5" s="183">
        <f t="shared" si="587"/>
        <v>0</v>
      </c>
      <c r="AC2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5" s="183">
        <f t="shared" si="588"/>
        <v>0</v>
      </c>
      <c r="AG2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7500</v>
      </c>
      <c r="AH2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5" s="183">
        <f t="shared" si="589"/>
        <v>7500</v>
      </c>
      <c r="AK2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5" s="183">
        <f t="shared" si="590"/>
        <v>0</v>
      </c>
      <c r="AO225" s="183">
        <f t="shared" si="591"/>
        <v>7500</v>
      </c>
    </row>
    <row r="226" spans="2:41">
      <c r="B226" s="181" t="s">
        <v>799</v>
      </c>
      <c r="C226" s="182" t="s">
        <v>800</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583"/>
        <v>0</v>
      </c>
      <c r="G226" s="183"/>
      <c r="H226" s="183">
        <f t="shared" si="584"/>
        <v>0</v>
      </c>
      <c r="I226" s="183"/>
      <c r="J226" s="183">
        <f t="shared" si="585"/>
        <v>0</v>
      </c>
      <c r="K2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6" s="183">
        <f t="shared" si="587"/>
        <v>0</v>
      </c>
      <c r="AC2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6" s="183">
        <f t="shared" si="588"/>
        <v>0</v>
      </c>
      <c r="AG2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6" s="183">
        <f t="shared" si="589"/>
        <v>0</v>
      </c>
      <c r="AK2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6" s="183">
        <f t="shared" si="590"/>
        <v>0</v>
      </c>
      <c r="AO226" s="183">
        <f t="shared" si="591"/>
        <v>0</v>
      </c>
    </row>
    <row r="227" spans="2:41">
      <c r="B227" s="181" t="s">
        <v>801</v>
      </c>
      <c r="C227" s="182" t="s">
        <v>802</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593">D227+E227</f>
        <v>0</v>
      </c>
      <c r="G227" s="183"/>
      <c r="H227" s="183">
        <f t="shared" ref="H227:H229" si="594">F227-G227</f>
        <v>0</v>
      </c>
      <c r="I227" s="183"/>
      <c r="J227" s="183">
        <f t="shared" ref="J227:J229" si="595">F227-I227</f>
        <v>0</v>
      </c>
      <c r="K2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7" s="183">
        <f t="shared" ref="AB227:AB229" si="596">Y227+Z227+AA227</f>
        <v>0</v>
      </c>
      <c r="AC2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7" s="183">
        <f t="shared" ref="AF227:AF229" si="597">AC227+AD227+AE227</f>
        <v>0</v>
      </c>
      <c r="AG2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7" s="183">
        <f t="shared" ref="AJ227:AJ229" si="598">AG227+AH227+AI227</f>
        <v>0</v>
      </c>
      <c r="AK2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7" s="183">
        <f t="shared" ref="AN227:AN229" si="599">AK227+AL227+AM227</f>
        <v>0</v>
      </c>
      <c r="AO227" s="183">
        <f t="shared" ref="AO227:AO229" si="600">AB227+AF227+AJ227+AN227</f>
        <v>0</v>
      </c>
    </row>
    <row r="228" spans="2:41">
      <c r="B228" s="181" t="s">
        <v>803</v>
      </c>
      <c r="C228" s="182" t="s">
        <v>804</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593"/>
        <v>0</v>
      </c>
      <c r="G228" s="183"/>
      <c r="H228" s="183">
        <f t="shared" si="594"/>
        <v>0</v>
      </c>
      <c r="I228" s="183"/>
      <c r="J228" s="183">
        <f t="shared" si="595"/>
        <v>0</v>
      </c>
      <c r="K2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8" s="183">
        <f t="shared" si="596"/>
        <v>0</v>
      </c>
      <c r="AC2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8" s="183">
        <f t="shared" si="597"/>
        <v>0</v>
      </c>
      <c r="AG2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8" s="183">
        <f t="shared" si="598"/>
        <v>0</v>
      </c>
      <c r="AK2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8" s="183">
        <f t="shared" si="599"/>
        <v>0</v>
      </c>
      <c r="AO228" s="183">
        <f t="shared" si="600"/>
        <v>0</v>
      </c>
    </row>
    <row r="229" spans="2:41">
      <c r="B229" s="181" t="s">
        <v>314</v>
      </c>
      <c r="C229" s="182" t="s">
        <v>805</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593"/>
        <v>0</v>
      </c>
      <c r="G229" s="183"/>
      <c r="H229" s="183">
        <f t="shared" si="594"/>
        <v>0</v>
      </c>
      <c r="I229" s="183"/>
      <c r="J229" s="183">
        <f t="shared" si="595"/>
        <v>0</v>
      </c>
      <c r="K2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9" s="183">
        <f t="shared" si="596"/>
        <v>0</v>
      </c>
      <c r="AC2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9" s="183">
        <f t="shared" si="597"/>
        <v>0</v>
      </c>
      <c r="AG2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9" s="183">
        <f t="shared" si="598"/>
        <v>0</v>
      </c>
      <c r="AK2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9" s="183">
        <f t="shared" si="599"/>
        <v>0</v>
      </c>
      <c r="AO229" s="183">
        <f t="shared" si="600"/>
        <v>0</v>
      </c>
    </row>
    <row r="230" spans="2:41">
      <c r="B230" s="181" t="s">
        <v>806</v>
      </c>
      <c r="C230" s="182" t="s">
        <v>807</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0" s="183">
        <f>Y230+Z230+AA230</f>
        <v>0</v>
      </c>
      <c r="AC2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0" s="183">
        <f>AC230+AD230+AE230</f>
        <v>0</v>
      </c>
      <c r="AG2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0" s="183">
        <f>AG230+AH230+AI230</f>
        <v>0</v>
      </c>
      <c r="AK2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0" s="183">
        <f>AK230+AL230+AM230</f>
        <v>0</v>
      </c>
      <c r="AO230" s="183">
        <f>AB230+AF230+AJ230+AN230</f>
        <v>0</v>
      </c>
    </row>
    <row r="231" spans="2:41">
      <c r="B231" s="181" t="s">
        <v>331</v>
      </c>
      <c r="C231" s="182" t="s">
        <v>203</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1" s="183">
        <f>Y231+Z231+AA231</f>
        <v>0</v>
      </c>
      <c r="AC2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1" s="183">
        <f>AC231+AD231+AE231</f>
        <v>0</v>
      </c>
      <c r="AG2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1" s="183">
        <f>AG231+AH231+AI231</f>
        <v>0</v>
      </c>
      <c r="AK2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1" s="183">
        <f>AK231+AL231+AM231</f>
        <v>0</v>
      </c>
      <c r="AO231" s="183">
        <f>AB231+AF231+AJ231+AN231</f>
        <v>0</v>
      </c>
    </row>
    <row r="232" spans="2:41">
      <c r="B232" s="181" t="s">
        <v>844</v>
      </c>
      <c r="C232" s="182" t="s">
        <v>845</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01">D232+E232</f>
        <v>0</v>
      </c>
      <c r="G232" s="183"/>
      <c r="H232" s="183">
        <f t="shared" ref="H232" si="602">F232-G232</f>
        <v>0</v>
      </c>
      <c r="I232" s="183"/>
      <c r="J232" s="183">
        <f t="shared" ref="J232" si="603">F232-I232</f>
        <v>0</v>
      </c>
      <c r="K2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2" s="183">
        <f t="shared" ref="AB232" si="604">Y232+Z232+AA232</f>
        <v>0</v>
      </c>
      <c r="AC2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2" s="183">
        <f t="shared" ref="AF232" si="605">AC232+AD232+AE232</f>
        <v>0</v>
      </c>
      <c r="AG2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2" s="183">
        <f t="shared" ref="AJ232" si="606">AG232+AH232+AI232</f>
        <v>0</v>
      </c>
      <c r="AK2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2" s="183">
        <f t="shared" ref="AN232" si="607">AK232+AL232+AM232</f>
        <v>0</v>
      </c>
      <c r="AO232" s="183">
        <f t="shared" ref="AO232" si="608">AB232+AF232+AJ232+AN232</f>
        <v>0</v>
      </c>
    </row>
    <row r="233" spans="2:41">
      <c r="B233" s="181" t="s">
        <v>846</v>
      </c>
      <c r="C233" s="182" t="s">
        <v>847</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09">D233+E233</f>
        <v>0</v>
      </c>
      <c r="G233" s="183"/>
      <c r="H233" s="183">
        <f t="shared" ref="H233" si="610">F233-G233</f>
        <v>0</v>
      </c>
      <c r="I233" s="183"/>
      <c r="J233" s="183">
        <f t="shared" ref="J233" si="611">F233-I233</f>
        <v>0</v>
      </c>
      <c r="K2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3" s="183">
        <f t="shared" ref="AB233" si="612">Y233+Z233+AA233</f>
        <v>0</v>
      </c>
      <c r="AC2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3" s="183">
        <f t="shared" ref="AF233" si="613">AC233+AD233+AE233</f>
        <v>0</v>
      </c>
      <c r="AG2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3" s="183">
        <f t="shared" ref="AJ233" si="614">AG233+AH233+AI233</f>
        <v>0</v>
      </c>
      <c r="AK2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3" s="183">
        <f t="shared" ref="AN233" si="615">AK233+AL233+AM233</f>
        <v>0</v>
      </c>
      <c r="AO233" s="183">
        <f t="shared" ref="AO233" si="616">AB233+AF233+AJ233+AN233</f>
        <v>0</v>
      </c>
    </row>
    <row r="234" spans="2:41">
      <c r="B234" s="181" t="s">
        <v>848</v>
      </c>
      <c r="C234" s="182" t="s">
        <v>849</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4" s="183">
        <f>Y234+Z234+AA234</f>
        <v>0</v>
      </c>
      <c r="AC2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4" s="183">
        <f>AC234+AD234+AE234</f>
        <v>0</v>
      </c>
      <c r="AG2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4" s="183">
        <f>AG234+AH234+AI234</f>
        <v>0</v>
      </c>
      <c r="AK2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4" s="183">
        <f>AK234+AL234+AM234</f>
        <v>0</v>
      </c>
      <c r="AO234" s="183">
        <f>AB234+AF234+AJ234+AN234</f>
        <v>0</v>
      </c>
    </row>
    <row r="235" spans="2:41">
      <c r="B235" s="190" t="s">
        <v>315</v>
      </c>
      <c r="C235" s="191" t="s">
        <v>193</v>
      </c>
      <c r="D235" s="192">
        <f>SUM(D236:D242)</f>
        <v>0</v>
      </c>
      <c r="E235" s="192">
        <f>SUM(E236:E242)</f>
        <v>75000</v>
      </c>
      <c r="F235" s="192">
        <f t="shared" si="583"/>
        <v>75000</v>
      </c>
      <c r="G235" s="192">
        <f>SUM(G236:G242)</f>
        <v>0</v>
      </c>
      <c r="H235" s="192">
        <f t="shared" si="584"/>
        <v>75000</v>
      </c>
      <c r="I235" s="192">
        <f>SUM(I236:I242)</f>
        <v>0</v>
      </c>
      <c r="J235" s="192">
        <f t="shared" si="585"/>
        <v>75000</v>
      </c>
      <c r="K235" s="192">
        <f t="shared" ref="K235:AA235" si="617">SUM(K236:K242)</f>
        <v>0</v>
      </c>
      <c r="L235" s="192">
        <f t="shared" si="617"/>
        <v>0</v>
      </c>
      <c r="M235" s="192">
        <f t="shared" si="617"/>
        <v>0</v>
      </c>
      <c r="N235" s="192">
        <f t="shared" si="617"/>
        <v>0</v>
      </c>
      <c r="O235" s="192">
        <f t="shared" si="617"/>
        <v>0</v>
      </c>
      <c r="P235" s="192">
        <f t="shared" ref="P235:Q235" si="618">SUM(P236:P242)</f>
        <v>0</v>
      </c>
      <c r="Q235" s="192">
        <f t="shared" si="618"/>
        <v>0</v>
      </c>
      <c r="R235" s="192">
        <f t="shared" si="617"/>
        <v>0</v>
      </c>
      <c r="S235" s="192">
        <f t="shared" si="617"/>
        <v>0</v>
      </c>
      <c r="T235" s="192">
        <f t="shared" si="617"/>
        <v>0</v>
      </c>
      <c r="U235" s="192">
        <f t="shared" si="617"/>
        <v>0</v>
      </c>
      <c r="V235" s="192">
        <f t="shared" ref="V235" si="619">SUM(V236:V242)</f>
        <v>0</v>
      </c>
      <c r="W235" s="192">
        <f t="shared" si="617"/>
        <v>0</v>
      </c>
      <c r="X235" s="192">
        <f t="shared" si="617"/>
        <v>0</v>
      </c>
      <c r="Y235" s="192">
        <f t="shared" si="617"/>
        <v>0</v>
      </c>
      <c r="Z235" s="192">
        <f t="shared" si="617"/>
        <v>0</v>
      </c>
      <c r="AA235" s="192">
        <f t="shared" si="617"/>
        <v>0</v>
      </c>
      <c r="AB235" s="192">
        <f t="shared" si="587"/>
        <v>0</v>
      </c>
      <c r="AC235" s="192">
        <f>SUM(AC236:AC242)</f>
        <v>0</v>
      </c>
      <c r="AD235" s="192">
        <f>SUM(AD236:AD242)</f>
        <v>0</v>
      </c>
      <c r="AE235" s="192">
        <f>SUM(AE236:AE242)</f>
        <v>0</v>
      </c>
      <c r="AF235" s="192">
        <f t="shared" si="588"/>
        <v>0</v>
      </c>
      <c r="AG235" s="192">
        <f>SUM(AG236:AG242)</f>
        <v>0</v>
      </c>
      <c r="AH235" s="192">
        <f>SUM(AH236:AH242)</f>
        <v>0</v>
      </c>
      <c r="AI235" s="192">
        <f>SUM(AI236:AI242)</f>
        <v>0</v>
      </c>
      <c r="AJ235" s="192">
        <f t="shared" si="589"/>
        <v>0</v>
      </c>
      <c r="AK235" s="192">
        <f>SUM(AK236:AK242)</f>
        <v>0</v>
      </c>
      <c r="AL235" s="192">
        <f>SUM(AL236:AL242)</f>
        <v>0</v>
      </c>
      <c r="AM235" s="192">
        <f>SUM(AM236:AM242)</f>
        <v>0</v>
      </c>
      <c r="AN235" s="192">
        <f t="shared" si="590"/>
        <v>0</v>
      </c>
      <c r="AO235" s="192">
        <f t="shared" si="591"/>
        <v>0</v>
      </c>
    </row>
    <row r="236" spans="2:41">
      <c r="B236" s="181" t="s">
        <v>808</v>
      </c>
      <c r="C236" s="182" t="s">
        <v>809</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20">D236+E236</f>
        <v>0</v>
      </c>
      <c r="G236" s="183"/>
      <c r="H236" s="183">
        <f t="shared" ref="H236:H239" si="621">F236-G236</f>
        <v>0</v>
      </c>
      <c r="I236" s="183"/>
      <c r="J236" s="183">
        <f t="shared" ref="J236:J239" si="622">F236-I236</f>
        <v>0</v>
      </c>
      <c r="K2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6" s="183">
        <f t="shared" ref="AB236:AB239" si="623">Y236+Z236+AA236</f>
        <v>0</v>
      </c>
      <c r="AC2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6" s="183">
        <f t="shared" ref="AF236:AF239" si="624">AC236+AD236+AE236</f>
        <v>0</v>
      </c>
      <c r="AG2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6" s="183">
        <f t="shared" ref="AJ236:AJ239" si="625">AG236+AH236+AI236</f>
        <v>0</v>
      </c>
      <c r="AK2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6" s="183">
        <f t="shared" ref="AN236:AN239" si="626">AK236+AL236+AM236</f>
        <v>0</v>
      </c>
      <c r="AO236" s="183">
        <f t="shared" ref="AO236:AO239" si="627">AB236+AF236+AJ236+AN236</f>
        <v>0</v>
      </c>
    </row>
    <row r="237" spans="2:41">
      <c r="B237" s="181" t="s">
        <v>810</v>
      </c>
      <c r="C237" s="182" t="s">
        <v>811</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F237" s="183">
        <f t="shared" si="620"/>
        <v>75000</v>
      </c>
      <c r="G237" s="183"/>
      <c r="H237" s="183">
        <f t="shared" si="621"/>
        <v>75000</v>
      </c>
      <c r="I237" s="183"/>
      <c r="J237" s="183">
        <f t="shared" si="622"/>
        <v>75000</v>
      </c>
      <c r="K2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7" s="183">
        <f t="shared" si="623"/>
        <v>0</v>
      </c>
      <c r="AC2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7" s="183">
        <f t="shared" si="624"/>
        <v>0</v>
      </c>
      <c r="AG2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7" s="183">
        <f t="shared" si="625"/>
        <v>0</v>
      </c>
      <c r="AK2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7" s="183">
        <f t="shared" si="626"/>
        <v>0</v>
      </c>
      <c r="AO237" s="183">
        <f t="shared" si="627"/>
        <v>0</v>
      </c>
    </row>
    <row r="238" spans="2:41">
      <c r="B238" s="181" t="s">
        <v>316</v>
      </c>
      <c r="C238" s="182" t="s">
        <v>812</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20"/>
        <v>0</v>
      </c>
      <c r="G238" s="183"/>
      <c r="H238" s="183">
        <f t="shared" si="621"/>
        <v>0</v>
      </c>
      <c r="I238" s="183"/>
      <c r="J238" s="183">
        <f t="shared" si="622"/>
        <v>0</v>
      </c>
      <c r="K2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8" s="183">
        <f t="shared" si="623"/>
        <v>0</v>
      </c>
      <c r="AC2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8" s="183">
        <f t="shared" si="624"/>
        <v>0</v>
      </c>
      <c r="AG2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8" s="183">
        <f t="shared" si="625"/>
        <v>0</v>
      </c>
      <c r="AK2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8" s="183">
        <f t="shared" si="626"/>
        <v>0</v>
      </c>
      <c r="AO238" s="183">
        <f t="shared" si="627"/>
        <v>0</v>
      </c>
    </row>
    <row r="239" spans="2:41">
      <c r="B239" s="181" t="s">
        <v>813</v>
      </c>
      <c r="C239" s="182" t="s">
        <v>814</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20"/>
        <v>0</v>
      </c>
      <c r="G239" s="183"/>
      <c r="H239" s="183">
        <f t="shared" si="621"/>
        <v>0</v>
      </c>
      <c r="I239" s="183"/>
      <c r="J239" s="183">
        <f t="shared" si="622"/>
        <v>0</v>
      </c>
      <c r="K2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9" s="183">
        <f t="shared" si="623"/>
        <v>0</v>
      </c>
      <c r="AC2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9" s="183">
        <f t="shared" si="624"/>
        <v>0</v>
      </c>
      <c r="AG2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9" s="183">
        <f t="shared" si="625"/>
        <v>0</v>
      </c>
      <c r="AK2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9" s="183">
        <f t="shared" si="626"/>
        <v>0</v>
      </c>
      <c r="AO239" s="183">
        <f t="shared" si="627"/>
        <v>0</v>
      </c>
    </row>
    <row r="240" spans="2:41">
      <c r="B240" s="181" t="s">
        <v>815</v>
      </c>
      <c r="C240" s="182" t="s">
        <v>812</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583"/>
        <v>0</v>
      </c>
      <c r="G240" s="183"/>
      <c r="H240" s="183">
        <f t="shared" si="584"/>
        <v>0</v>
      </c>
      <c r="I240" s="183"/>
      <c r="J240" s="183">
        <f t="shared" si="585"/>
        <v>0</v>
      </c>
      <c r="K2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0" s="183">
        <f t="shared" si="587"/>
        <v>0</v>
      </c>
      <c r="AC2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0" s="183">
        <f t="shared" si="588"/>
        <v>0</v>
      </c>
      <c r="AG2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0" s="183">
        <f t="shared" si="589"/>
        <v>0</v>
      </c>
      <c r="AK2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0" s="183">
        <f t="shared" si="590"/>
        <v>0</v>
      </c>
      <c r="AO240" s="183">
        <f t="shared" si="591"/>
        <v>0</v>
      </c>
    </row>
    <row r="241" spans="2:41">
      <c r="B241" s="181" t="s">
        <v>816</v>
      </c>
      <c r="C241" s="182" t="s">
        <v>817</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28">D241+E241</f>
        <v>0</v>
      </c>
      <c r="G241" s="183"/>
      <c r="H241" s="183">
        <f t="shared" ref="H241" si="629">F241-G241</f>
        <v>0</v>
      </c>
      <c r="I241" s="183"/>
      <c r="J241" s="183">
        <f t="shared" ref="J241" si="630">F241-I241</f>
        <v>0</v>
      </c>
      <c r="K2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1" s="183">
        <f t="shared" ref="AB241" si="631">Y241+Z241+AA241</f>
        <v>0</v>
      </c>
      <c r="AC2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1" s="183">
        <f t="shared" ref="AF241" si="632">AC241+AD241+AE241</f>
        <v>0</v>
      </c>
      <c r="AG2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1" s="183">
        <f t="shared" ref="AJ241" si="633">AG241+AH241+AI241</f>
        <v>0</v>
      </c>
      <c r="AK2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1" s="183">
        <f t="shared" ref="AN241" si="634">AK241+AL241+AM241</f>
        <v>0</v>
      </c>
      <c r="AO241" s="183">
        <f t="shared" ref="AO241" si="635">AB241+AF241+AJ241+AN241</f>
        <v>0</v>
      </c>
    </row>
    <row r="242" spans="2:41">
      <c r="B242" s="181" t="s">
        <v>818</v>
      </c>
      <c r="C242" s="182" t="s">
        <v>819</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36">D242+E242</f>
        <v>0</v>
      </c>
      <c r="G242" s="183"/>
      <c r="H242" s="183">
        <f t="shared" ref="H242" si="637">F242-G242</f>
        <v>0</v>
      </c>
      <c r="I242" s="183"/>
      <c r="J242" s="183">
        <f t="shared" ref="J242" si="638">F242-I242</f>
        <v>0</v>
      </c>
      <c r="K2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2" s="183">
        <f t="shared" ref="AB242" si="639">Y242+Z242+AA242</f>
        <v>0</v>
      </c>
      <c r="AC2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2" s="183">
        <f t="shared" ref="AF242" si="640">AC242+AD242+AE242</f>
        <v>0</v>
      </c>
      <c r="AG2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2" s="183">
        <f t="shared" ref="AJ242" si="641">AG242+AH242+AI242</f>
        <v>0</v>
      </c>
      <c r="AK2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2" s="183">
        <f t="shared" ref="AN242" si="642">AK242+AL242+AM242</f>
        <v>0</v>
      </c>
      <c r="AO242" s="183">
        <f t="shared" ref="AO242" si="643">AB242+AF242+AJ242+AN242</f>
        <v>0</v>
      </c>
    </row>
    <row r="243" spans="2:41">
      <c r="B243" s="190" t="s">
        <v>317</v>
      </c>
      <c r="C243" s="191" t="s">
        <v>194</v>
      </c>
      <c r="D243" s="192">
        <f>SUM(D244:D259)</f>
        <v>1562080</v>
      </c>
      <c r="E243" s="192">
        <f>SUM(E244:E259)</f>
        <v>15255</v>
      </c>
      <c r="F243" s="192">
        <f t="shared" si="583"/>
        <v>1577335</v>
      </c>
      <c r="G243" s="192">
        <f>SUM(G244:G259)</f>
        <v>0</v>
      </c>
      <c r="H243" s="192">
        <f t="shared" si="584"/>
        <v>1577335</v>
      </c>
      <c r="I243" s="192">
        <f>SUM(I244:I259)</f>
        <v>0</v>
      </c>
      <c r="J243" s="192">
        <f t="shared" si="585"/>
        <v>1577335</v>
      </c>
      <c r="K243" s="192">
        <f t="shared" ref="K243:AA243" si="644">SUM(K244:K259)</f>
        <v>0</v>
      </c>
      <c r="L243" s="192">
        <f t="shared" si="644"/>
        <v>0</v>
      </c>
      <c r="M243" s="192">
        <f t="shared" si="644"/>
        <v>0</v>
      </c>
      <c r="N243" s="192">
        <f t="shared" si="644"/>
        <v>0</v>
      </c>
      <c r="O243" s="192">
        <f t="shared" si="644"/>
        <v>0</v>
      </c>
      <c r="P243" s="192">
        <f t="shared" ref="P243:Q243" si="645">SUM(P244:P259)</f>
        <v>15255</v>
      </c>
      <c r="Q243" s="192">
        <f t="shared" si="645"/>
        <v>0</v>
      </c>
      <c r="R243" s="192">
        <f t="shared" si="644"/>
        <v>0</v>
      </c>
      <c r="S243" s="192">
        <f t="shared" si="644"/>
        <v>0</v>
      </c>
      <c r="T243" s="192">
        <f t="shared" si="644"/>
        <v>62080</v>
      </c>
      <c r="U243" s="192">
        <f t="shared" si="644"/>
        <v>1500000</v>
      </c>
      <c r="V243" s="192">
        <f t="shared" ref="V243" si="646">SUM(V244:V259)</f>
        <v>0</v>
      </c>
      <c r="W243" s="192">
        <f t="shared" si="644"/>
        <v>0</v>
      </c>
      <c r="X243" s="192">
        <f t="shared" si="644"/>
        <v>0</v>
      </c>
      <c r="Y243" s="192">
        <f t="shared" si="644"/>
        <v>0</v>
      </c>
      <c r="Z243" s="192">
        <f t="shared" si="644"/>
        <v>62080</v>
      </c>
      <c r="AA243" s="192">
        <f t="shared" si="644"/>
        <v>0</v>
      </c>
      <c r="AB243" s="192">
        <f t="shared" si="587"/>
        <v>62080</v>
      </c>
      <c r="AC243" s="192">
        <f>SUM(AC244:AC259)</f>
        <v>0</v>
      </c>
      <c r="AD243" s="192">
        <f>SUM(AD244:AD259)</f>
        <v>0</v>
      </c>
      <c r="AE243" s="192">
        <f>SUM(AE244:AE259)</f>
        <v>0</v>
      </c>
      <c r="AF243" s="192">
        <f t="shared" si="588"/>
        <v>0</v>
      </c>
      <c r="AG243" s="192">
        <f>SUM(AG244:AG259)</f>
        <v>15255</v>
      </c>
      <c r="AH243" s="192">
        <f>SUM(AH244:AH259)</f>
        <v>0</v>
      </c>
      <c r="AI243" s="192">
        <f>SUM(AI244:AI259)</f>
        <v>0</v>
      </c>
      <c r="AJ243" s="192">
        <f t="shared" si="589"/>
        <v>15255</v>
      </c>
      <c r="AK243" s="192">
        <f>SUM(AK244:AK259)</f>
        <v>0</v>
      </c>
      <c r="AL243" s="192">
        <f>SUM(AL244:AL259)</f>
        <v>1500000</v>
      </c>
      <c r="AM243" s="192">
        <f>SUM(AM244:AM259)</f>
        <v>0</v>
      </c>
      <c r="AN243" s="192">
        <f t="shared" si="590"/>
        <v>1500000</v>
      </c>
      <c r="AO243" s="192">
        <f t="shared" si="591"/>
        <v>1577335</v>
      </c>
    </row>
    <row r="244" spans="2:41">
      <c r="B244" s="181" t="s">
        <v>820</v>
      </c>
      <c r="C244" s="182" t="s">
        <v>821</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8400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583"/>
        <v>8400</v>
      </c>
      <c r="G244" s="183"/>
      <c r="H244" s="183">
        <f t="shared" si="584"/>
        <v>8400</v>
      </c>
      <c r="I244" s="183"/>
      <c r="J244" s="183">
        <f t="shared" si="585"/>
        <v>8400</v>
      </c>
      <c r="K2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8400</v>
      </c>
      <c r="U2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8400</v>
      </c>
      <c r="AA2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4" s="183">
        <f t="shared" si="587"/>
        <v>8400</v>
      </c>
      <c r="AC2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4" s="183">
        <f t="shared" si="588"/>
        <v>0</v>
      </c>
      <c r="AG2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4" s="183">
        <f t="shared" si="589"/>
        <v>0</v>
      </c>
      <c r="AK2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4" s="183">
        <f t="shared" si="590"/>
        <v>0</v>
      </c>
      <c r="AO244" s="183">
        <f t="shared" si="591"/>
        <v>8400</v>
      </c>
    </row>
    <row r="245" spans="2:41">
      <c r="B245" s="181" t="s">
        <v>822</v>
      </c>
      <c r="C245" s="182" t="s">
        <v>823</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47">D245+E245</f>
        <v>0</v>
      </c>
      <c r="G245" s="183"/>
      <c r="H245" s="183">
        <f t="shared" ref="H245:H253" si="648">F245-G245</f>
        <v>0</v>
      </c>
      <c r="I245" s="183"/>
      <c r="J245" s="183">
        <f t="shared" ref="J245:J253" si="649">F245-I245</f>
        <v>0</v>
      </c>
      <c r="K2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5" s="183">
        <f t="shared" ref="AB245:AB253" si="650">Y245+Z245+AA245</f>
        <v>0</v>
      </c>
      <c r="AC2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5" s="183">
        <f t="shared" ref="AF245:AF253" si="651">AC245+AD245+AE245</f>
        <v>0</v>
      </c>
      <c r="AG2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5" s="183">
        <f t="shared" ref="AJ245:AJ253" si="652">AG245+AH245+AI245</f>
        <v>0</v>
      </c>
      <c r="AK2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5" s="183">
        <f t="shared" ref="AN245:AN253" si="653">AK245+AL245+AM245</f>
        <v>0</v>
      </c>
      <c r="AO245" s="183">
        <f t="shared" ref="AO245:AO253" si="654">AB245+AF245+AJ245+AN245</f>
        <v>0</v>
      </c>
    </row>
    <row r="246" spans="2:41">
      <c r="B246" s="181" t="s">
        <v>824</v>
      </c>
      <c r="C246" s="182" t="s">
        <v>825</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47"/>
        <v>6000</v>
      </c>
      <c r="G246" s="183"/>
      <c r="H246" s="183">
        <f t="shared" si="648"/>
        <v>6000</v>
      </c>
      <c r="I246" s="183"/>
      <c r="J246" s="183">
        <f t="shared" si="649"/>
        <v>6000</v>
      </c>
      <c r="K2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v>
      </c>
      <c r="U2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v>
      </c>
      <c r="AA2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6" s="183">
        <f t="shared" si="650"/>
        <v>6000</v>
      </c>
      <c r="AC2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6" s="183">
        <f t="shared" si="651"/>
        <v>0</v>
      </c>
      <c r="AG2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6" s="183">
        <f t="shared" si="652"/>
        <v>0</v>
      </c>
      <c r="AK2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6" s="183">
        <f t="shared" si="653"/>
        <v>0</v>
      </c>
      <c r="AO246" s="183">
        <f t="shared" si="654"/>
        <v>6000</v>
      </c>
    </row>
    <row r="247" spans="2:41">
      <c r="B247" s="181" t="s">
        <v>318</v>
      </c>
      <c r="C247" s="182" t="s">
        <v>195</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47680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47"/>
        <v>47680</v>
      </c>
      <c r="G247" s="183"/>
      <c r="H247" s="183">
        <f t="shared" si="648"/>
        <v>47680</v>
      </c>
      <c r="I247" s="183"/>
      <c r="J247" s="183">
        <f t="shared" si="649"/>
        <v>47680</v>
      </c>
      <c r="K2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47680</v>
      </c>
      <c r="U2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47680</v>
      </c>
      <c r="AA2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7" s="183">
        <f t="shared" si="650"/>
        <v>47680</v>
      </c>
      <c r="AC2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7" s="183">
        <f t="shared" si="651"/>
        <v>0</v>
      </c>
      <c r="AG2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7" s="183">
        <f t="shared" si="652"/>
        <v>0</v>
      </c>
      <c r="AK2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7" s="183">
        <f t="shared" si="653"/>
        <v>0</v>
      </c>
      <c r="AO247" s="183">
        <f t="shared" si="654"/>
        <v>47680</v>
      </c>
    </row>
    <row r="248" spans="2:41">
      <c r="B248" s="181" t="s">
        <v>826</v>
      </c>
      <c r="C248" s="182" t="s">
        <v>827</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15255</v>
      </c>
      <c r="F248" s="183">
        <f t="shared" si="647"/>
        <v>15255</v>
      </c>
      <c r="G248" s="183"/>
      <c r="H248" s="183">
        <f t="shared" si="648"/>
        <v>15255</v>
      </c>
      <c r="I248" s="183"/>
      <c r="J248" s="183">
        <f t="shared" si="649"/>
        <v>15255</v>
      </c>
      <c r="K2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15255</v>
      </c>
      <c r="Q2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8" s="183">
        <f t="shared" si="650"/>
        <v>0</v>
      </c>
      <c r="AC2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8" s="183">
        <f t="shared" si="651"/>
        <v>0</v>
      </c>
      <c r="AG2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15255</v>
      </c>
      <c r="AH2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8" s="183">
        <f t="shared" si="652"/>
        <v>15255</v>
      </c>
      <c r="AK2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8" s="183">
        <f t="shared" si="653"/>
        <v>0</v>
      </c>
      <c r="AO248" s="183">
        <f t="shared" si="654"/>
        <v>15255</v>
      </c>
    </row>
    <row r="249" spans="2:41">
      <c r="B249" s="181" t="s">
        <v>828</v>
      </c>
      <c r="C249" s="182" t="s">
        <v>829</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47"/>
        <v>0</v>
      </c>
      <c r="G249" s="183"/>
      <c r="H249" s="183">
        <f t="shared" si="648"/>
        <v>0</v>
      </c>
      <c r="I249" s="183"/>
      <c r="J249" s="183">
        <f t="shared" si="649"/>
        <v>0</v>
      </c>
      <c r="K2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9" s="183">
        <f t="shared" si="650"/>
        <v>0</v>
      </c>
      <c r="AC2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9" s="183">
        <f t="shared" si="651"/>
        <v>0</v>
      </c>
      <c r="AG2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9" s="183">
        <f t="shared" si="652"/>
        <v>0</v>
      </c>
      <c r="AK2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9" s="183">
        <f t="shared" si="653"/>
        <v>0</v>
      </c>
      <c r="AO249" s="183">
        <f t="shared" si="654"/>
        <v>0</v>
      </c>
    </row>
    <row r="250" spans="2:41">
      <c r="B250" s="181" t="s">
        <v>319</v>
      </c>
      <c r="C250" s="182" t="s">
        <v>196</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47"/>
        <v>0</v>
      </c>
      <c r="G250" s="183"/>
      <c r="H250" s="183">
        <f t="shared" si="648"/>
        <v>0</v>
      </c>
      <c r="I250" s="183"/>
      <c r="J250" s="183">
        <f t="shared" si="649"/>
        <v>0</v>
      </c>
      <c r="K2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0" s="183">
        <f t="shared" si="650"/>
        <v>0</v>
      </c>
      <c r="AC2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0" s="183">
        <f t="shared" si="651"/>
        <v>0</v>
      </c>
      <c r="AG2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0" s="183">
        <f t="shared" si="652"/>
        <v>0</v>
      </c>
      <c r="AK2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0" s="183">
        <f t="shared" si="653"/>
        <v>0</v>
      </c>
      <c r="AO250" s="183">
        <f t="shared" si="654"/>
        <v>0</v>
      </c>
    </row>
    <row r="251" spans="2:41">
      <c r="B251" s="181" t="s">
        <v>830</v>
      </c>
      <c r="C251" s="182" t="s">
        <v>831</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47"/>
        <v>0</v>
      </c>
      <c r="G251" s="183"/>
      <c r="H251" s="183">
        <f t="shared" si="648"/>
        <v>0</v>
      </c>
      <c r="I251" s="183"/>
      <c r="J251" s="183">
        <f t="shared" si="649"/>
        <v>0</v>
      </c>
      <c r="K2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1" s="183">
        <f t="shared" si="650"/>
        <v>0</v>
      </c>
      <c r="AC2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1" s="183">
        <f t="shared" si="651"/>
        <v>0</v>
      </c>
      <c r="AG2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1" s="183">
        <f t="shared" si="652"/>
        <v>0</v>
      </c>
      <c r="AK2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1" s="183">
        <f t="shared" si="653"/>
        <v>0</v>
      </c>
      <c r="AO251" s="183">
        <f t="shared" si="654"/>
        <v>0</v>
      </c>
    </row>
    <row r="252" spans="2:41">
      <c r="B252" s="181" t="s">
        <v>832</v>
      </c>
      <c r="C252" s="182" t="s">
        <v>833</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47"/>
        <v>0</v>
      </c>
      <c r="G252" s="183"/>
      <c r="H252" s="183">
        <f t="shared" si="648"/>
        <v>0</v>
      </c>
      <c r="I252" s="183"/>
      <c r="J252" s="183">
        <f t="shared" si="649"/>
        <v>0</v>
      </c>
      <c r="K2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2" s="183">
        <f t="shared" si="650"/>
        <v>0</v>
      </c>
      <c r="AC2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2" s="183">
        <f t="shared" si="651"/>
        <v>0</v>
      </c>
      <c r="AG2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2" s="183">
        <f t="shared" si="652"/>
        <v>0</v>
      </c>
      <c r="AK2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2" s="183">
        <f t="shared" si="653"/>
        <v>0</v>
      </c>
      <c r="AO252" s="183">
        <f t="shared" si="654"/>
        <v>0</v>
      </c>
    </row>
    <row r="253" spans="2:41">
      <c r="B253" s="181" t="s">
        <v>320</v>
      </c>
      <c r="C253" s="182" t="s">
        <v>197</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47"/>
        <v>0</v>
      </c>
      <c r="G253" s="183"/>
      <c r="H253" s="183">
        <f t="shared" si="648"/>
        <v>0</v>
      </c>
      <c r="I253" s="183"/>
      <c r="J253" s="183">
        <f t="shared" si="649"/>
        <v>0</v>
      </c>
      <c r="K2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3" s="183">
        <f t="shared" si="650"/>
        <v>0</v>
      </c>
      <c r="AC2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3" s="183">
        <f t="shared" si="651"/>
        <v>0</v>
      </c>
      <c r="AG2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3" s="183">
        <f t="shared" si="652"/>
        <v>0</v>
      </c>
      <c r="AK2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3" s="183">
        <f t="shared" si="653"/>
        <v>0</v>
      </c>
      <c r="AO253" s="183">
        <f t="shared" si="654"/>
        <v>0</v>
      </c>
    </row>
    <row r="254" spans="2:41">
      <c r="B254" s="181" t="s">
        <v>834</v>
      </c>
      <c r="C254" s="182" t="s">
        <v>835</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583"/>
        <v>1500000</v>
      </c>
      <c r="G254" s="183"/>
      <c r="H254" s="183">
        <f t="shared" si="584"/>
        <v>1500000</v>
      </c>
      <c r="I254" s="183"/>
      <c r="J254" s="183">
        <f t="shared" si="585"/>
        <v>1500000</v>
      </c>
      <c r="K2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1500000</v>
      </c>
      <c r="V2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4" s="183">
        <f t="shared" si="587"/>
        <v>0</v>
      </c>
      <c r="AC2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4" s="183">
        <f t="shared" si="588"/>
        <v>0</v>
      </c>
      <c r="AG2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4" s="183">
        <f t="shared" si="589"/>
        <v>0</v>
      </c>
      <c r="AK2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1500000</v>
      </c>
      <c r="AM2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4" s="183">
        <f t="shared" si="590"/>
        <v>1500000</v>
      </c>
      <c r="AO254" s="183">
        <f t="shared" si="591"/>
        <v>1500000</v>
      </c>
    </row>
    <row r="255" spans="2:41">
      <c r="B255" s="181" t="s">
        <v>836</v>
      </c>
      <c r="C255" s="182" t="s">
        <v>837</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583"/>
        <v>0</v>
      </c>
      <c r="G255" s="183"/>
      <c r="H255" s="183">
        <f t="shared" si="584"/>
        <v>0</v>
      </c>
      <c r="I255" s="183"/>
      <c r="J255" s="183">
        <f t="shared" si="585"/>
        <v>0</v>
      </c>
      <c r="K2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5" s="183">
        <f t="shared" si="587"/>
        <v>0</v>
      </c>
      <c r="AC2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5" s="183">
        <f t="shared" si="588"/>
        <v>0</v>
      </c>
      <c r="AG2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5" s="183">
        <f t="shared" si="589"/>
        <v>0</v>
      </c>
      <c r="AK2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5" s="183">
        <f t="shared" si="590"/>
        <v>0</v>
      </c>
      <c r="AO255" s="183">
        <f t="shared" si="591"/>
        <v>0</v>
      </c>
    </row>
    <row r="256" spans="2:41">
      <c r="B256" s="181" t="s">
        <v>838</v>
      </c>
      <c r="C256" s="182" t="s">
        <v>839</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583"/>
        <v>0</v>
      </c>
      <c r="G256" s="183"/>
      <c r="H256" s="183">
        <f t="shared" si="584"/>
        <v>0</v>
      </c>
      <c r="I256" s="183"/>
      <c r="J256" s="183">
        <f t="shared" si="585"/>
        <v>0</v>
      </c>
      <c r="K2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6" s="183">
        <f t="shared" si="587"/>
        <v>0</v>
      </c>
      <c r="AC2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6" s="183">
        <f t="shared" si="588"/>
        <v>0</v>
      </c>
      <c r="AG2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6" s="183">
        <f t="shared" si="589"/>
        <v>0</v>
      </c>
      <c r="AK2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6" s="183">
        <f t="shared" si="590"/>
        <v>0</v>
      </c>
      <c r="AO256" s="183">
        <f t="shared" si="591"/>
        <v>0</v>
      </c>
    </row>
    <row r="257" spans="2:41">
      <c r="B257" s="181" t="s">
        <v>840</v>
      </c>
      <c r="C257" s="182" t="s">
        <v>841</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655">D257+E257</f>
        <v>0</v>
      </c>
      <c r="G257" s="183"/>
      <c r="H257" s="183">
        <f t="shared" ref="H257:H259" si="656">F257-G257</f>
        <v>0</v>
      </c>
      <c r="I257" s="183"/>
      <c r="J257" s="183">
        <f t="shared" ref="J257:J259" si="657">F257-I257</f>
        <v>0</v>
      </c>
      <c r="K2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7" s="183">
        <f t="shared" ref="AB257:AB259" si="658">Y257+Z257+AA257</f>
        <v>0</v>
      </c>
      <c r="AC2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7" s="183">
        <f t="shared" ref="AF257:AF259" si="659">AC257+AD257+AE257</f>
        <v>0</v>
      </c>
      <c r="AG2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7" s="183">
        <f t="shared" ref="AJ257:AJ259" si="660">AG257+AH257+AI257</f>
        <v>0</v>
      </c>
      <c r="AK2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7" s="183">
        <f t="shared" ref="AN257:AN259" si="661">AK257+AL257+AM257</f>
        <v>0</v>
      </c>
      <c r="AO257" s="183">
        <f t="shared" ref="AO257:AO259" si="662">AB257+AF257+AJ257+AN257</f>
        <v>0</v>
      </c>
    </row>
    <row r="258" spans="2:41">
      <c r="B258" s="181" t="s">
        <v>321</v>
      </c>
      <c r="C258" s="182" t="s">
        <v>198</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655"/>
        <v>0</v>
      </c>
      <c r="G258" s="183"/>
      <c r="H258" s="183">
        <f t="shared" si="656"/>
        <v>0</v>
      </c>
      <c r="I258" s="183"/>
      <c r="J258" s="183">
        <f t="shared" si="657"/>
        <v>0</v>
      </c>
      <c r="K2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8" s="183">
        <f t="shared" si="658"/>
        <v>0</v>
      </c>
      <c r="AC2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8" s="183">
        <f t="shared" si="659"/>
        <v>0</v>
      </c>
      <c r="AG2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8" s="183">
        <f t="shared" si="660"/>
        <v>0</v>
      </c>
      <c r="AK2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8" s="183">
        <f t="shared" si="661"/>
        <v>0</v>
      </c>
      <c r="AO258" s="183">
        <f t="shared" si="662"/>
        <v>0</v>
      </c>
    </row>
    <row r="259" spans="2:41">
      <c r="B259" s="181" t="s">
        <v>842</v>
      </c>
      <c r="C259" s="182" t="s">
        <v>843</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655"/>
        <v>0</v>
      </c>
      <c r="G259" s="183"/>
      <c r="H259" s="183">
        <f t="shared" si="656"/>
        <v>0</v>
      </c>
      <c r="I259" s="183"/>
      <c r="J259" s="183">
        <f t="shared" si="657"/>
        <v>0</v>
      </c>
      <c r="K2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9" s="183">
        <f t="shared" si="658"/>
        <v>0</v>
      </c>
      <c r="AC2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9" s="183">
        <f t="shared" si="659"/>
        <v>0</v>
      </c>
      <c r="AG2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9" s="183">
        <f t="shared" si="660"/>
        <v>0</v>
      </c>
      <c r="AK2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9" s="183">
        <f t="shared" si="661"/>
        <v>0</v>
      </c>
      <c r="AO259" s="183">
        <f t="shared" si="662"/>
        <v>0</v>
      </c>
    </row>
    <row r="260" spans="2:41">
      <c r="B260" s="190" t="s">
        <v>322</v>
      </c>
      <c r="C260" s="191" t="s">
        <v>199</v>
      </c>
      <c r="D260" s="192">
        <f>SUM(D261:D266)</f>
        <v>0</v>
      </c>
      <c r="E260" s="192">
        <f>SUM(E261:E266)</f>
        <v>0</v>
      </c>
      <c r="F260" s="192">
        <f t="shared" si="583"/>
        <v>0</v>
      </c>
      <c r="G260" s="192">
        <f>SUM(G261:G266)</f>
        <v>0</v>
      </c>
      <c r="H260" s="192">
        <f t="shared" si="584"/>
        <v>0</v>
      </c>
      <c r="I260" s="192">
        <f>SUM(I261:I266)</f>
        <v>0</v>
      </c>
      <c r="J260" s="192">
        <f t="shared" si="585"/>
        <v>0</v>
      </c>
      <c r="K260" s="192">
        <f t="shared" ref="K260:AA260" si="663">SUM(K261:K266)</f>
        <v>0</v>
      </c>
      <c r="L260" s="192">
        <f t="shared" si="663"/>
        <v>0</v>
      </c>
      <c r="M260" s="192">
        <f t="shared" si="663"/>
        <v>0</v>
      </c>
      <c r="N260" s="192">
        <f t="shared" si="663"/>
        <v>0</v>
      </c>
      <c r="O260" s="192">
        <f t="shared" si="663"/>
        <v>0</v>
      </c>
      <c r="P260" s="192">
        <f t="shared" ref="P260:Q260" si="664">SUM(P261:P266)</f>
        <v>0</v>
      </c>
      <c r="Q260" s="192">
        <f t="shared" si="664"/>
        <v>0</v>
      </c>
      <c r="R260" s="192">
        <f t="shared" si="663"/>
        <v>0</v>
      </c>
      <c r="S260" s="192">
        <f t="shared" si="663"/>
        <v>0</v>
      </c>
      <c r="T260" s="192">
        <f t="shared" si="663"/>
        <v>0</v>
      </c>
      <c r="U260" s="192">
        <f t="shared" si="663"/>
        <v>0</v>
      </c>
      <c r="V260" s="192">
        <f t="shared" ref="V260" si="665">SUM(V261:V266)</f>
        <v>0</v>
      </c>
      <c r="W260" s="192">
        <f t="shared" si="663"/>
        <v>0</v>
      </c>
      <c r="X260" s="192">
        <f t="shared" si="663"/>
        <v>0</v>
      </c>
      <c r="Y260" s="192">
        <f t="shared" si="663"/>
        <v>0</v>
      </c>
      <c r="Z260" s="192">
        <f t="shared" si="663"/>
        <v>0</v>
      </c>
      <c r="AA260" s="192">
        <f t="shared" si="663"/>
        <v>0</v>
      </c>
      <c r="AB260" s="192">
        <f t="shared" si="587"/>
        <v>0</v>
      </c>
      <c r="AC260" s="192">
        <f>SUM(AC261:AC266)</f>
        <v>0</v>
      </c>
      <c r="AD260" s="192">
        <f>SUM(AD261:AD266)</f>
        <v>0</v>
      </c>
      <c r="AE260" s="192">
        <f>SUM(AE261:AE266)</f>
        <v>0</v>
      </c>
      <c r="AF260" s="192">
        <f t="shared" si="588"/>
        <v>0</v>
      </c>
      <c r="AG260" s="192">
        <f>SUM(AG261:AG266)</f>
        <v>0</v>
      </c>
      <c r="AH260" s="192">
        <f>SUM(AH261:AH266)</f>
        <v>0</v>
      </c>
      <c r="AI260" s="192">
        <f>SUM(AI261:AI266)</f>
        <v>0</v>
      </c>
      <c r="AJ260" s="192">
        <f t="shared" si="589"/>
        <v>0</v>
      </c>
      <c r="AK260" s="192">
        <f>SUM(AK261:AK266)</f>
        <v>0</v>
      </c>
      <c r="AL260" s="192">
        <f>SUM(AL261:AL266)</f>
        <v>0</v>
      </c>
      <c r="AM260" s="192">
        <f>SUM(AM261:AM266)</f>
        <v>0</v>
      </c>
      <c r="AN260" s="192">
        <f t="shared" si="590"/>
        <v>0</v>
      </c>
      <c r="AO260" s="192">
        <f t="shared" si="591"/>
        <v>0</v>
      </c>
    </row>
    <row r="261" spans="2:41">
      <c r="B261" s="181" t="s">
        <v>850</v>
      </c>
      <c r="C261" s="182" t="s">
        <v>851</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583"/>
        <v>0</v>
      </c>
      <c r="G261" s="183"/>
      <c r="H261" s="183">
        <f t="shared" si="584"/>
        <v>0</v>
      </c>
      <c r="I261" s="183"/>
      <c r="J261" s="183">
        <f t="shared" si="585"/>
        <v>0</v>
      </c>
      <c r="K2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1" s="183">
        <f t="shared" si="587"/>
        <v>0</v>
      </c>
      <c r="AC2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1" s="183">
        <f t="shared" si="588"/>
        <v>0</v>
      </c>
      <c r="AG2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1" s="183">
        <f t="shared" si="589"/>
        <v>0</v>
      </c>
      <c r="AK2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1" s="183">
        <f t="shared" si="590"/>
        <v>0</v>
      </c>
      <c r="AO261" s="183">
        <f t="shared" si="591"/>
        <v>0</v>
      </c>
    </row>
    <row r="262" spans="2:41">
      <c r="B262" s="181" t="s">
        <v>852</v>
      </c>
      <c r="C262" s="182" t="s">
        <v>853</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583"/>
        <v>0</v>
      </c>
      <c r="G262" s="183"/>
      <c r="H262" s="183">
        <f t="shared" si="584"/>
        <v>0</v>
      </c>
      <c r="I262" s="183"/>
      <c r="J262" s="183">
        <f t="shared" si="585"/>
        <v>0</v>
      </c>
      <c r="K2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2" s="183">
        <f t="shared" si="587"/>
        <v>0</v>
      </c>
      <c r="AC2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2" s="183">
        <f t="shared" si="588"/>
        <v>0</v>
      </c>
      <c r="AG2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2" s="183">
        <f t="shared" si="589"/>
        <v>0</v>
      </c>
      <c r="AK2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2" s="183">
        <f t="shared" si="590"/>
        <v>0</v>
      </c>
      <c r="AO262" s="183">
        <f t="shared" si="591"/>
        <v>0</v>
      </c>
    </row>
    <row r="263" spans="2:41">
      <c r="B263" s="181" t="s">
        <v>323</v>
      </c>
      <c r="C263" s="182" t="s">
        <v>200</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583"/>
        <v>0</v>
      </c>
      <c r="G263" s="183"/>
      <c r="H263" s="183">
        <f t="shared" si="584"/>
        <v>0</v>
      </c>
      <c r="I263" s="183"/>
      <c r="J263" s="183">
        <f t="shared" si="585"/>
        <v>0</v>
      </c>
      <c r="K2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3" s="183">
        <f t="shared" si="587"/>
        <v>0</v>
      </c>
      <c r="AC2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3" s="183">
        <f t="shared" si="588"/>
        <v>0</v>
      </c>
      <c r="AG2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3" s="183">
        <f t="shared" si="589"/>
        <v>0</v>
      </c>
      <c r="AK2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3" s="183">
        <f t="shared" si="590"/>
        <v>0</v>
      </c>
      <c r="AO263" s="183">
        <f t="shared" si="591"/>
        <v>0</v>
      </c>
    </row>
    <row r="264" spans="2:41">
      <c r="B264" s="181" t="s">
        <v>854</v>
      </c>
      <c r="C264" s="182" t="s">
        <v>855</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666">D264+E264</f>
        <v>0</v>
      </c>
      <c r="G264" s="183"/>
      <c r="H264" s="183">
        <f t="shared" ref="H264:H266" si="667">F264-G264</f>
        <v>0</v>
      </c>
      <c r="I264" s="183"/>
      <c r="J264" s="183">
        <f t="shared" ref="J264:J266" si="668">F264-I264</f>
        <v>0</v>
      </c>
      <c r="K2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4" s="183">
        <f t="shared" ref="AB264:AB266" si="669">Y264+Z264+AA264</f>
        <v>0</v>
      </c>
      <c r="AC2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4" s="183">
        <f t="shared" ref="AF264:AF266" si="670">AC264+AD264+AE264</f>
        <v>0</v>
      </c>
      <c r="AG2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4" s="183">
        <f t="shared" ref="AJ264:AJ266" si="671">AG264+AH264+AI264</f>
        <v>0</v>
      </c>
      <c r="AK2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4" s="183">
        <f t="shared" ref="AN264:AN266" si="672">AK264+AL264+AM264</f>
        <v>0</v>
      </c>
      <c r="AO264" s="183">
        <f t="shared" ref="AO264:AO266" si="673">AB264+AF264+AJ264+AN264</f>
        <v>0</v>
      </c>
    </row>
    <row r="265" spans="2:41">
      <c r="B265" s="181" t="s">
        <v>856</v>
      </c>
      <c r="C265" s="182" t="s">
        <v>857</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666"/>
        <v>0</v>
      </c>
      <c r="G265" s="183"/>
      <c r="H265" s="183">
        <f t="shared" si="667"/>
        <v>0</v>
      </c>
      <c r="I265" s="183"/>
      <c r="J265" s="183">
        <f t="shared" si="668"/>
        <v>0</v>
      </c>
      <c r="K2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5" s="183">
        <f t="shared" si="669"/>
        <v>0</v>
      </c>
      <c r="AC2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5" s="183">
        <f t="shared" si="670"/>
        <v>0</v>
      </c>
      <c r="AG2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5" s="183">
        <f t="shared" si="671"/>
        <v>0</v>
      </c>
      <c r="AK2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5" s="183">
        <f t="shared" si="672"/>
        <v>0</v>
      </c>
      <c r="AO265" s="183">
        <f t="shared" si="673"/>
        <v>0</v>
      </c>
    </row>
    <row r="266" spans="2:41">
      <c r="B266" s="181" t="s">
        <v>858</v>
      </c>
      <c r="C266" s="182" t="s">
        <v>859</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666"/>
        <v>0</v>
      </c>
      <c r="G266" s="183"/>
      <c r="H266" s="183">
        <f t="shared" si="667"/>
        <v>0</v>
      </c>
      <c r="I266" s="183"/>
      <c r="J266" s="183">
        <f t="shared" si="668"/>
        <v>0</v>
      </c>
      <c r="K2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6" s="183">
        <f t="shared" si="669"/>
        <v>0</v>
      </c>
      <c r="AC2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6" s="183">
        <f t="shared" si="670"/>
        <v>0</v>
      </c>
      <c r="AG2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6" s="183">
        <f t="shared" si="671"/>
        <v>0</v>
      </c>
      <c r="AK2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6" s="183">
        <f t="shared" si="672"/>
        <v>0</v>
      </c>
      <c r="AO266" s="183">
        <f t="shared" si="673"/>
        <v>0</v>
      </c>
    </row>
    <row r="267" spans="2:41">
      <c r="B267" s="190" t="s">
        <v>324</v>
      </c>
      <c r="C267" s="191" t="s">
        <v>201</v>
      </c>
      <c r="D267" s="192">
        <f>SUM(D268:D311)</f>
        <v>0</v>
      </c>
      <c r="E267" s="192">
        <f>SUM(E268:E311)</f>
        <v>120000</v>
      </c>
      <c r="F267" s="192">
        <f t="shared" si="583"/>
        <v>120000</v>
      </c>
      <c r="G267" s="192">
        <f>SUM(G268:G311)</f>
        <v>0</v>
      </c>
      <c r="H267" s="192">
        <f t="shared" si="584"/>
        <v>120000</v>
      </c>
      <c r="I267" s="192">
        <f>SUM(I268:I311)</f>
        <v>0</v>
      </c>
      <c r="J267" s="192">
        <f t="shared" si="585"/>
        <v>120000</v>
      </c>
      <c r="K267" s="192">
        <f t="shared" ref="K267:AA267" si="674">SUM(K268:K311)</f>
        <v>0</v>
      </c>
      <c r="L267" s="192">
        <f t="shared" si="674"/>
        <v>0</v>
      </c>
      <c r="M267" s="192">
        <f t="shared" si="674"/>
        <v>0</v>
      </c>
      <c r="N267" s="192">
        <f t="shared" si="674"/>
        <v>0</v>
      </c>
      <c r="O267" s="192">
        <f t="shared" si="674"/>
        <v>0</v>
      </c>
      <c r="P267" s="192">
        <f t="shared" ref="P267:Q267" si="675">SUM(P268:P311)</f>
        <v>0</v>
      </c>
      <c r="Q267" s="192">
        <f t="shared" si="675"/>
        <v>0</v>
      </c>
      <c r="R267" s="192">
        <f t="shared" si="674"/>
        <v>0</v>
      </c>
      <c r="S267" s="192">
        <f t="shared" si="674"/>
        <v>0</v>
      </c>
      <c r="T267" s="192">
        <f t="shared" si="674"/>
        <v>120000</v>
      </c>
      <c r="U267" s="192">
        <f t="shared" si="674"/>
        <v>0</v>
      </c>
      <c r="V267" s="192">
        <f t="shared" ref="V267" si="676">SUM(V268:V311)</f>
        <v>0</v>
      </c>
      <c r="W267" s="192">
        <f t="shared" si="674"/>
        <v>0</v>
      </c>
      <c r="X267" s="192">
        <f t="shared" si="674"/>
        <v>0</v>
      </c>
      <c r="Y267" s="192">
        <f t="shared" si="674"/>
        <v>0</v>
      </c>
      <c r="Z267" s="192">
        <f t="shared" si="674"/>
        <v>120000</v>
      </c>
      <c r="AA267" s="192">
        <f t="shared" si="674"/>
        <v>0</v>
      </c>
      <c r="AB267" s="192">
        <f t="shared" si="587"/>
        <v>120000</v>
      </c>
      <c r="AC267" s="192">
        <f>SUM(AC268:AC311)</f>
        <v>0</v>
      </c>
      <c r="AD267" s="192">
        <f>SUM(AD268:AD311)</f>
        <v>0</v>
      </c>
      <c r="AE267" s="192">
        <f>SUM(AE268:AE311)</f>
        <v>0</v>
      </c>
      <c r="AF267" s="192">
        <f t="shared" si="588"/>
        <v>0</v>
      </c>
      <c r="AG267" s="192">
        <f>SUM(AG268:AG311)</f>
        <v>0</v>
      </c>
      <c r="AH267" s="192">
        <f>SUM(AH268:AH311)</f>
        <v>0</v>
      </c>
      <c r="AI267" s="192">
        <f>SUM(AI268:AI311)</f>
        <v>0</v>
      </c>
      <c r="AJ267" s="192">
        <f t="shared" si="589"/>
        <v>0</v>
      </c>
      <c r="AK267" s="192">
        <f>SUM(AK268:AK311)</f>
        <v>0</v>
      </c>
      <c r="AL267" s="192">
        <f>SUM(AL268:AL311)</f>
        <v>0</v>
      </c>
      <c r="AM267" s="192">
        <f>SUM(AM268:AM311)</f>
        <v>0</v>
      </c>
      <c r="AN267" s="192">
        <f t="shared" si="590"/>
        <v>0</v>
      </c>
      <c r="AO267" s="192">
        <f t="shared" si="591"/>
        <v>120000</v>
      </c>
    </row>
    <row r="268" spans="2:41">
      <c r="B268" s="181" t="s">
        <v>860</v>
      </c>
      <c r="C268" s="182" t="s">
        <v>861</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583"/>
        <v>0</v>
      </c>
      <c r="G268" s="183"/>
      <c r="H268" s="183">
        <f t="shared" si="584"/>
        <v>0</v>
      </c>
      <c r="I268" s="183"/>
      <c r="J268" s="183">
        <f t="shared" si="585"/>
        <v>0</v>
      </c>
      <c r="K2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8" s="183">
        <f t="shared" si="587"/>
        <v>0</v>
      </c>
      <c r="AC2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8" s="183">
        <f t="shared" si="588"/>
        <v>0</v>
      </c>
      <c r="AG2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8" s="183">
        <f t="shared" si="589"/>
        <v>0</v>
      </c>
      <c r="AK2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8" s="183">
        <f t="shared" si="590"/>
        <v>0</v>
      </c>
      <c r="AO268" s="183">
        <f t="shared" si="591"/>
        <v>0</v>
      </c>
    </row>
    <row r="269" spans="2:41">
      <c r="B269" s="181" t="s">
        <v>325</v>
      </c>
      <c r="C269" s="182" t="s">
        <v>862</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677">D269+E269</f>
        <v>0</v>
      </c>
      <c r="G269" s="183"/>
      <c r="H269" s="183">
        <f t="shared" ref="H269:H300" si="678">F269-G269</f>
        <v>0</v>
      </c>
      <c r="I269" s="183"/>
      <c r="J269" s="183">
        <f t="shared" ref="J269:J300" si="679">F269-I269</f>
        <v>0</v>
      </c>
      <c r="K2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9" s="183">
        <f t="shared" ref="AB269:AB300" si="680">Y269+Z269+AA269</f>
        <v>0</v>
      </c>
      <c r="AC2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9" s="183">
        <f t="shared" ref="AF269:AF300" si="681">AC269+AD269+AE269</f>
        <v>0</v>
      </c>
      <c r="AG2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9" s="183">
        <f t="shared" ref="AJ269:AJ300" si="682">AG269+AH269+AI269</f>
        <v>0</v>
      </c>
      <c r="AK2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9" s="183">
        <f t="shared" ref="AN269:AN300" si="683">AK269+AL269+AM269</f>
        <v>0</v>
      </c>
      <c r="AO269" s="183">
        <f t="shared" ref="AO269:AO300" si="684">AB269+AF269+AJ269+AN269</f>
        <v>0</v>
      </c>
    </row>
    <row r="270" spans="2:41">
      <c r="B270" s="181" t="s">
        <v>863</v>
      </c>
      <c r="C270" s="182" t="s">
        <v>864</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677"/>
        <v>0</v>
      </c>
      <c r="G270" s="183"/>
      <c r="H270" s="183">
        <f t="shared" si="678"/>
        <v>0</v>
      </c>
      <c r="I270" s="183"/>
      <c r="J270" s="183">
        <f t="shared" si="679"/>
        <v>0</v>
      </c>
      <c r="K2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0" s="183">
        <f t="shared" si="680"/>
        <v>0</v>
      </c>
      <c r="AC2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0" s="183">
        <f t="shared" si="681"/>
        <v>0</v>
      </c>
      <c r="AG2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0" s="183">
        <f t="shared" si="682"/>
        <v>0</v>
      </c>
      <c r="AK2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0" s="183">
        <f t="shared" si="683"/>
        <v>0</v>
      </c>
      <c r="AO270" s="183">
        <f t="shared" si="684"/>
        <v>0</v>
      </c>
    </row>
    <row r="271" spans="2:41">
      <c r="B271" s="181" t="s">
        <v>865</v>
      </c>
      <c r="C271" s="182" t="s">
        <v>866</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677"/>
        <v>0</v>
      </c>
      <c r="G271" s="183"/>
      <c r="H271" s="183">
        <f t="shared" si="678"/>
        <v>0</v>
      </c>
      <c r="I271" s="183"/>
      <c r="J271" s="183">
        <f t="shared" si="679"/>
        <v>0</v>
      </c>
      <c r="K2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1" s="183">
        <f t="shared" si="680"/>
        <v>0</v>
      </c>
      <c r="AC2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1" s="183">
        <f t="shared" si="681"/>
        <v>0</v>
      </c>
      <c r="AG2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1" s="183">
        <f t="shared" si="682"/>
        <v>0</v>
      </c>
      <c r="AK2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1" s="183">
        <f t="shared" si="683"/>
        <v>0</v>
      </c>
      <c r="AO271" s="183">
        <f t="shared" si="684"/>
        <v>0</v>
      </c>
    </row>
    <row r="272" spans="2:41">
      <c r="B272" s="181" t="s">
        <v>867</v>
      </c>
      <c r="C272" s="182" t="s">
        <v>868</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677"/>
        <v>0</v>
      </c>
      <c r="G272" s="183"/>
      <c r="H272" s="183">
        <f t="shared" si="678"/>
        <v>0</v>
      </c>
      <c r="I272" s="183"/>
      <c r="J272" s="183">
        <f t="shared" si="679"/>
        <v>0</v>
      </c>
      <c r="K2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2" s="183">
        <f t="shared" si="680"/>
        <v>0</v>
      </c>
      <c r="AC2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2" s="183">
        <f t="shared" si="681"/>
        <v>0</v>
      </c>
      <c r="AG2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2" s="183">
        <f t="shared" si="682"/>
        <v>0</v>
      </c>
      <c r="AK2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2" s="183">
        <f t="shared" si="683"/>
        <v>0</v>
      </c>
      <c r="AO272" s="183">
        <f t="shared" si="684"/>
        <v>0</v>
      </c>
    </row>
    <row r="273" spans="2:41">
      <c r="B273" s="181" t="s">
        <v>869</v>
      </c>
      <c r="C273" s="182" t="s">
        <v>870</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677"/>
        <v>0</v>
      </c>
      <c r="G273" s="183"/>
      <c r="H273" s="183">
        <f t="shared" si="678"/>
        <v>0</v>
      </c>
      <c r="I273" s="183"/>
      <c r="J273" s="183">
        <f t="shared" si="679"/>
        <v>0</v>
      </c>
      <c r="K2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3" s="183">
        <f t="shared" si="680"/>
        <v>0</v>
      </c>
      <c r="AC2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3" s="183">
        <f t="shared" si="681"/>
        <v>0</v>
      </c>
      <c r="AG2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3" s="183">
        <f t="shared" si="682"/>
        <v>0</v>
      </c>
      <c r="AK2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3" s="183">
        <f t="shared" si="683"/>
        <v>0</v>
      </c>
      <c r="AO273" s="183">
        <f t="shared" si="684"/>
        <v>0</v>
      </c>
    </row>
    <row r="274" spans="2:41">
      <c r="B274" s="181" t="s">
        <v>871</v>
      </c>
      <c r="C274" s="182" t="s">
        <v>872</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677"/>
        <v>0</v>
      </c>
      <c r="G274" s="183"/>
      <c r="H274" s="183">
        <f t="shared" si="678"/>
        <v>0</v>
      </c>
      <c r="I274" s="183"/>
      <c r="J274" s="183">
        <f t="shared" si="679"/>
        <v>0</v>
      </c>
      <c r="K2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4" s="183">
        <f t="shared" si="680"/>
        <v>0</v>
      </c>
      <c r="AC2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4" s="183">
        <f t="shared" si="681"/>
        <v>0</v>
      </c>
      <c r="AG2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4" s="183">
        <f t="shared" si="682"/>
        <v>0</v>
      </c>
      <c r="AK2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4" s="183">
        <f t="shared" si="683"/>
        <v>0</v>
      </c>
      <c r="AO274" s="183">
        <f t="shared" si="684"/>
        <v>0</v>
      </c>
    </row>
    <row r="275" spans="2:41">
      <c r="B275" s="181" t="s">
        <v>873</v>
      </c>
      <c r="C275" s="182" t="s">
        <v>874</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677"/>
        <v>0</v>
      </c>
      <c r="G275" s="183"/>
      <c r="H275" s="183">
        <f t="shared" si="678"/>
        <v>0</v>
      </c>
      <c r="I275" s="183"/>
      <c r="J275" s="183">
        <f t="shared" si="679"/>
        <v>0</v>
      </c>
      <c r="K2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5" s="183">
        <f t="shared" si="680"/>
        <v>0</v>
      </c>
      <c r="AC2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5" s="183">
        <f t="shared" si="681"/>
        <v>0</v>
      </c>
      <c r="AG2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5" s="183">
        <f t="shared" si="682"/>
        <v>0</v>
      </c>
      <c r="AK2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5" s="183">
        <f t="shared" si="683"/>
        <v>0</v>
      </c>
      <c r="AO275" s="183">
        <f t="shared" si="684"/>
        <v>0</v>
      </c>
    </row>
    <row r="276" spans="2:41">
      <c r="B276" s="181" t="s">
        <v>326</v>
      </c>
      <c r="C276" s="182" t="s">
        <v>875</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677"/>
        <v>0</v>
      </c>
      <c r="G276" s="183"/>
      <c r="H276" s="183">
        <f t="shared" si="678"/>
        <v>0</v>
      </c>
      <c r="I276" s="183"/>
      <c r="J276" s="183">
        <f t="shared" si="679"/>
        <v>0</v>
      </c>
      <c r="K2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6" s="183">
        <f t="shared" si="680"/>
        <v>0</v>
      </c>
      <c r="AC2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6" s="183">
        <f t="shared" si="681"/>
        <v>0</v>
      </c>
      <c r="AG2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6" s="183">
        <f t="shared" si="682"/>
        <v>0</v>
      </c>
      <c r="AK2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6" s="183">
        <f t="shared" si="683"/>
        <v>0</v>
      </c>
      <c r="AO276" s="183">
        <f t="shared" si="684"/>
        <v>0</v>
      </c>
    </row>
    <row r="277" spans="2:41">
      <c r="B277" s="181" t="s">
        <v>876</v>
      </c>
      <c r="C277" s="182" t="s">
        <v>877</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677"/>
        <v>0</v>
      </c>
      <c r="G277" s="183"/>
      <c r="H277" s="183">
        <f t="shared" si="678"/>
        <v>0</v>
      </c>
      <c r="I277" s="183"/>
      <c r="J277" s="183">
        <f t="shared" si="679"/>
        <v>0</v>
      </c>
      <c r="K2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7" s="183">
        <f t="shared" si="680"/>
        <v>0</v>
      </c>
      <c r="AC2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7" s="183">
        <f t="shared" si="681"/>
        <v>0</v>
      </c>
      <c r="AG2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7" s="183">
        <f t="shared" si="682"/>
        <v>0</v>
      </c>
      <c r="AK2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7" s="183">
        <f t="shared" si="683"/>
        <v>0</v>
      </c>
      <c r="AO277" s="183">
        <f t="shared" si="684"/>
        <v>0</v>
      </c>
    </row>
    <row r="278" spans="2:41">
      <c r="B278" s="181" t="s">
        <v>878</v>
      </c>
      <c r="C278" s="182" t="s">
        <v>879</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677"/>
        <v>0</v>
      </c>
      <c r="G278" s="183"/>
      <c r="H278" s="183">
        <f t="shared" si="678"/>
        <v>0</v>
      </c>
      <c r="I278" s="183"/>
      <c r="J278" s="183">
        <f t="shared" si="679"/>
        <v>0</v>
      </c>
      <c r="K2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8" s="183">
        <f t="shared" si="680"/>
        <v>0</v>
      </c>
      <c r="AC2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8" s="183">
        <f t="shared" si="681"/>
        <v>0</v>
      </c>
      <c r="AG2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8" s="183">
        <f t="shared" si="682"/>
        <v>0</v>
      </c>
      <c r="AK2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8" s="183">
        <f t="shared" si="683"/>
        <v>0</v>
      </c>
      <c r="AO278" s="183">
        <f t="shared" si="684"/>
        <v>0</v>
      </c>
    </row>
    <row r="279" spans="2:41">
      <c r="B279" s="181" t="s">
        <v>880</v>
      </c>
      <c r="C279" s="182" t="s">
        <v>881</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677"/>
        <v>0</v>
      </c>
      <c r="G279" s="183"/>
      <c r="H279" s="183">
        <f t="shared" si="678"/>
        <v>0</v>
      </c>
      <c r="I279" s="183"/>
      <c r="J279" s="183">
        <f t="shared" si="679"/>
        <v>0</v>
      </c>
      <c r="K2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9" s="183">
        <f t="shared" si="680"/>
        <v>0</v>
      </c>
      <c r="AC2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9" s="183">
        <f t="shared" si="681"/>
        <v>0</v>
      </c>
      <c r="AG2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9" s="183">
        <f t="shared" si="682"/>
        <v>0</v>
      </c>
      <c r="AK2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9" s="183">
        <f t="shared" si="683"/>
        <v>0</v>
      </c>
      <c r="AO279" s="183">
        <f t="shared" si="684"/>
        <v>0</v>
      </c>
    </row>
    <row r="280" spans="2:41">
      <c r="B280" s="181" t="s">
        <v>882</v>
      </c>
      <c r="C280" s="182" t="s">
        <v>883</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677"/>
        <v>0</v>
      </c>
      <c r="G280" s="183"/>
      <c r="H280" s="183">
        <f t="shared" si="678"/>
        <v>0</v>
      </c>
      <c r="I280" s="183"/>
      <c r="J280" s="183">
        <f t="shared" si="679"/>
        <v>0</v>
      </c>
      <c r="K2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0" s="183">
        <f t="shared" si="680"/>
        <v>0</v>
      </c>
      <c r="AC2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0" s="183">
        <f t="shared" si="681"/>
        <v>0</v>
      </c>
      <c r="AG2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0" s="183">
        <f t="shared" si="682"/>
        <v>0</v>
      </c>
      <c r="AK2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0" s="183">
        <f t="shared" si="683"/>
        <v>0</v>
      </c>
      <c r="AO280" s="183">
        <f t="shared" si="684"/>
        <v>0</v>
      </c>
    </row>
    <row r="281" spans="2:41">
      <c r="B281" s="181" t="s">
        <v>884</v>
      </c>
      <c r="C281" s="182" t="s">
        <v>885</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677"/>
        <v>0</v>
      </c>
      <c r="G281" s="183"/>
      <c r="H281" s="183">
        <f t="shared" si="678"/>
        <v>0</v>
      </c>
      <c r="I281" s="183"/>
      <c r="J281" s="183">
        <f t="shared" si="679"/>
        <v>0</v>
      </c>
      <c r="K2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1" s="183">
        <f t="shared" si="680"/>
        <v>0</v>
      </c>
      <c r="AC2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1" s="183">
        <f t="shared" si="681"/>
        <v>0</v>
      </c>
      <c r="AG2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1" s="183">
        <f t="shared" si="682"/>
        <v>0</v>
      </c>
      <c r="AK2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1" s="183">
        <f t="shared" si="683"/>
        <v>0</v>
      </c>
      <c r="AO281" s="183">
        <f t="shared" si="684"/>
        <v>0</v>
      </c>
    </row>
    <row r="282" spans="2:41">
      <c r="B282" s="181" t="s">
        <v>886</v>
      </c>
      <c r="C282" s="182" t="s">
        <v>887</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677"/>
        <v>0</v>
      </c>
      <c r="G282" s="183"/>
      <c r="H282" s="183">
        <f t="shared" si="678"/>
        <v>0</v>
      </c>
      <c r="I282" s="183"/>
      <c r="J282" s="183">
        <f t="shared" si="679"/>
        <v>0</v>
      </c>
      <c r="K2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2" s="183">
        <f t="shared" si="680"/>
        <v>0</v>
      </c>
      <c r="AC2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2" s="183">
        <f t="shared" si="681"/>
        <v>0</v>
      </c>
      <c r="AG2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2" s="183">
        <f t="shared" si="682"/>
        <v>0</v>
      </c>
      <c r="AK2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2" s="183">
        <f t="shared" si="683"/>
        <v>0</v>
      </c>
      <c r="AO282" s="183">
        <f t="shared" si="684"/>
        <v>0</v>
      </c>
    </row>
    <row r="283" spans="2:41">
      <c r="B283" s="181" t="s">
        <v>888</v>
      </c>
      <c r="C283" s="182" t="s">
        <v>889</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677"/>
        <v>0</v>
      </c>
      <c r="G283" s="183"/>
      <c r="H283" s="183">
        <f t="shared" si="678"/>
        <v>0</v>
      </c>
      <c r="I283" s="183"/>
      <c r="J283" s="183">
        <f t="shared" si="679"/>
        <v>0</v>
      </c>
      <c r="K2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3" s="183">
        <f t="shared" si="680"/>
        <v>0</v>
      </c>
      <c r="AC2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3" s="183">
        <f t="shared" si="681"/>
        <v>0</v>
      </c>
      <c r="AG2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3" s="183">
        <f t="shared" si="682"/>
        <v>0</v>
      </c>
      <c r="AK2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3" s="183">
        <f t="shared" si="683"/>
        <v>0</v>
      </c>
      <c r="AO283" s="183">
        <f t="shared" si="684"/>
        <v>0</v>
      </c>
    </row>
    <row r="284" spans="2:41">
      <c r="B284" s="181" t="s">
        <v>890</v>
      </c>
      <c r="C284" s="182" t="s">
        <v>891</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F284" s="183">
        <f t="shared" si="677"/>
        <v>120000</v>
      </c>
      <c r="G284" s="183"/>
      <c r="H284" s="183">
        <f t="shared" si="678"/>
        <v>120000</v>
      </c>
      <c r="I284" s="183"/>
      <c r="J284" s="183">
        <f t="shared" si="679"/>
        <v>120000</v>
      </c>
      <c r="K2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120000</v>
      </c>
      <c r="U2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120000</v>
      </c>
      <c r="AA2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4" s="183">
        <f t="shared" si="680"/>
        <v>120000</v>
      </c>
      <c r="AC2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4" s="183">
        <f t="shared" si="681"/>
        <v>0</v>
      </c>
      <c r="AG2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4" s="183">
        <f t="shared" si="682"/>
        <v>0</v>
      </c>
      <c r="AK2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4" s="183">
        <f t="shared" si="683"/>
        <v>0</v>
      </c>
      <c r="AO284" s="183">
        <f t="shared" si="684"/>
        <v>120000</v>
      </c>
    </row>
    <row r="285" spans="2:41">
      <c r="B285" s="181" t="s">
        <v>327</v>
      </c>
      <c r="C285" s="182" t="s">
        <v>892</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677"/>
        <v>0</v>
      </c>
      <c r="G285" s="183"/>
      <c r="H285" s="183">
        <f t="shared" si="678"/>
        <v>0</v>
      </c>
      <c r="I285" s="183"/>
      <c r="J285" s="183">
        <f t="shared" si="679"/>
        <v>0</v>
      </c>
      <c r="K2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5" s="183">
        <f t="shared" si="680"/>
        <v>0</v>
      </c>
      <c r="AC2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5" s="183">
        <f t="shared" si="681"/>
        <v>0</v>
      </c>
      <c r="AG2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5" s="183">
        <f t="shared" si="682"/>
        <v>0</v>
      </c>
      <c r="AK2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5" s="183">
        <f t="shared" si="683"/>
        <v>0</v>
      </c>
      <c r="AO285" s="183">
        <f t="shared" si="684"/>
        <v>0</v>
      </c>
    </row>
    <row r="286" spans="2:41">
      <c r="B286" s="181" t="s">
        <v>893</v>
      </c>
      <c r="C286" s="182" t="s">
        <v>894</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677"/>
        <v>0</v>
      </c>
      <c r="G286" s="183"/>
      <c r="H286" s="183">
        <f t="shared" si="678"/>
        <v>0</v>
      </c>
      <c r="I286" s="183"/>
      <c r="J286" s="183">
        <f t="shared" si="679"/>
        <v>0</v>
      </c>
      <c r="K2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6" s="183">
        <f t="shared" si="680"/>
        <v>0</v>
      </c>
      <c r="AC2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6" s="183">
        <f t="shared" si="681"/>
        <v>0</v>
      </c>
      <c r="AG2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6" s="183">
        <f t="shared" si="682"/>
        <v>0</v>
      </c>
      <c r="AK2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6" s="183">
        <f t="shared" si="683"/>
        <v>0</v>
      </c>
      <c r="AO286" s="183">
        <f t="shared" si="684"/>
        <v>0</v>
      </c>
    </row>
    <row r="287" spans="2:41">
      <c r="B287" s="181" t="s">
        <v>895</v>
      </c>
      <c r="C287" s="182" t="s">
        <v>896</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677"/>
        <v>0</v>
      </c>
      <c r="G287" s="183"/>
      <c r="H287" s="183">
        <f t="shared" si="678"/>
        <v>0</v>
      </c>
      <c r="I287" s="183"/>
      <c r="J287" s="183">
        <f t="shared" si="679"/>
        <v>0</v>
      </c>
      <c r="K2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7" s="183">
        <f t="shared" si="680"/>
        <v>0</v>
      </c>
      <c r="AC2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7" s="183">
        <f t="shared" si="681"/>
        <v>0</v>
      </c>
      <c r="AG2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7" s="183">
        <f t="shared" si="682"/>
        <v>0</v>
      </c>
      <c r="AK2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7" s="183">
        <f t="shared" si="683"/>
        <v>0</v>
      </c>
      <c r="AO287" s="183">
        <f t="shared" si="684"/>
        <v>0</v>
      </c>
    </row>
    <row r="288" spans="2:41">
      <c r="B288" s="181" t="s">
        <v>897</v>
      </c>
      <c r="C288" s="182" t="s">
        <v>898</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677"/>
        <v>0</v>
      </c>
      <c r="G288" s="183"/>
      <c r="H288" s="183">
        <f t="shared" si="678"/>
        <v>0</v>
      </c>
      <c r="I288" s="183"/>
      <c r="J288" s="183">
        <f t="shared" si="679"/>
        <v>0</v>
      </c>
      <c r="K2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8" s="183">
        <f t="shared" si="680"/>
        <v>0</v>
      </c>
      <c r="AC2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8" s="183">
        <f t="shared" si="681"/>
        <v>0</v>
      </c>
      <c r="AG2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8" s="183">
        <f t="shared" si="682"/>
        <v>0</v>
      </c>
      <c r="AK2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8" s="183">
        <f t="shared" si="683"/>
        <v>0</v>
      </c>
      <c r="AO288" s="183">
        <f t="shared" si="684"/>
        <v>0</v>
      </c>
    </row>
    <row r="289" spans="2:41">
      <c r="B289" s="181" t="s">
        <v>899</v>
      </c>
      <c r="C289" s="182" t="s">
        <v>892</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677"/>
        <v>0</v>
      </c>
      <c r="G289" s="183"/>
      <c r="H289" s="183">
        <f t="shared" si="678"/>
        <v>0</v>
      </c>
      <c r="I289" s="183"/>
      <c r="J289" s="183">
        <f t="shared" si="679"/>
        <v>0</v>
      </c>
      <c r="K2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9" s="183">
        <f t="shared" si="680"/>
        <v>0</v>
      </c>
      <c r="AC2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9" s="183">
        <f t="shared" si="681"/>
        <v>0</v>
      </c>
      <c r="AG2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9" s="183">
        <f t="shared" si="682"/>
        <v>0</v>
      </c>
      <c r="AK2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9" s="183">
        <f t="shared" si="683"/>
        <v>0</v>
      </c>
      <c r="AO289" s="183">
        <f t="shared" si="684"/>
        <v>0</v>
      </c>
    </row>
    <row r="290" spans="2:41">
      <c r="B290" s="181" t="s">
        <v>900</v>
      </c>
      <c r="C290" s="182" t="s">
        <v>901</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677"/>
        <v>0</v>
      </c>
      <c r="G290" s="183"/>
      <c r="H290" s="183">
        <f t="shared" si="678"/>
        <v>0</v>
      </c>
      <c r="I290" s="183"/>
      <c r="J290" s="183">
        <f t="shared" si="679"/>
        <v>0</v>
      </c>
      <c r="K2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0" s="183">
        <f t="shared" si="680"/>
        <v>0</v>
      </c>
      <c r="AC2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0" s="183">
        <f t="shared" si="681"/>
        <v>0</v>
      </c>
      <c r="AG2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0" s="183">
        <f t="shared" si="682"/>
        <v>0</v>
      </c>
      <c r="AK2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0" s="183">
        <f t="shared" si="683"/>
        <v>0</v>
      </c>
      <c r="AO290" s="183">
        <f t="shared" si="684"/>
        <v>0</v>
      </c>
    </row>
    <row r="291" spans="2:41">
      <c r="B291" s="181" t="s">
        <v>902</v>
      </c>
      <c r="C291" s="182" t="s">
        <v>903</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677"/>
        <v>0</v>
      </c>
      <c r="G291" s="183"/>
      <c r="H291" s="183">
        <f t="shared" si="678"/>
        <v>0</v>
      </c>
      <c r="I291" s="183"/>
      <c r="J291" s="183">
        <f t="shared" si="679"/>
        <v>0</v>
      </c>
      <c r="K2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1" s="183">
        <f t="shared" si="680"/>
        <v>0</v>
      </c>
      <c r="AC2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1" s="183">
        <f t="shared" si="681"/>
        <v>0</v>
      </c>
      <c r="AG2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1" s="183">
        <f t="shared" si="682"/>
        <v>0</v>
      </c>
      <c r="AK2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1" s="183">
        <f t="shared" si="683"/>
        <v>0</v>
      </c>
      <c r="AO291" s="183">
        <f t="shared" si="684"/>
        <v>0</v>
      </c>
    </row>
    <row r="292" spans="2:41">
      <c r="B292" s="181" t="s">
        <v>904</v>
      </c>
      <c r="C292" s="182" t="s">
        <v>905</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677"/>
        <v>0</v>
      </c>
      <c r="G292" s="183"/>
      <c r="H292" s="183">
        <f t="shared" si="678"/>
        <v>0</v>
      </c>
      <c r="I292" s="183"/>
      <c r="J292" s="183">
        <f t="shared" si="679"/>
        <v>0</v>
      </c>
      <c r="K2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2" s="183">
        <f t="shared" si="680"/>
        <v>0</v>
      </c>
      <c r="AC2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2" s="183">
        <f t="shared" si="681"/>
        <v>0</v>
      </c>
      <c r="AG2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2" s="183">
        <f t="shared" si="682"/>
        <v>0</v>
      </c>
      <c r="AK2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2" s="183">
        <f t="shared" si="683"/>
        <v>0</v>
      </c>
      <c r="AO292" s="183">
        <f t="shared" si="684"/>
        <v>0</v>
      </c>
    </row>
    <row r="293" spans="2:41">
      <c r="B293" s="181" t="s">
        <v>906</v>
      </c>
      <c r="C293" s="182" t="s">
        <v>907</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677"/>
        <v>0</v>
      </c>
      <c r="G293" s="183"/>
      <c r="H293" s="183">
        <f t="shared" si="678"/>
        <v>0</v>
      </c>
      <c r="I293" s="183"/>
      <c r="J293" s="183">
        <f t="shared" si="679"/>
        <v>0</v>
      </c>
      <c r="K2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3" s="183">
        <f t="shared" si="680"/>
        <v>0</v>
      </c>
      <c r="AC2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3" s="183">
        <f t="shared" si="681"/>
        <v>0</v>
      </c>
      <c r="AG2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3" s="183">
        <f t="shared" si="682"/>
        <v>0</v>
      </c>
      <c r="AK2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3" s="183">
        <f t="shared" si="683"/>
        <v>0</v>
      </c>
      <c r="AO293" s="183">
        <f t="shared" si="684"/>
        <v>0</v>
      </c>
    </row>
    <row r="294" spans="2:41">
      <c r="B294" s="181" t="s">
        <v>908</v>
      </c>
      <c r="C294" s="182" t="s">
        <v>909</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677"/>
        <v>0</v>
      </c>
      <c r="G294" s="183"/>
      <c r="H294" s="183">
        <f t="shared" si="678"/>
        <v>0</v>
      </c>
      <c r="I294" s="183"/>
      <c r="J294" s="183">
        <f t="shared" si="679"/>
        <v>0</v>
      </c>
      <c r="K2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4" s="183">
        <f t="shared" si="680"/>
        <v>0</v>
      </c>
      <c r="AC2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4" s="183">
        <f t="shared" si="681"/>
        <v>0</v>
      </c>
      <c r="AG2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4" s="183">
        <f t="shared" si="682"/>
        <v>0</v>
      </c>
      <c r="AK2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4" s="183">
        <f t="shared" si="683"/>
        <v>0</v>
      </c>
      <c r="AO294" s="183">
        <f t="shared" si="684"/>
        <v>0</v>
      </c>
    </row>
    <row r="295" spans="2:41">
      <c r="B295" s="181" t="s">
        <v>910</v>
      </c>
      <c r="C295" s="182" t="s">
        <v>911</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677"/>
        <v>0</v>
      </c>
      <c r="G295" s="183"/>
      <c r="H295" s="183">
        <f t="shared" si="678"/>
        <v>0</v>
      </c>
      <c r="I295" s="183"/>
      <c r="J295" s="183">
        <f t="shared" si="679"/>
        <v>0</v>
      </c>
      <c r="K2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5" s="183">
        <f t="shared" si="680"/>
        <v>0</v>
      </c>
      <c r="AC2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5" s="183">
        <f t="shared" si="681"/>
        <v>0</v>
      </c>
      <c r="AG2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5" s="183">
        <f t="shared" si="682"/>
        <v>0</v>
      </c>
      <c r="AK2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5" s="183">
        <f t="shared" si="683"/>
        <v>0</v>
      </c>
      <c r="AO295" s="183">
        <f t="shared" si="684"/>
        <v>0</v>
      </c>
    </row>
    <row r="296" spans="2:41">
      <c r="B296" s="181" t="s">
        <v>912</v>
      </c>
      <c r="C296" s="182" t="s">
        <v>913</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677"/>
        <v>0</v>
      </c>
      <c r="G296" s="183"/>
      <c r="H296" s="183">
        <f t="shared" si="678"/>
        <v>0</v>
      </c>
      <c r="I296" s="183"/>
      <c r="J296" s="183">
        <f t="shared" si="679"/>
        <v>0</v>
      </c>
      <c r="K2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6" s="183">
        <f t="shared" si="680"/>
        <v>0</v>
      </c>
      <c r="AC2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6" s="183">
        <f t="shared" si="681"/>
        <v>0</v>
      </c>
      <c r="AG2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6" s="183">
        <f t="shared" si="682"/>
        <v>0</v>
      </c>
      <c r="AK2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6" s="183">
        <f t="shared" si="683"/>
        <v>0</v>
      </c>
      <c r="AO296" s="183">
        <f t="shared" si="684"/>
        <v>0</v>
      </c>
    </row>
    <row r="297" spans="2:41">
      <c r="B297" s="181" t="s">
        <v>914</v>
      </c>
      <c r="C297" s="182" t="s">
        <v>915</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677"/>
        <v>0</v>
      </c>
      <c r="G297" s="183"/>
      <c r="H297" s="183">
        <f t="shared" si="678"/>
        <v>0</v>
      </c>
      <c r="I297" s="183"/>
      <c r="J297" s="183">
        <f t="shared" si="679"/>
        <v>0</v>
      </c>
      <c r="K2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7" s="183">
        <f t="shared" si="680"/>
        <v>0</v>
      </c>
      <c r="AC2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7" s="183">
        <f t="shared" si="681"/>
        <v>0</v>
      </c>
      <c r="AG2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7" s="183">
        <f t="shared" si="682"/>
        <v>0</v>
      </c>
      <c r="AK2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7" s="183">
        <f t="shared" si="683"/>
        <v>0</v>
      </c>
      <c r="AO297" s="183">
        <f t="shared" si="684"/>
        <v>0</v>
      </c>
    </row>
    <row r="298" spans="2:41">
      <c r="B298" s="181" t="s">
        <v>916</v>
      </c>
      <c r="C298" s="182" t="s">
        <v>917</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677"/>
        <v>0</v>
      </c>
      <c r="G298" s="183"/>
      <c r="H298" s="183">
        <f t="shared" si="678"/>
        <v>0</v>
      </c>
      <c r="I298" s="183"/>
      <c r="J298" s="183">
        <f t="shared" si="679"/>
        <v>0</v>
      </c>
      <c r="K2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8" s="183">
        <f t="shared" si="680"/>
        <v>0</v>
      </c>
      <c r="AC2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8" s="183">
        <f t="shared" si="681"/>
        <v>0</v>
      </c>
      <c r="AG2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8" s="183">
        <f t="shared" si="682"/>
        <v>0</v>
      </c>
      <c r="AK2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8" s="183">
        <f t="shared" si="683"/>
        <v>0</v>
      </c>
      <c r="AO298" s="183">
        <f t="shared" si="684"/>
        <v>0</v>
      </c>
    </row>
    <row r="299" spans="2:41">
      <c r="B299" s="181" t="s">
        <v>918</v>
      </c>
      <c r="C299" s="182" t="s">
        <v>919</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677"/>
        <v>0</v>
      </c>
      <c r="G299" s="183"/>
      <c r="H299" s="183">
        <f t="shared" si="678"/>
        <v>0</v>
      </c>
      <c r="I299" s="183"/>
      <c r="J299" s="183">
        <f t="shared" si="679"/>
        <v>0</v>
      </c>
      <c r="K2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9" s="183">
        <f t="shared" si="680"/>
        <v>0</v>
      </c>
      <c r="AC2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9" s="183">
        <f t="shared" si="681"/>
        <v>0</v>
      </c>
      <c r="AG2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9" s="183">
        <f t="shared" si="682"/>
        <v>0</v>
      </c>
      <c r="AK2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9" s="183">
        <f t="shared" si="683"/>
        <v>0</v>
      </c>
      <c r="AO299" s="183">
        <f t="shared" si="684"/>
        <v>0</v>
      </c>
    </row>
    <row r="300" spans="2:41">
      <c r="B300" s="181" t="s">
        <v>920</v>
      </c>
      <c r="C300" s="182" t="s">
        <v>921</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677"/>
        <v>0</v>
      </c>
      <c r="G300" s="183"/>
      <c r="H300" s="183">
        <f t="shared" si="678"/>
        <v>0</v>
      </c>
      <c r="I300" s="183"/>
      <c r="J300" s="183">
        <f t="shared" si="679"/>
        <v>0</v>
      </c>
      <c r="K3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0" s="183">
        <f t="shared" si="680"/>
        <v>0</v>
      </c>
      <c r="AC3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0" s="183">
        <f t="shared" si="681"/>
        <v>0</v>
      </c>
      <c r="AG3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0" s="183">
        <f t="shared" si="682"/>
        <v>0</v>
      </c>
      <c r="AK3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0" s="183">
        <f t="shared" si="683"/>
        <v>0</v>
      </c>
      <c r="AO300" s="183">
        <f t="shared" si="684"/>
        <v>0</v>
      </c>
    </row>
    <row r="301" spans="2:41">
      <c r="B301" s="181" t="s">
        <v>922</v>
      </c>
      <c r="C301" s="182" t="s">
        <v>923</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583"/>
        <v>0</v>
      </c>
      <c r="G301" s="183"/>
      <c r="H301" s="183">
        <f t="shared" si="584"/>
        <v>0</v>
      </c>
      <c r="I301" s="183"/>
      <c r="J301" s="183">
        <f t="shared" si="585"/>
        <v>0</v>
      </c>
      <c r="K3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1" s="183">
        <f t="shared" si="587"/>
        <v>0</v>
      </c>
      <c r="AC3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1" s="183">
        <f t="shared" si="588"/>
        <v>0</v>
      </c>
      <c r="AG3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1" s="183">
        <f t="shared" si="589"/>
        <v>0</v>
      </c>
      <c r="AK3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1" s="183">
        <f t="shared" si="590"/>
        <v>0</v>
      </c>
      <c r="AO301" s="183">
        <f t="shared" si="591"/>
        <v>0</v>
      </c>
    </row>
    <row r="302" spans="2:41">
      <c r="B302" s="181" t="s">
        <v>924</v>
      </c>
      <c r="C302" s="182" t="s">
        <v>925</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583"/>
        <v>0</v>
      </c>
      <c r="G302" s="183"/>
      <c r="H302" s="183">
        <f t="shared" si="584"/>
        <v>0</v>
      </c>
      <c r="I302" s="183"/>
      <c r="J302" s="183">
        <f t="shared" si="585"/>
        <v>0</v>
      </c>
      <c r="K3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2" s="183">
        <f t="shared" si="587"/>
        <v>0</v>
      </c>
      <c r="AC3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2" s="183">
        <f t="shared" si="588"/>
        <v>0</v>
      </c>
      <c r="AG3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2" s="183">
        <f t="shared" si="589"/>
        <v>0</v>
      </c>
      <c r="AK3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2" s="183">
        <f t="shared" si="590"/>
        <v>0</v>
      </c>
      <c r="AO302" s="183">
        <f t="shared" si="591"/>
        <v>0</v>
      </c>
    </row>
    <row r="303" spans="2:41">
      <c r="B303" s="181" t="s">
        <v>926</v>
      </c>
      <c r="C303" s="182" t="s">
        <v>927</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583"/>
        <v>0</v>
      </c>
      <c r="G303" s="183"/>
      <c r="H303" s="183">
        <f t="shared" si="584"/>
        <v>0</v>
      </c>
      <c r="I303" s="183"/>
      <c r="J303" s="183">
        <f t="shared" si="585"/>
        <v>0</v>
      </c>
      <c r="K3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3" s="183">
        <f t="shared" si="587"/>
        <v>0</v>
      </c>
      <c r="AC3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3" s="183">
        <f t="shared" si="588"/>
        <v>0</v>
      </c>
      <c r="AG3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3" s="183">
        <f t="shared" si="589"/>
        <v>0</v>
      </c>
      <c r="AK3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3" s="183">
        <f t="shared" si="590"/>
        <v>0</v>
      </c>
      <c r="AO303" s="183">
        <f t="shared" si="591"/>
        <v>0</v>
      </c>
    </row>
    <row r="304" spans="2:41">
      <c r="B304" s="181" t="s">
        <v>928</v>
      </c>
      <c r="C304" s="182" t="s">
        <v>929</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583"/>
        <v>0</v>
      </c>
      <c r="G304" s="183"/>
      <c r="H304" s="183">
        <f t="shared" si="584"/>
        <v>0</v>
      </c>
      <c r="I304" s="183"/>
      <c r="J304" s="183">
        <f t="shared" si="585"/>
        <v>0</v>
      </c>
      <c r="K3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4" s="183">
        <f t="shared" si="587"/>
        <v>0</v>
      </c>
      <c r="AC3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4" s="183">
        <f t="shared" si="588"/>
        <v>0</v>
      </c>
      <c r="AG3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4" s="183">
        <f t="shared" si="589"/>
        <v>0</v>
      </c>
      <c r="AK3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4" s="183">
        <f t="shared" si="590"/>
        <v>0</v>
      </c>
      <c r="AO304" s="183">
        <f t="shared" si="591"/>
        <v>0</v>
      </c>
    </row>
    <row r="305" spans="2:41">
      <c r="B305" s="181" t="s">
        <v>930</v>
      </c>
      <c r="C305" s="182" t="s">
        <v>931</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583"/>
        <v>0</v>
      </c>
      <c r="G305" s="183"/>
      <c r="H305" s="183">
        <f t="shared" si="584"/>
        <v>0</v>
      </c>
      <c r="I305" s="183"/>
      <c r="J305" s="183">
        <f t="shared" si="585"/>
        <v>0</v>
      </c>
      <c r="K3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5" s="183">
        <f t="shared" si="587"/>
        <v>0</v>
      </c>
      <c r="AC3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5" s="183">
        <f t="shared" si="588"/>
        <v>0</v>
      </c>
      <c r="AG3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5" s="183">
        <f t="shared" si="589"/>
        <v>0</v>
      </c>
      <c r="AK3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5" s="183">
        <f t="shared" si="590"/>
        <v>0</v>
      </c>
      <c r="AO305" s="183">
        <f t="shared" si="591"/>
        <v>0</v>
      </c>
    </row>
    <row r="306" spans="2:41">
      <c r="B306" s="181" t="s">
        <v>932</v>
      </c>
      <c r="C306" s="182" t="s">
        <v>933</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583"/>
        <v>0</v>
      </c>
      <c r="G306" s="183"/>
      <c r="H306" s="183">
        <f t="shared" si="584"/>
        <v>0</v>
      </c>
      <c r="I306" s="183"/>
      <c r="J306" s="183">
        <f t="shared" si="585"/>
        <v>0</v>
      </c>
      <c r="K3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6" s="183">
        <f t="shared" si="587"/>
        <v>0</v>
      </c>
      <c r="AC3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6" s="183">
        <f t="shared" si="588"/>
        <v>0</v>
      </c>
      <c r="AG3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6" s="183">
        <f t="shared" si="589"/>
        <v>0</v>
      </c>
      <c r="AK3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6" s="183">
        <f t="shared" si="590"/>
        <v>0</v>
      </c>
      <c r="AO306" s="183">
        <f t="shared" si="591"/>
        <v>0</v>
      </c>
    </row>
    <row r="307" spans="2:41">
      <c r="B307" s="181" t="s">
        <v>934</v>
      </c>
      <c r="C307" s="182" t="s">
        <v>935</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583"/>
        <v>0</v>
      </c>
      <c r="G307" s="183"/>
      <c r="H307" s="183">
        <f t="shared" si="584"/>
        <v>0</v>
      </c>
      <c r="I307" s="183"/>
      <c r="J307" s="183">
        <f t="shared" si="585"/>
        <v>0</v>
      </c>
      <c r="K3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7" s="183">
        <f t="shared" si="587"/>
        <v>0</v>
      </c>
      <c r="AC3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7" s="183">
        <f t="shared" si="588"/>
        <v>0</v>
      </c>
      <c r="AG3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7" s="183">
        <f t="shared" si="589"/>
        <v>0</v>
      </c>
      <c r="AK3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7" s="183">
        <f t="shared" si="590"/>
        <v>0</v>
      </c>
      <c r="AO307" s="183">
        <f t="shared" si="591"/>
        <v>0</v>
      </c>
    </row>
    <row r="308" spans="2:41">
      <c r="B308" s="181" t="s">
        <v>936</v>
      </c>
      <c r="C308" s="182" t="s">
        <v>937</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583"/>
        <v>0</v>
      </c>
      <c r="G308" s="183"/>
      <c r="H308" s="183">
        <f t="shared" si="584"/>
        <v>0</v>
      </c>
      <c r="I308" s="183"/>
      <c r="J308" s="183">
        <f t="shared" si="585"/>
        <v>0</v>
      </c>
      <c r="K3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8" s="183">
        <f t="shared" si="587"/>
        <v>0</v>
      </c>
      <c r="AC3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8" s="183">
        <f t="shared" si="588"/>
        <v>0</v>
      </c>
      <c r="AG3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8" s="183">
        <f t="shared" si="589"/>
        <v>0</v>
      </c>
      <c r="AK3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8" s="183">
        <f t="shared" si="590"/>
        <v>0</v>
      </c>
      <c r="AO308" s="183">
        <f t="shared" si="591"/>
        <v>0</v>
      </c>
    </row>
    <row r="309" spans="2:41">
      <c r="B309" s="181" t="s">
        <v>938</v>
      </c>
      <c r="C309" s="182" t="s">
        <v>939</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685">D309+E309</f>
        <v>0</v>
      </c>
      <c r="G309" s="183"/>
      <c r="H309" s="183">
        <f t="shared" ref="H309:H311" si="686">F309-G309</f>
        <v>0</v>
      </c>
      <c r="I309" s="183"/>
      <c r="J309" s="183">
        <f t="shared" ref="J309:J311" si="687">F309-I309</f>
        <v>0</v>
      </c>
      <c r="K3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9" s="183">
        <f t="shared" ref="AB309:AB311" si="688">Y309+Z309+AA309</f>
        <v>0</v>
      </c>
      <c r="AC3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9" s="183">
        <f t="shared" ref="AF309:AF311" si="689">AC309+AD309+AE309</f>
        <v>0</v>
      </c>
      <c r="AG3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9" s="183">
        <f t="shared" ref="AJ309:AJ311" si="690">AG309+AH309+AI309</f>
        <v>0</v>
      </c>
      <c r="AK3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9" s="183">
        <f t="shared" ref="AN309:AN311" si="691">AK309+AL309+AM309</f>
        <v>0</v>
      </c>
      <c r="AO309" s="183">
        <f t="shared" ref="AO309:AO311" si="692">AB309+AF309+AJ309+AN309</f>
        <v>0</v>
      </c>
    </row>
    <row r="310" spans="2:41">
      <c r="B310" s="181" t="s">
        <v>940</v>
      </c>
      <c r="C310" s="182" t="s">
        <v>941</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685"/>
        <v>0</v>
      </c>
      <c r="G310" s="183"/>
      <c r="H310" s="183">
        <f t="shared" si="686"/>
        <v>0</v>
      </c>
      <c r="I310" s="183"/>
      <c r="J310" s="183">
        <f t="shared" si="687"/>
        <v>0</v>
      </c>
      <c r="K3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0" s="183">
        <f t="shared" si="688"/>
        <v>0</v>
      </c>
      <c r="AC3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0" s="183">
        <f t="shared" si="689"/>
        <v>0</v>
      </c>
      <c r="AG3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0" s="183">
        <f t="shared" si="690"/>
        <v>0</v>
      </c>
      <c r="AK3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0" s="183">
        <f t="shared" si="691"/>
        <v>0</v>
      </c>
      <c r="AO310" s="183">
        <f t="shared" si="692"/>
        <v>0</v>
      </c>
    </row>
    <row r="311" spans="2:41">
      <c r="B311" s="181" t="s">
        <v>942</v>
      </c>
      <c r="C311" s="182" t="s">
        <v>943</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685"/>
        <v>0</v>
      </c>
      <c r="G311" s="183"/>
      <c r="H311" s="183">
        <f t="shared" si="686"/>
        <v>0</v>
      </c>
      <c r="I311" s="183"/>
      <c r="J311" s="183">
        <f t="shared" si="687"/>
        <v>0</v>
      </c>
      <c r="K3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1" s="183">
        <f t="shared" si="688"/>
        <v>0</v>
      </c>
      <c r="AC3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1" s="183">
        <f t="shared" si="689"/>
        <v>0</v>
      </c>
      <c r="AG3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1" s="183">
        <f t="shared" si="690"/>
        <v>0</v>
      </c>
      <c r="AK3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1" s="183">
        <f t="shared" si="691"/>
        <v>0</v>
      </c>
      <c r="AO311" s="183">
        <f t="shared" si="692"/>
        <v>0</v>
      </c>
    </row>
    <row r="312" spans="2:41">
      <c r="B312" s="190" t="s">
        <v>328</v>
      </c>
      <c r="C312" s="191" t="s">
        <v>202</v>
      </c>
      <c r="D312" s="192">
        <f>SUM(D313:D326)</f>
        <v>25648</v>
      </c>
      <c r="E312" s="192">
        <f>SUM(E313:E326)</f>
        <v>11720</v>
      </c>
      <c r="F312" s="192">
        <f t="shared" si="583"/>
        <v>37368</v>
      </c>
      <c r="G312" s="192">
        <f>SUM(G313:G326)</f>
        <v>0</v>
      </c>
      <c r="H312" s="192">
        <f t="shared" si="584"/>
        <v>37368</v>
      </c>
      <c r="I312" s="192">
        <f>SUM(I313:I326)</f>
        <v>0</v>
      </c>
      <c r="J312" s="192">
        <f t="shared" si="585"/>
        <v>37368</v>
      </c>
      <c r="K312" s="192">
        <f t="shared" ref="K312:AA312" si="693">SUM(K313:K326)</f>
        <v>0</v>
      </c>
      <c r="L312" s="192">
        <f t="shared" si="693"/>
        <v>0</v>
      </c>
      <c r="M312" s="192">
        <f t="shared" si="693"/>
        <v>0</v>
      </c>
      <c r="N312" s="192">
        <f t="shared" si="693"/>
        <v>0</v>
      </c>
      <c r="O312" s="192">
        <f t="shared" si="693"/>
        <v>0</v>
      </c>
      <c r="P312" s="192">
        <f t="shared" ref="P312:Q312" si="694">SUM(P313:P326)</f>
        <v>6020</v>
      </c>
      <c r="Q312" s="192">
        <f t="shared" si="694"/>
        <v>0</v>
      </c>
      <c r="R312" s="192">
        <f t="shared" si="693"/>
        <v>0</v>
      </c>
      <c r="S312" s="192">
        <f t="shared" si="693"/>
        <v>0</v>
      </c>
      <c r="T312" s="192">
        <f t="shared" si="693"/>
        <v>31348</v>
      </c>
      <c r="U312" s="192">
        <f t="shared" si="693"/>
        <v>0</v>
      </c>
      <c r="V312" s="192">
        <f t="shared" ref="V312" si="695">SUM(V313:V326)</f>
        <v>0</v>
      </c>
      <c r="W312" s="192">
        <f t="shared" si="693"/>
        <v>0</v>
      </c>
      <c r="X312" s="192">
        <f t="shared" si="693"/>
        <v>0</v>
      </c>
      <c r="Y312" s="192">
        <f t="shared" si="693"/>
        <v>0</v>
      </c>
      <c r="Z312" s="192">
        <f t="shared" si="693"/>
        <v>31348</v>
      </c>
      <c r="AA312" s="192">
        <f t="shared" si="693"/>
        <v>4300</v>
      </c>
      <c r="AB312" s="192">
        <f t="shared" si="587"/>
        <v>35648</v>
      </c>
      <c r="AC312" s="192">
        <f>SUM(AC313:AC326)</f>
        <v>0</v>
      </c>
      <c r="AD312" s="192">
        <f>SUM(AD313:AD326)</f>
        <v>0</v>
      </c>
      <c r="AE312" s="192">
        <f>SUM(AE313:AE326)</f>
        <v>0</v>
      </c>
      <c r="AF312" s="192">
        <f t="shared" si="588"/>
        <v>0</v>
      </c>
      <c r="AG312" s="192">
        <f>SUM(AG313:AG326)</f>
        <v>1720</v>
      </c>
      <c r="AH312" s="192">
        <f>SUM(AH313:AH326)</f>
        <v>0</v>
      </c>
      <c r="AI312" s="192">
        <f>SUM(AI313:AI326)</f>
        <v>0</v>
      </c>
      <c r="AJ312" s="192">
        <f t="shared" si="589"/>
        <v>1720</v>
      </c>
      <c r="AK312" s="192">
        <f>SUM(AK313:AK326)</f>
        <v>0</v>
      </c>
      <c r="AL312" s="192">
        <f>SUM(AL313:AL326)</f>
        <v>0</v>
      </c>
      <c r="AM312" s="192">
        <f>SUM(AM313:AM326)</f>
        <v>0</v>
      </c>
      <c r="AN312" s="192">
        <f t="shared" si="590"/>
        <v>0</v>
      </c>
      <c r="AO312" s="192">
        <f t="shared" si="591"/>
        <v>37368</v>
      </c>
    </row>
    <row r="313" spans="2:41">
      <c r="B313" s="181" t="s">
        <v>944</v>
      </c>
      <c r="C313" s="182" t="s">
        <v>945</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583"/>
        <v>0</v>
      </c>
      <c r="G313" s="183"/>
      <c r="H313" s="183">
        <f t="shared" si="584"/>
        <v>0</v>
      </c>
      <c r="I313" s="183"/>
      <c r="J313" s="183">
        <f t="shared" si="585"/>
        <v>0</v>
      </c>
      <c r="K3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3" s="183">
        <f t="shared" si="587"/>
        <v>0</v>
      </c>
      <c r="AC3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3" s="183">
        <f t="shared" si="588"/>
        <v>0</v>
      </c>
      <c r="AG3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3" s="183">
        <f t="shared" si="589"/>
        <v>0</v>
      </c>
      <c r="AK3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3" s="183">
        <f t="shared" si="590"/>
        <v>0</v>
      </c>
      <c r="AO313" s="183">
        <f t="shared" si="591"/>
        <v>0</v>
      </c>
    </row>
    <row r="314" spans="2:41">
      <c r="B314" s="181" t="s">
        <v>329</v>
      </c>
      <c r="C314" s="182" t="s">
        <v>946</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22248</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4300</v>
      </c>
      <c r="F314" s="183">
        <f t="shared" si="583"/>
        <v>26548</v>
      </c>
      <c r="G314" s="183"/>
      <c r="H314" s="183">
        <f t="shared" si="584"/>
        <v>26548</v>
      </c>
      <c r="I314" s="183"/>
      <c r="J314" s="183">
        <f t="shared" si="585"/>
        <v>26548</v>
      </c>
      <c r="K3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4300</v>
      </c>
      <c r="Q3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22248</v>
      </c>
      <c r="U3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22248</v>
      </c>
      <c r="AA3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4300</v>
      </c>
      <c r="AB314" s="183">
        <f t="shared" si="587"/>
        <v>26548</v>
      </c>
      <c r="AC3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4" s="183">
        <f t="shared" si="588"/>
        <v>0</v>
      </c>
      <c r="AG3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4" s="183">
        <f t="shared" si="589"/>
        <v>0</v>
      </c>
      <c r="AK3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4" s="183">
        <f t="shared" si="590"/>
        <v>0</v>
      </c>
      <c r="AO314" s="183">
        <f t="shared" si="591"/>
        <v>26548</v>
      </c>
    </row>
    <row r="315" spans="2:41">
      <c r="B315" s="181" t="s">
        <v>947</v>
      </c>
      <c r="C315" s="182" t="s">
        <v>948</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1720</v>
      </c>
      <c r="F315" s="183">
        <f t="shared" si="583"/>
        <v>1720</v>
      </c>
      <c r="G315" s="183"/>
      <c r="H315" s="183">
        <f t="shared" si="584"/>
        <v>1720</v>
      </c>
      <c r="I315" s="183"/>
      <c r="J315" s="183">
        <f t="shared" si="585"/>
        <v>1720</v>
      </c>
      <c r="K3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1720</v>
      </c>
      <c r="Q3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5" s="183">
        <f t="shared" si="587"/>
        <v>0</v>
      </c>
      <c r="AC3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5" s="183">
        <f t="shared" si="588"/>
        <v>0</v>
      </c>
      <c r="AG3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1720</v>
      </c>
      <c r="AH3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5" s="183">
        <f t="shared" si="589"/>
        <v>1720</v>
      </c>
      <c r="AK3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5" s="183">
        <f t="shared" si="590"/>
        <v>0</v>
      </c>
      <c r="AO315" s="183">
        <f t="shared" si="591"/>
        <v>1720</v>
      </c>
    </row>
    <row r="316" spans="2:41">
      <c r="B316" s="181" t="s">
        <v>949</v>
      </c>
      <c r="C316" s="182" t="s">
        <v>950</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583"/>
        <v>0</v>
      </c>
      <c r="G316" s="183"/>
      <c r="H316" s="183">
        <f t="shared" si="584"/>
        <v>0</v>
      </c>
      <c r="I316" s="183"/>
      <c r="J316" s="183">
        <f t="shared" si="585"/>
        <v>0</v>
      </c>
      <c r="K3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6" s="183">
        <f t="shared" si="587"/>
        <v>0</v>
      </c>
      <c r="AC3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6" s="183">
        <f t="shared" si="588"/>
        <v>0</v>
      </c>
      <c r="AG3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6" s="183">
        <f t="shared" si="589"/>
        <v>0</v>
      </c>
      <c r="AK3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6" s="183">
        <f t="shared" si="590"/>
        <v>0</v>
      </c>
      <c r="AO316" s="183">
        <f t="shared" si="591"/>
        <v>0</v>
      </c>
    </row>
    <row r="317" spans="2:41">
      <c r="B317" s="181" t="s">
        <v>951</v>
      </c>
      <c r="C317" s="182" t="s">
        <v>952</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5700</v>
      </c>
      <c r="F317" s="183">
        <f t="shared" si="583"/>
        <v>5700</v>
      </c>
      <c r="G317" s="183"/>
      <c r="H317" s="183">
        <f t="shared" si="584"/>
        <v>5700</v>
      </c>
      <c r="I317" s="183"/>
      <c r="J317" s="183">
        <f t="shared" si="585"/>
        <v>5700</v>
      </c>
      <c r="K3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5700</v>
      </c>
      <c r="U3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5700</v>
      </c>
      <c r="AA3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7" s="183">
        <f t="shared" si="587"/>
        <v>5700</v>
      </c>
      <c r="AC3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7" s="183">
        <f t="shared" si="588"/>
        <v>0</v>
      </c>
      <c r="AG3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7" s="183">
        <f t="shared" si="589"/>
        <v>0</v>
      </c>
      <c r="AK3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7" s="183">
        <f t="shared" si="590"/>
        <v>0</v>
      </c>
      <c r="AO317" s="183">
        <f t="shared" si="591"/>
        <v>5700</v>
      </c>
    </row>
    <row r="318" spans="2:41">
      <c r="B318" s="181" t="s">
        <v>953</v>
      </c>
      <c r="C318" s="182" t="s">
        <v>954</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696">D318+E318</f>
        <v>0</v>
      </c>
      <c r="G318" s="183"/>
      <c r="H318" s="183">
        <f t="shared" ref="H318:H319" si="697">F318-G318</f>
        <v>0</v>
      </c>
      <c r="I318" s="183"/>
      <c r="J318" s="183">
        <f t="shared" ref="J318:J319" si="698">F318-I318</f>
        <v>0</v>
      </c>
      <c r="K3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8" s="183">
        <f t="shared" ref="AB318:AB319" si="699">Y318+Z318+AA318</f>
        <v>0</v>
      </c>
      <c r="AC3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8" s="183">
        <f t="shared" ref="AF318:AF319" si="700">AC318+AD318+AE318</f>
        <v>0</v>
      </c>
      <c r="AG3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8" s="183">
        <f t="shared" ref="AJ318:AJ319" si="701">AG318+AH318+AI318</f>
        <v>0</v>
      </c>
      <c r="AK3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8" s="183">
        <f t="shared" ref="AN318:AN319" si="702">AK318+AL318+AM318</f>
        <v>0</v>
      </c>
      <c r="AO318" s="183">
        <f t="shared" ref="AO318:AO319" si="703">AB318+AF318+AJ318+AN318</f>
        <v>0</v>
      </c>
    </row>
    <row r="319" spans="2:41">
      <c r="B319" s="181" t="s">
        <v>330</v>
      </c>
      <c r="C319" s="182" t="s">
        <v>955</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696"/>
        <v>0</v>
      </c>
      <c r="G319" s="183"/>
      <c r="H319" s="183">
        <f t="shared" si="697"/>
        <v>0</v>
      </c>
      <c r="I319" s="183"/>
      <c r="J319" s="183">
        <f t="shared" si="698"/>
        <v>0</v>
      </c>
      <c r="K3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9" s="183">
        <f t="shared" si="699"/>
        <v>0</v>
      </c>
      <c r="AC3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9" s="183">
        <f t="shared" si="700"/>
        <v>0</v>
      </c>
      <c r="AG3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9" s="183">
        <f t="shared" si="701"/>
        <v>0</v>
      </c>
      <c r="AK3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9" s="183">
        <f t="shared" si="702"/>
        <v>0</v>
      </c>
      <c r="AO319" s="183">
        <f t="shared" si="703"/>
        <v>0</v>
      </c>
    </row>
    <row r="320" spans="2:41">
      <c r="B320" s="181" t="s">
        <v>956</v>
      </c>
      <c r="C320" s="182" t="s">
        <v>957</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04">D320+E320</f>
        <v>0</v>
      </c>
      <c r="G320" s="183"/>
      <c r="H320" s="183">
        <f t="shared" ref="H320:H323" si="705">F320-G320</f>
        <v>0</v>
      </c>
      <c r="I320" s="183"/>
      <c r="J320" s="183">
        <f t="shared" ref="J320:J323" si="706">F320-I320</f>
        <v>0</v>
      </c>
      <c r="K3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0" s="183">
        <f t="shared" ref="AB320:AB323" si="707">Y320+Z320+AA320</f>
        <v>0</v>
      </c>
      <c r="AC3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0" s="183">
        <f t="shared" ref="AF320:AF323" si="708">AC320+AD320+AE320</f>
        <v>0</v>
      </c>
      <c r="AG3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0" s="183">
        <f t="shared" ref="AJ320:AJ323" si="709">AG320+AH320+AI320</f>
        <v>0</v>
      </c>
      <c r="AK3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0" s="183">
        <f t="shared" ref="AN320:AN323" si="710">AK320+AL320+AM320</f>
        <v>0</v>
      </c>
      <c r="AO320" s="183">
        <f t="shared" ref="AO320:AO323" si="711">AB320+AF320+AJ320+AN320</f>
        <v>0</v>
      </c>
    </row>
    <row r="321" spans="2:41">
      <c r="B321" s="181" t="s">
        <v>958</v>
      </c>
      <c r="C321" s="182" t="s">
        <v>959</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04"/>
        <v>0</v>
      </c>
      <c r="G321" s="183"/>
      <c r="H321" s="183">
        <f t="shared" si="705"/>
        <v>0</v>
      </c>
      <c r="I321" s="183"/>
      <c r="J321" s="183">
        <f t="shared" si="706"/>
        <v>0</v>
      </c>
      <c r="K3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1" s="183">
        <f t="shared" si="707"/>
        <v>0</v>
      </c>
      <c r="AC3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1" s="183">
        <f t="shared" si="708"/>
        <v>0</v>
      </c>
      <c r="AG3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1" s="183">
        <f t="shared" si="709"/>
        <v>0</v>
      </c>
      <c r="AK3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1" s="183">
        <f t="shared" si="710"/>
        <v>0</v>
      </c>
      <c r="AO321" s="183">
        <f t="shared" si="711"/>
        <v>0</v>
      </c>
    </row>
    <row r="322" spans="2:41">
      <c r="B322" s="181" t="s">
        <v>960</v>
      </c>
      <c r="C322" s="182" t="s">
        <v>961</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04"/>
        <v>3400</v>
      </c>
      <c r="G322" s="183"/>
      <c r="H322" s="183">
        <f t="shared" si="705"/>
        <v>3400</v>
      </c>
      <c r="I322" s="183"/>
      <c r="J322" s="183">
        <f t="shared" si="706"/>
        <v>3400</v>
      </c>
      <c r="K3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3400</v>
      </c>
      <c r="U3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3400</v>
      </c>
      <c r="AA3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2" s="183">
        <f t="shared" si="707"/>
        <v>3400</v>
      </c>
      <c r="AC3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2" s="183">
        <f t="shared" si="708"/>
        <v>0</v>
      </c>
      <c r="AG3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2" s="183">
        <f t="shared" si="709"/>
        <v>0</v>
      </c>
      <c r="AK3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2" s="183">
        <f t="shared" si="710"/>
        <v>0</v>
      </c>
      <c r="AO322" s="183">
        <f t="shared" si="711"/>
        <v>3400</v>
      </c>
    </row>
    <row r="323" spans="2:41">
      <c r="B323" s="181" t="s">
        <v>962</v>
      </c>
      <c r="C323" s="182" t="s">
        <v>963</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04"/>
        <v>0</v>
      </c>
      <c r="G323" s="183"/>
      <c r="H323" s="183">
        <f t="shared" si="705"/>
        <v>0</v>
      </c>
      <c r="I323" s="183"/>
      <c r="J323" s="183">
        <f t="shared" si="706"/>
        <v>0</v>
      </c>
      <c r="K3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3" s="183">
        <f t="shared" si="707"/>
        <v>0</v>
      </c>
      <c r="AC3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3" s="183">
        <f t="shared" si="708"/>
        <v>0</v>
      </c>
      <c r="AG3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3" s="183">
        <f t="shared" si="709"/>
        <v>0</v>
      </c>
      <c r="AK3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3" s="183">
        <f t="shared" si="710"/>
        <v>0</v>
      </c>
      <c r="AO323" s="183">
        <f t="shared" si="711"/>
        <v>0</v>
      </c>
    </row>
    <row r="324" spans="2:41">
      <c r="B324" s="181" t="s">
        <v>964</v>
      </c>
      <c r="C324" s="182" t="s">
        <v>965</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583"/>
        <v>0</v>
      </c>
      <c r="G324" s="183"/>
      <c r="H324" s="183">
        <f t="shared" si="584"/>
        <v>0</v>
      </c>
      <c r="I324" s="183"/>
      <c r="J324" s="183">
        <f t="shared" si="585"/>
        <v>0</v>
      </c>
      <c r="K3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4" s="183">
        <f t="shared" si="587"/>
        <v>0</v>
      </c>
      <c r="AC3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4" s="183">
        <f t="shared" si="588"/>
        <v>0</v>
      </c>
      <c r="AG3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4" s="183">
        <f t="shared" si="589"/>
        <v>0</v>
      </c>
      <c r="AK3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4" s="183">
        <f t="shared" si="590"/>
        <v>0</v>
      </c>
      <c r="AO324" s="183">
        <f t="shared" si="591"/>
        <v>0</v>
      </c>
    </row>
    <row r="325" spans="2:41">
      <c r="B325" s="181" t="s">
        <v>966</v>
      </c>
      <c r="C325" s="182" t="s">
        <v>967</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12">D325+E325</f>
        <v>0</v>
      </c>
      <c r="G325" s="183"/>
      <c r="H325" s="183">
        <f t="shared" ref="H325" si="713">F325-G325</f>
        <v>0</v>
      </c>
      <c r="I325" s="183"/>
      <c r="J325" s="183">
        <f t="shared" ref="J325" si="714">F325-I325</f>
        <v>0</v>
      </c>
      <c r="K3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5" s="183">
        <f t="shared" ref="AB325" si="715">Y325+Z325+AA325</f>
        <v>0</v>
      </c>
      <c r="AC3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5" s="183">
        <f t="shared" ref="AF325" si="716">AC325+AD325+AE325</f>
        <v>0</v>
      </c>
      <c r="AG3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5" s="183">
        <f t="shared" ref="AJ325" si="717">AG325+AH325+AI325</f>
        <v>0</v>
      </c>
      <c r="AK3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5" s="183">
        <f t="shared" ref="AN325" si="718">AK325+AL325+AM325</f>
        <v>0</v>
      </c>
      <c r="AO325" s="183">
        <f t="shared" ref="AO325" si="719">AB325+AF325+AJ325+AN325</f>
        <v>0</v>
      </c>
    </row>
    <row r="326" spans="2:41">
      <c r="B326" s="181" t="s">
        <v>968</v>
      </c>
      <c r="C326" s="182" t="s">
        <v>969</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20">D326+E326</f>
        <v>0</v>
      </c>
      <c r="G326" s="183"/>
      <c r="H326" s="183">
        <f t="shared" ref="H326" si="721">F326-G326</f>
        <v>0</v>
      </c>
      <c r="I326" s="183"/>
      <c r="J326" s="183">
        <f t="shared" ref="J326" si="722">F326-I326</f>
        <v>0</v>
      </c>
      <c r="K3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6" s="183">
        <f t="shared" ref="AB326" si="723">Y326+Z326+AA326</f>
        <v>0</v>
      </c>
      <c r="AC3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6" s="183">
        <f t="shared" ref="AF326" si="724">AC326+AD326+AE326</f>
        <v>0</v>
      </c>
      <c r="AG3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6" s="183">
        <f t="shared" ref="AJ326" si="725">AG326+AH326+AI326</f>
        <v>0</v>
      </c>
      <c r="AK3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6" s="183">
        <f t="shared" ref="AN326" si="726">AK326+AL326+AM326</f>
        <v>0</v>
      </c>
      <c r="AO326" s="183">
        <f t="shared" ref="AO326" si="727">AB326+AF326+AJ326+AN326</f>
        <v>0</v>
      </c>
    </row>
    <row r="327" spans="2:41">
      <c r="B327" s="178" t="s">
        <v>332</v>
      </c>
      <c r="C327" s="179" t="s">
        <v>204</v>
      </c>
      <c r="D327" s="180">
        <f>D328+D345+D383+D389</f>
        <v>530000</v>
      </c>
      <c r="E327" s="180">
        <f>E328+E345+E383+E389</f>
        <v>972000</v>
      </c>
      <c r="F327" s="180">
        <f t="shared" si="583"/>
        <v>1502000</v>
      </c>
      <c r="G327" s="180">
        <f>G328+G345+G383+G389</f>
        <v>0</v>
      </c>
      <c r="H327" s="180">
        <f t="shared" si="584"/>
        <v>1502000</v>
      </c>
      <c r="I327" s="180">
        <f>I328+I345+I383+I389</f>
        <v>0</v>
      </c>
      <c r="J327" s="180">
        <f t="shared" si="585"/>
        <v>1502000</v>
      </c>
      <c r="K327" s="180">
        <f t="shared" ref="K327:AA327" si="728">K328+K345+K383+K389</f>
        <v>0</v>
      </c>
      <c r="L327" s="180">
        <f t="shared" si="728"/>
        <v>0</v>
      </c>
      <c r="M327" s="180">
        <f t="shared" si="728"/>
        <v>0</v>
      </c>
      <c r="N327" s="180">
        <f t="shared" si="728"/>
        <v>0</v>
      </c>
      <c r="O327" s="180">
        <f t="shared" si="728"/>
        <v>0</v>
      </c>
      <c r="P327" s="180">
        <f t="shared" si="728"/>
        <v>0</v>
      </c>
      <c r="Q327" s="180">
        <f t="shared" si="728"/>
        <v>0</v>
      </c>
      <c r="R327" s="180">
        <f t="shared" si="728"/>
        <v>0</v>
      </c>
      <c r="S327" s="180">
        <f t="shared" si="728"/>
        <v>0</v>
      </c>
      <c r="T327" s="180">
        <f t="shared" si="728"/>
        <v>1052000</v>
      </c>
      <c r="U327" s="180">
        <f t="shared" si="728"/>
        <v>0</v>
      </c>
      <c r="V327" s="180">
        <f t="shared" si="728"/>
        <v>0</v>
      </c>
      <c r="W327" s="180">
        <f t="shared" si="728"/>
        <v>0</v>
      </c>
      <c r="X327" s="180">
        <f t="shared" si="728"/>
        <v>0</v>
      </c>
      <c r="Y327" s="180">
        <f t="shared" si="728"/>
        <v>0</v>
      </c>
      <c r="Z327" s="180">
        <f t="shared" si="728"/>
        <v>1022000</v>
      </c>
      <c r="AA327" s="180">
        <f t="shared" si="728"/>
        <v>30000</v>
      </c>
      <c r="AB327" s="180">
        <f t="shared" si="587"/>
        <v>1052000</v>
      </c>
      <c r="AC327" s="180">
        <f>AC328+AC345+AC383+AC389</f>
        <v>0</v>
      </c>
      <c r="AD327" s="180">
        <f>AD328+AD345+AD383+AD389</f>
        <v>0</v>
      </c>
      <c r="AE327" s="180">
        <f>AE328+AE345+AE383+AE389</f>
        <v>0</v>
      </c>
      <c r="AF327" s="180">
        <f t="shared" si="588"/>
        <v>0</v>
      </c>
      <c r="AG327" s="180">
        <f>AG328+AG345+AG383+AG389</f>
        <v>0</v>
      </c>
      <c r="AH327" s="180">
        <f>AH328+AH345+AH383+AH389</f>
        <v>0</v>
      </c>
      <c r="AI327" s="180">
        <f>AI328+AI345+AI383+AI389</f>
        <v>0</v>
      </c>
      <c r="AJ327" s="180">
        <f t="shared" si="589"/>
        <v>0</v>
      </c>
      <c r="AK327" s="180">
        <f>AK328+AK345+AK383+AK389</f>
        <v>0</v>
      </c>
      <c r="AL327" s="180">
        <f>AL328+AL345+AL383+AL389</f>
        <v>0</v>
      </c>
      <c r="AM327" s="180">
        <f>AM328+AM345+AM383+AM389</f>
        <v>0</v>
      </c>
      <c r="AN327" s="180">
        <f t="shared" si="590"/>
        <v>0</v>
      </c>
      <c r="AO327" s="180">
        <f t="shared" si="591"/>
        <v>1052000</v>
      </c>
    </row>
    <row r="328" spans="2:41">
      <c r="B328" s="190" t="s">
        <v>333</v>
      </c>
      <c r="C328" s="191" t="s">
        <v>205</v>
      </c>
      <c r="D328" s="192">
        <f>SUM(D329:D344)</f>
        <v>0</v>
      </c>
      <c r="E328" s="192">
        <f>SUM(E329:E344)</f>
        <v>0</v>
      </c>
      <c r="F328" s="192">
        <f t="shared" si="583"/>
        <v>0</v>
      </c>
      <c r="G328" s="192">
        <f>SUM(G329:G344)</f>
        <v>0</v>
      </c>
      <c r="H328" s="192">
        <f t="shared" si="584"/>
        <v>0</v>
      </c>
      <c r="I328" s="192">
        <f>SUM(I329:I344)</f>
        <v>0</v>
      </c>
      <c r="J328" s="192">
        <f t="shared" si="585"/>
        <v>0</v>
      </c>
      <c r="K328" s="192">
        <f t="shared" ref="K328:AA328" si="729">SUM(K329:K344)</f>
        <v>0</v>
      </c>
      <c r="L328" s="192">
        <f t="shared" si="729"/>
        <v>0</v>
      </c>
      <c r="M328" s="192">
        <f t="shared" si="729"/>
        <v>0</v>
      </c>
      <c r="N328" s="192">
        <f t="shared" si="729"/>
        <v>0</v>
      </c>
      <c r="O328" s="192">
        <f t="shared" si="729"/>
        <v>0</v>
      </c>
      <c r="P328" s="192">
        <f t="shared" si="729"/>
        <v>0</v>
      </c>
      <c r="Q328" s="192">
        <f t="shared" si="729"/>
        <v>0</v>
      </c>
      <c r="R328" s="192">
        <f t="shared" si="729"/>
        <v>0</v>
      </c>
      <c r="S328" s="192">
        <f t="shared" si="729"/>
        <v>0</v>
      </c>
      <c r="T328" s="192">
        <f t="shared" si="729"/>
        <v>0</v>
      </c>
      <c r="U328" s="192">
        <f t="shared" si="729"/>
        <v>0</v>
      </c>
      <c r="V328" s="192">
        <f t="shared" si="729"/>
        <v>0</v>
      </c>
      <c r="W328" s="192">
        <f t="shared" si="729"/>
        <v>0</v>
      </c>
      <c r="X328" s="192">
        <f t="shared" si="729"/>
        <v>0</v>
      </c>
      <c r="Y328" s="192">
        <f t="shared" si="729"/>
        <v>0</v>
      </c>
      <c r="Z328" s="192">
        <f t="shared" si="729"/>
        <v>0</v>
      </c>
      <c r="AA328" s="192">
        <f t="shared" si="729"/>
        <v>0</v>
      </c>
      <c r="AB328" s="192">
        <f t="shared" si="587"/>
        <v>0</v>
      </c>
      <c r="AC328" s="192">
        <f>SUM(AC329:AC344)</f>
        <v>0</v>
      </c>
      <c r="AD328" s="192">
        <f>SUM(AD329:AD344)</f>
        <v>0</v>
      </c>
      <c r="AE328" s="192">
        <f>SUM(AE329:AE344)</f>
        <v>0</v>
      </c>
      <c r="AF328" s="192">
        <f t="shared" si="588"/>
        <v>0</v>
      </c>
      <c r="AG328" s="192">
        <f>SUM(AG329:AG344)</f>
        <v>0</v>
      </c>
      <c r="AH328" s="192">
        <f>SUM(AH329:AH344)</f>
        <v>0</v>
      </c>
      <c r="AI328" s="192">
        <f>SUM(AI329:AI344)</f>
        <v>0</v>
      </c>
      <c r="AJ328" s="192">
        <f t="shared" si="589"/>
        <v>0</v>
      </c>
      <c r="AK328" s="192">
        <f>SUM(AK329:AK344)</f>
        <v>0</v>
      </c>
      <c r="AL328" s="192">
        <f>SUM(AL329:AL344)</f>
        <v>0</v>
      </c>
      <c r="AM328" s="192">
        <f>SUM(AM329:AM344)</f>
        <v>0</v>
      </c>
      <c r="AN328" s="192">
        <f t="shared" si="590"/>
        <v>0</v>
      </c>
      <c r="AO328" s="192">
        <f t="shared" si="591"/>
        <v>0</v>
      </c>
    </row>
    <row r="329" spans="2:41">
      <c r="B329" s="181" t="s">
        <v>334</v>
      </c>
      <c r="C329" s="182" t="s">
        <v>206</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583"/>
        <v>0</v>
      </c>
      <c r="G329" s="183"/>
      <c r="H329" s="183">
        <f t="shared" si="584"/>
        <v>0</v>
      </c>
      <c r="I329" s="183"/>
      <c r="J329" s="183">
        <f t="shared" si="585"/>
        <v>0</v>
      </c>
      <c r="K3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9" s="183">
        <f t="shared" si="587"/>
        <v>0</v>
      </c>
      <c r="AC3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9" s="183">
        <f t="shared" si="588"/>
        <v>0</v>
      </c>
      <c r="AG3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9" s="183">
        <f t="shared" si="589"/>
        <v>0</v>
      </c>
      <c r="AK3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9" s="183">
        <f t="shared" si="590"/>
        <v>0</v>
      </c>
      <c r="AO329" s="183">
        <f t="shared" si="591"/>
        <v>0</v>
      </c>
    </row>
    <row r="330" spans="2:41">
      <c r="B330" s="181" t="s">
        <v>348</v>
      </c>
      <c r="C330" s="182" t="s">
        <v>216</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0" s="183">
        <f>Y330+Z330+AA330</f>
        <v>0</v>
      </c>
      <c r="AC3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0" s="183">
        <f>AC330+AD330+AE330</f>
        <v>0</v>
      </c>
      <c r="AG3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0" s="183">
        <f>AG330+AH330+AI330</f>
        <v>0</v>
      </c>
      <c r="AK3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0" s="183">
        <f>AK330+AL330+AM330</f>
        <v>0</v>
      </c>
      <c r="AO330" s="183">
        <f>AB330+AF330+AJ330+AN330</f>
        <v>0</v>
      </c>
    </row>
    <row r="331" spans="2:41">
      <c r="B331" s="181" t="s">
        <v>970</v>
      </c>
      <c r="C331" s="182" t="s">
        <v>971</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1" s="183">
        <f>Y331+Z331+AA331</f>
        <v>0</v>
      </c>
      <c r="AC3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1" s="183">
        <f>AC331+AD331+AE331</f>
        <v>0</v>
      </c>
      <c r="AG3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1" s="183">
        <f>AG331+AH331+AI331</f>
        <v>0</v>
      </c>
      <c r="AK3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1" s="183">
        <f>AK331+AL331+AM331</f>
        <v>0</v>
      </c>
      <c r="AO331" s="183">
        <f>AB331+AF331+AJ331+AN331</f>
        <v>0</v>
      </c>
    </row>
    <row r="332" spans="2:41">
      <c r="B332" s="181" t="s">
        <v>972</v>
      </c>
      <c r="C332" s="182" t="s">
        <v>973</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30">D332+E332</f>
        <v>0</v>
      </c>
      <c r="G332" s="183"/>
      <c r="H332" s="183">
        <f t="shared" ref="H332:H334" si="731">F332-G332</f>
        <v>0</v>
      </c>
      <c r="I332" s="183"/>
      <c r="J332" s="183">
        <f t="shared" ref="J332:J334" si="732">F332-I332</f>
        <v>0</v>
      </c>
      <c r="K3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2" s="183">
        <f t="shared" ref="AB332:AB334" si="733">Y332+Z332+AA332</f>
        <v>0</v>
      </c>
      <c r="AC3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2" s="183">
        <f t="shared" ref="AF332:AF334" si="734">AC332+AD332+AE332</f>
        <v>0</v>
      </c>
      <c r="AG3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2" s="183">
        <f t="shared" ref="AJ332:AJ334" si="735">AG332+AH332+AI332</f>
        <v>0</v>
      </c>
      <c r="AK3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2" s="183">
        <f t="shared" ref="AN332:AN334" si="736">AK332+AL332+AM332</f>
        <v>0</v>
      </c>
      <c r="AO332" s="183">
        <f t="shared" ref="AO332:AO334" si="737">AB332+AF332+AJ332+AN332</f>
        <v>0</v>
      </c>
    </row>
    <row r="333" spans="2:41">
      <c r="B333" s="181" t="s">
        <v>974</v>
      </c>
      <c r="C333" s="182" t="s">
        <v>975</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30"/>
        <v>0</v>
      </c>
      <c r="G333" s="183"/>
      <c r="H333" s="183">
        <f t="shared" si="731"/>
        <v>0</v>
      </c>
      <c r="I333" s="183"/>
      <c r="J333" s="183">
        <f t="shared" si="732"/>
        <v>0</v>
      </c>
      <c r="K3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3" s="183">
        <f t="shared" si="733"/>
        <v>0</v>
      </c>
      <c r="AC3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3" s="183">
        <f t="shared" si="734"/>
        <v>0</v>
      </c>
      <c r="AG3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3" s="183">
        <f t="shared" si="735"/>
        <v>0</v>
      </c>
      <c r="AK3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3" s="183">
        <f t="shared" si="736"/>
        <v>0</v>
      </c>
      <c r="AO333" s="183">
        <f t="shared" si="737"/>
        <v>0</v>
      </c>
    </row>
    <row r="334" spans="2:41">
      <c r="B334" s="181" t="s">
        <v>976</v>
      </c>
      <c r="C334" s="182" t="s">
        <v>977</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30"/>
        <v>0</v>
      </c>
      <c r="G334" s="183"/>
      <c r="H334" s="183">
        <f t="shared" si="731"/>
        <v>0</v>
      </c>
      <c r="I334" s="183"/>
      <c r="J334" s="183">
        <f t="shared" si="732"/>
        <v>0</v>
      </c>
      <c r="K3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4" s="183">
        <f t="shared" si="733"/>
        <v>0</v>
      </c>
      <c r="AC3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4" s="183">
        <f t="shared" si="734"/>
        <v>0</v>
      </c>
      <c r="AG3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4" s="183">
        <f t="shared" si="735"/>
        <v>0</v>
      </c>
      <c r="AK3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4" s="183">
        <f t="shared" si="736"/>
        <v>0</v>
      </c>
      <c r="AO334" s="183">
        <f t="shared" si="737"/>
        <v>0</v>
      </c>
    </row>
    <row r="335" spans="2:41">
      <c r="B335" s="181" t="s">
        <v>349</v>
      </c>
      <c r="C335" s="182" t="s">
        <v>217</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5" s="183">
        <f>Y335+Z335+AA335</f>
        <v>0</v>
      </c>
      <c r="AC3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5" s="183">
        <f>AC335+AD335+AE335</f>
        <v>0</v>
      </c>
      <c r="AG3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5" s="183">
        <f>AG335+AH335+AI335</f>
        <v>0</v>
      </c>
      <c r="AK3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5" s="183">
        <f>AK335+AL335+AM335</f>
        <v>0</v>
      </c>
      <c r="AO335" s="183">
        <f>AB335+AF335+AJ335+AN335</f>
        <v>0</v>
      </c>
    </row>
    <row r="336" spans="2:41">
      <c r="B336" s="181" t="s">
        <v>978</v>
      </c>
      <c r="C336" s="182" t="s">
        <v>979</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38">D336+E336</f>
        <v>0</v>
      </c>
      <c r="G336" s="183"/>
      <c r="H336" s="183">
        <f t="shared" ref="H336:H337" si="739">F336-G336</f>
        <v>0</v>
      </c>
      <c r="I336" s="183"/>
      <c r="J336" s="183">
        <f t="shared" ref="J336:J337" si="740">F336-I336</f>
        <v>0</v>
      </c>
      <c r="K3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6" s="183">
        <f t="shared" ref="AB336:AB337" si="741">Y336+Z336+AA336</f>
        <v>0</v>
      </c>
      <c r="AC3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6" s="183">
        <f t="shared" ref="AF336:AF337" si="742">AC336+AD336+AE336</f>
        <v>0</v>
      </c>
      <c r="AG3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6" s="183">
        <f t="shared" ref="AJ336:AJ337" si="743">AG336+AH336+AI336</f>
        <v>0</v>
      </c>
      <c r="AK3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6" s="183">
        <f t="shared" ref="AN336:AN337" si="744">AK336+AL336+AM336</f>
        <v>0</v>
      </c>
      <c r="AO336" s="183">
        <f t="shared" ref="AO336:AO337" si="745">AB336+AF336+AJ336+AN336</f>
        <v>0</v>
      </c>
    </row>
    <row r="337" spans="2:41">
      <c r="B337" s="181" t="s">
        <v>350</v>
      </c>
      <c r="C337" s="182" t="s">
        <v>218</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38"/>
        <v>0</v>
      </c>
      <c r="G337" s="183"/>
      <c r="H337" s="183">
        <f t="shared" si="739"/>
        <v>0</v>
      </c>
      <c r="I337" s="183"/>
      <c r="J337" s="183">
        <f t="shared" si="740"/>
        <v>0</v>
      </c>
      <c r="K3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7" s="183">
        <f t="shared" si="741"/>
        <v>0</v>
      </c>
      <c r="AC3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7" s="183">
        <f t="shared" si="742"/>
        <v>0</v>
      </c>
      <c r="AG3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7" s="183">
        <f t="shared" si="743"/>
        <v>0</v>
      </c>
      <c r="AK3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7" s="183">
        <f t="shared" si="744"/>
        <v>0</v>
      </c>
      <c r="AO337" s="183">
        <f t="shared" si="745"/>
        <v>0</v>
      </c>
    </row>
    <row r="338" spans="2:41">
      <c r="B338" s="181" t="s">
        <v>980</v>
      </c>
      <c r="C338" s="182" t="s">
        <v>981</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8" s="183">
        <f>Y338+Z338+AA338</f>
        <v>0</v>
      </c>
      <c r="AC3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8" s="183">
        <f>AC338+AD338+AE338</f>
        <v>0</v>
      </c>
      <c r="AG3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8" s="183">
        <f>AG338+AH338+AI338</f>
        <v>0</v>
      </c>
      <c r="AK3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8" s="183">
        <f>AK338+AL338+AM338</f>
        <v>0</v>
      </c>
      <c r="AO338" s="183">
        <f>AB338+AF338+AJ338+AN338</f>
        <v>0</v>
      </c>
    </row>
    <row r="339" spans="2:41">
      <c r="B339" s="181" t="s">
        <v>335</v>
      </c>
      <c r="C339" s="182" t="s">
        <v>207</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9" s="183">
        <f>Y339+Z339+AA339</f>
        <v>0</v>
      </c>
      <c r="AC3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9" s="183">
        <f>AC339+AD339+AE339</f>
        <v>0</v>
      </c>
      <c r="AG3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9" s="183">
        <f>AG339+AH339+AI339</f>
        <v>0</v>
      </c>
      <c r="AK3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9" s="183">
        <f>AK339+AL339+AM339</f>
        <v>0</v>
      </c>
      <c r="AO339" s="183">
        <f>AB339+AF339+AJ339+AN339</f>
        <v>0</v>
      </c>
    </row>
    <row r="340" spans="2:41">
      <c r="B340" s="181" t="s">
        <v>982</v>
      </c>
      <c r="C340" s="182" t="s">
        <v>983</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746">D340+E340</f>
        <v>0</v>
      </c>
      <c r="G340" s="183"/>
      <c r="H340" s="183">
        <f t="shared" ref="H340" si="747">F340-G340</f>
        <v>0</v>
      </c>
      <c r="I340" s="183"/>
      <c r="J340" s="183">
        <f t="shared" ref="J340" si="748">F340-I340</f>
        <v>0</v>
      </c>
      <c r="K3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0" s="183">
        <f t="shared" ref="AB340" si="749">Y340+Z340+AA340</f>
        <v>0</v>
      </c>
      <c r="AC3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0" s="183">
        <f t="shared" ref="AF340" si="750">AC340+AD340+AE340</f>
        <v>0</v>
      </c>
      <c r="AG3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0" s="183">
        <f t="shared" ref="AJ340" si="751">AG340+AH340+AI340</f>
        <v>0</v>
      </c>
      <c r="AK3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0" s="183">
        <f t="shared" ref="AN340" si="752">AK340+AL340+AM340</f>
        <v>0</v>
      </c>
      <c r="AO340" s="183">
        <f t="shared" ref="AO340" si="753">AB340+AF340+AJ340+AN340</f>
        <v>0</v>
      </c>
    </row>
    <row r="341" spans="2:41">
      <c r="B341" s="181" t="s">
        <v>351</v>
      </c>
      <c r="C341" s="182" t="s">
        <v>219</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1" s="183">
        <f>Y341+Z341+AA341</f>
        <v>0</v>
      </c>
      <c r="AC3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1" s="183">
        <f>AC341+AD341+AE341</f>
        <v>0</v>
      </c>
      <c r="AG3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1" s="183">
        <f>AG341+AH341+AI341</f>
        <v>0</v>
      </c>
      <c r="AK3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1" s="183">
        <f>AK341+AL341+AM341</f>
        <v>0</v>
      </c>
      <c r="AO341" s="183">
        <f>AB341+AF341+AJ341+AN341</f>
        <v>0</v>
      </c>
    </row>
    <row r="342" spans="2:41">
      <c r="B342" s="181" t="s">
        <v>984</v>
      </c>
      <c r="C342" s="182" t="s">
        <v>985</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2" s="183">
        <f>Y342+Z342+AA342</f>
        <v>0</v>
      </c>
      <c r="AC3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2" s="183">
        <f>AC342+AD342+AE342</f>
        <v>0</v>
      </c>
      <c r="AG3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2" s="183">
        <f>AG342+AH342+AI342</f>
        <v>0</v>
      </c>
      <c r="AK3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2" s="183">
        <f>AK342+AL342+AM342</f>
        <v>0</v>
      </c>
      <c r="AO342" s="183">
        <f>AB342+AF342+AJ342+AN342</f>
        <v>0</v>
      </c>
    </row>
    <row r="343" spans="2:41">
      <c r="B343" s="181" t="s">
        <v>986</v>
      </c>
      <c r="C343" s="182" t="s">
        <v>987</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754">D343+E343</f>
        <v>0</v>
      </c>
      <c r="G343" s="183"/>
      <c r="H343" s="183">
        <f t="shared" ref="H343" si="755">F343-G343</f>
        <v>0</v>
      </c>
      <c r="I343" s="183"/>
      <c r="J343" s="183">
        <f t="shared" ref="J343" si="756">F343-I343</f>
        <v>0</v>
      </c>
      <c r="K3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3" s="183">
        <f t="shared" ref="AB343" si="757">Y343+Z343+AA343</f>
        <v>0</v>
      </c>
      <c r="AC3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3" s="183">
        <f t="shared" ref="AF343" si="758">AC343+AD343+AE343</f>
        <v>0</v>
      </c>
      <c r="AG3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3" s="183">
        <f t="shared" ref="AJ343" si="759">AG343+AH343+AI343</f>
        <v>0</v>
      </c>
      <c r="AK3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3" s="183">
        <f t="shared" ref="AN343" si="760">AK343+AL343+AM343</f>
        <v>0</v>
      </c>
      <c r="AO343" s="183">
        <f t="shared" ref="AO343" si="761">AB343+AF343+AJ343+AN343</f>
        <v>0</v>
      </c>
    </row>
    <row r="344" spans="2:41">
      <c r="B344" s="181" t="s">
        <v>352</v>
      </c>
      <c r="C344" s="182" t="s">
        <v>220</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4" s="183">
        <f>Y344+Z344+AA344</f>
        <v>0</v>
      </c>
      <c r="AC3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4" s="183">
        <f>AC344+AD344+AE344</f>
        <v>0</v>
      </c>
      <c r="AG3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4" s="183">
        <f>AG344+AH344+AI344</f>
        <v>0</v>
      </c>
      <c r="AK3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4" s="183">
        <f>AK344+AL344+AM344</f>
        <v>0</v>
      </c>
      <c r="AO344" s="183">
        <f>AB344+AF344+AJ344+AN344</f>
        <v>0</v>
      </c>
    </row>
    <row r="345" spans="2:41">
      <c r="B345" s="190" t="s">
        <v>336</v>
      </c>
      <c r="C345" s="191" t="s">
        <v>208</v>
      </c>
      <c r="D345" s="192">
        <f>SUM(D346:D382)</f>
        <v>530000</v>
      </c>
      <c r="E345" s="192">
        <f>SUM(E346:E382)</f>
        <v>942000</v>
      </c>
      <c r="F345" s="192">
        <f t="shared" si="583"/>
        <v>1472000</v>
      </c>
      <c r="G345" s="192">
        <f>SUM(G346:G382)</f>
        <v>0</v>
      </c>
      <c r="H345" s="192">
        <f t="shared" si="584"/>
        <v>1472000</v>
      </c>
      <c r="I345" s="192">
        <f>SUM(I346:I382)</f>
        <v>0</v>
      </c>
      <c r="J345" s="192">
        <f t="shared" si="585"/>
        <v>1472000</v>
      </c>
      <c r="K345" s="192">
        <f t="shared" ref="K345:AA345" si="762">SUM(K346:K382)</f>
        <v>0</v>
      </c>
      <c r="L345" s="192">
        <f t="shared" si="762"/>
        <v>0</v>
      </c>
      <c r="M345" s="192">
        <f t="shared" si="762"/>
        <v>0</v>
      </c>
      <c r="N345" s="192">
        <f t="shared" si="762"/>
        <v>0</v>
      </c>
      <c r="O345" s="192">
        <f t="shared" si="762"/>
        <v>0</v>
      </c>
      <c r="P345" s="192">
        <f t="shared" si="762"/>
        <v>0</v>
      </c>
      <c r="Q345" s="192">
        <f t="shared" si="762"/>
        <v>0</v>
      </c>
      <c r="R345" s="192">
        <f t="shared" si="762"/>
        <v>0</v>
      </c>
      <c r="S345" s="192">
        <f t="shared" si="762"/>
        <v>0</v>
      </c>
      <c r="T345" s="192">
        <f t="shared" si="762"/>
        <v>1022000</v>
      </c>
      <c r="U345" s="192">
        <f t="shared" si="762"/>
        <v>0</v>
      </c>
      <c r="V345" s="192">
        <f t="shared" si="762"/>
        <v>0</v>
      </c>
      <c r="W345" s="192">
        <f t="shared" si="762"/>
        <v>0</v>
      </c>
      <c r="X345" s="192">
        <f t="shared" si="762"/>
        <v>0</v>
      </c>
      <c r="Y345" s="192">
        <f t="shared" si="762"/>
        <v>0</v>
      </c>
      <c r="Z345" s="192">
        <f t="shared" si="762"/>
        <v>992000</v>
      </c>
      <c r="AA345" s="192">
        <f t="shared" si="762"/>
        <v>30000</v>
      </c>
      <c r="AB345" s="192">
        <f t="shared" si="587"/>
        <v>1022000</v>
      </c>
      <c r="AC345" s="192">
        <f>SUM(AC346:AC382)</f>
        <v>0</v>
      </c>
      <c r="AD345" s="192">
        <f>SUM(AD346:AD382)</f>
        <v>0</v>
      </c>
      <c r="AE345" s="192">
        <f>SUM(AE346:AE382)</f>
        <v>0</v>
      </c>
      <c r="AF345" s="192">
        <f t="shared" si="588"/>
        <v>0</v>
      </c>
      <c r="AG345" s="192">
        <f>SUM(AG346:AG382)</f>
        <v>0</v>
      </c>
      <c r="AH345" s="192">
        <f>SUM(AH346:AH382)</f>
        <v>0</v>
      </c>
      <c r="AI345" s="192">
        <f>SUM(AI346:AI382)</f>
        <v>0</v>
      </c>
      <c r="AJ345" s="192">
        <f t="shared" si="589"/>
        <v>0</v>
      </c>
      <c r="AK345" s="192">
        <f>SUM(AK346:AK382)</f>
        <v>0</v>
      </c>
      <c r="AL345" s="192">
        <f>SUM(AL346:AL382)</f>
        <v>0</v>
      </c>
      <c r="AM345" s="192">
        <f>SUM(AM346:AM382)</f>
        <v>0</v>
      </c>
      <c r="AN345" s="192">
        <f t="shared" si="590"/>
        <v>0</v>
      </c>
      <c r="AO345" s="192">
        <f t="shared" si="591"/>
        <v>1022000</v>
      </c>
    </row>
    <row r="346" spans="2:41">
      <c r="B346" s="181" t="s">
        <v>337</v>
      </c>
      <c r="C346" s="182" t="s">
        <v>209</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583"/>
        <v>0</v>
      </c>
      <c r="G346" s="183"/>
      <c r="H346" s="183">
        <f t="shared" si="584"/>
        <v>0</v>
      </c>
      <c r="I346" s="183"/>
      <c r="J346" s="183">
        <f t="shared" si="585"/>
        <v>0</v>
      </c>
      <c r="K3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6" s="183">
        <f t="shared" si="587"/>
        <v>0</v>
      </c>
      <c r="AC3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6" s="183">
        <f t="shared" si="588"/>
        <v>0</v>
      </c>
      <c r="AG3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6" s="183">
        <f t="shared" si="589"/>
        <v>0</v>
      </c>
      <c r="AK3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6" s="183">
        <f t="shared" si="590"/>
        <v>0</v>
      </c>
      <c r="AO346" s="183">
        <f t="shared" si="591"/>
        <v>0</v>
      </c>
    </row>
    <row r="347" spans="2:41">
      <c r="B347" s="181" t="s">
        <v>988</v>
      </c>
      <c r="C347" s="182" t="s">
        <v>989</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450000</v>
      </c>
      <c r="F347" s="183">
        <f t="shared" si="583"/>
        <v>450000</v>
      </c>
      <c r="G347" s="183"/>
      <c r="H347" s="183">
        <f t="shared" si="584"/>
        <v>450000</v>
      </c>
      <c r="I347" s="183"/>
      <c r="J347" s="183">
        <f t="shared" si="585"/>
        <v>450000</v>
      </c>
      <c r="K3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7" s="183">
        <f t="shared" si="587"/>
        <v>0</v>
      </c>
      <c r="AC3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7" s="183">
        <f t="shared" si="588"/>
        <v>0</v>
      </c>
      <c r="AG3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7" s="183">
        <f t="shared" si="589"/>
        <v>0</v>
      </c>
      <c r="AK3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7" s="183">
        <f t="shared" si="590"/>
        <v>0</v>
      </c>
      <c r="AO347" s="183">
        <f t="shared" si="591"/>
        <v>0</v>
      </c>
    </row>
    <row r="348" spans="2:41">
      <c r="B348" s="181" t="s">
        <v>990</v>
      </c>
      <c r="C348" s="182" t="s">
        <v>989</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583"/>
        <v>0</v>
      </c>
      <c r="G348" s="183"/>
      <c r="H348" s="183">
        <f t="shared" si="584"/>
        <v>0</v>
      </c>
      <c r="I348" s="183"/>
      <c r="J348" s="183">
        <f t="shared" si="585"/>
        <v>0</v>
      </c>
      <c r="K3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8" s="183">
        <f t="shared" si="587"/>
        <v>0</v>
      </c>
      <c r="AC3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8" s="183">
        <f t="shared" si="588"/>
        <v>0</v>
      </c>
      <c r="AG3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8" s="183">
        <f t="shared" si="589"/>
        <v>0</v>
      </c>
      <c r="AK3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8" s="183">
        <f t="shared" si="590"/>
        <v>0</v>
      </c>
      <c r="AO348" s="183">
        <f t="shared" si="591"/>
        <v>0</v>
      </c>
    </row>
    <row r="349" spans="2:41">
      <c r="B349" s="181" t="s">
        <v>991</v>
      </c>
      <c r="C349" s="182" t="s">
        <v>992</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583"/>
        <v>0</v>
      </c>
      <c r="G349" s="183"/>
      <c r="H349" s="183">
        <f t="shared" si="584"/>
        <v>0</v>
      </c>
      <c r="I349" s="183"/>
      <c r="J349" s="183">
        <f t="shared" si="585"/>
        <v>0</v>
      </c>
      <c r="K3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9" s="183">
        <f t="shared" si="587"/>
        <v>0</v>
      </c>
      <c r="AC3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9" s="183">
        <f t="shared" si="588"/>
        <v>0</v>
      </c>
      <c r="AG3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9" s="183">
        <f t="shared" si="589"/>
        <v>0</v>
      </c>
      <c r="AK3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9" s="183">
        <f t="shared" si="590"/>
        <v>0</v>
      </c>
      <c r="AO349" s="183">
        <f t="shared" si="591"/>
        <v>0</v>
      </c>
    </row>
    <row r="350" spans="2:41">
      <c r="B350" s="181" t="s">
        <v>993</v>
      </c>
      <c r="C350" s="182" t="s">
        <v>992</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583"/>
        <v>0</v>
      </c>
      <c r="G350" s="183"/>
      <c r="H350" s="183">
        <f t="shared" si="584"/>
        <v>0</v>
      </c>
      <c r="I350" s="183"/>
      <c r="J350" s="183">
        <f t="shared" si="585"/>
        <v>0</v>
      </c>
      <c r="K3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0" s="183">
        <f t="shared" si="587"/>
        <v>0</v>
      </c>
      <c r="AC3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0" s="183">
        <f t="shared" si="588"/>
        <v>0</v>
      </c>
      <c r="AG3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0" s="183">
        <f t="shared" si="589"/>
        <v>0</v>
      </c>
      <c r="AK3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0" s="183">
        <f t="shared" si="590"/>
        <v>0</v>
      </c>
      <c r="AO350" s="183">
        <f t="shared" si="591"/>
        <v>0</v>
      </c>
    </row>
    <row r="351" spans="2:41">
      <c r="B351" s="181" t="s">
        <v>994</v>
      </c>
      <c r="C351" s="182" t="s">
        <v>995</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583"/>
        <v>0</v>
      </c>
      <c r="G351" s="183"/>
      <c r="H351" s="183">
        <f t="shared" si="584"/>
        <v>0</v>
      </c>
      <c r="I351" s="183"/>
      <c r="J351" s="183">
        <f t="shared" si="585"/>
        <v>0</v>
      </c>
      <c r="K3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1" s="183">
        <f t="shared" si="587"/>
        <v>0</v>
      </c>
      <c r="AC3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1" s="183">
        <f t="shared" si="588"/>
        <v>0</v>
      </c>
      <c r="AG3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1" s="183">
        <f t="shared" si="589"/>
        <v>0</v>
      </c>
      <c r="AK3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1" s="183">
        <f t="shared" si="590"/>
        <v>0</v>
      </c>
      <c r="AO351" s="183">
        <f t="shared" si="591"/>
        <v>0</v>
      </c>
    </row>
    <row r="352" spans="2:41">
      <c r="B352" s="181" t="s">
        <v>996</v>
      </c>
      <c r="C352" s="182" t="s">
        <v>997</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583"/>
        <v>0</v>
      </c>
      <c r="G352" s="183"/>
      <c r="H352" s="183">
        <f t="shared" si="584"/>
        <v>0</v>
      </c>
      <c r="I352" s="183"/>
      <c r="J352" s="183">
        <f t="shared" si="585"/>
        <v>0</v>
      </c>
      <c r="K3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2" s="183">
        <f t="shared" si="587"/>
        <v>0</v>
      </c>
      <c r="AC3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2" s="183">
        <f t="shared" si="588"/>
        <v>0</v>
      </c>
      <c r="AG3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2" s="183">
        <f t="shared" si="589"/>
        <v>0</v>
      </c>
      <c r="AK3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2" s="183">
        <f t="shared" si="590"/>
        <v>0</v>
      </c>
      <c r="AO352" s="183">
        <f t="shared" si="591"/>
        <v>0</v>
      </c>
    </row>
    <row r="353" spans="2:41">
      <c r="B353" s="181" t="s">
        <v>998</v>
      </c>
      <c r="C353" s="182" t="s">
        <v>999</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583"/>
        <v>0</v>
      </c>
      <c r="G353" s="183"/>
      <c r="H353" s="183">
        <f t="shared" si="584"/>
        <v>0</v>
      </c>
      <c r="I353" s="183"/>
      <c r="J353" s="183">
        <f t="shared" si="585"/>
        <v>0</v>
      </c>
      <c r="K3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3" s="183">
        <f t="shared" si="587"/>
        <v>0</v>
      </c>
      <c r="AC3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3" s="183">
        <f t="shared" si="588"/>
        <v>0</v>
      </c>
      <c r="AG3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3" s="183">
        <f t="shared" si="589"/>
        <v>0</v>
      </c>
      <c r="AK3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3" s="183">
        <f t="shared" si="590"/>
        <v>0</v>
      </c>
      <c r="AO353" s="183">
        <f t="shared" si="591"/>
        <v>0</v>
      </c>
    </row>
    <row r="354" spans="2:41">
      <c r="B354" s="181" t="s">
        <v>1000</v>
      </c>
      <c r="C354" s="182" t="s">
        <v>1001</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583"/>
        <v>0</v>
      </c>
      <c r="G354" s="183"/>
      <c r="H354" s="183">
        <f t="shared" si="584"/>
        <v>0</v>
      </c>
      <c r="I354" s="183"/>
      <c r="J354" s="183">
        <f t="shared" si="585"/>
        <v>0</v>
      </c>
      <c r="K3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4" s="183">
        <f t="shared" si="587"/>
        <v>0</v>
      </c>
      <c r="AC3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4" s="183">
        <f t="shared" si="588"/>
        <v>0</v>
      </c>
      <c r="AG3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4" s="183">
        <f t="shared" si="589"/>
        <v>0</v>
      </c>
      <c r="AK3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4" s="183">
        <f t="shared" si="590"/>
        <v>0</v>
      </c>
      <c r="AO354" s="183">
        <f t="shared" si="591"/>
        <v>0</v>
      </c>
    </row>
    <row r="355" spans="2:41">
      <c r="B355" s="181" t="s">
        <v>1002</v>
      </c>
      <c r="C355" s="182" t="s">
        <v>1003</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583"/>
        <v>0</v>
      </c>
      <c r="G355" s="183"/>
      <c r="H355" s="183">
        <f t="shared" si="584"/>
        <v>0</v>
      </c>
      <c r="I355" s="183"/>
      <c r="J355" s="183">
        <f t="shared" si="585"/>
        <v>0</v>
      </c>
      <c r="K3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5" s="183">
        <f t="shared" si="587"/>
        <v>0</v>
      </c>
      <c r="AC3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5" s="183">
        <f t="shared" si="588"/>
        <v>0</v>
      </c>
      <c r="AG3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5" s="183">
        <f t="shared" si="589"/>
        <v>0</v>
      </c>
      <c r="AK3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5" s="183">
        <f t="shared" si="590"/>
        <v>0</v>
      </c>
      <c r="AO355" s="183">
        <f t="shared" si="591"/>
        <v>0</v>
      </c>
    </row>
    <row r="356" spans="2:41">
      <c r="B356" s="181" t="s">
        <v>338</v>
      </c>
      <c r="C356" s="182" t="s">
        <v>1004</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583"/>
        <v>0</v>
      </c>
      <c r="G356" s="183"/>
      <c r="H356" s="183">
        <f t="shared" si="584"/>
        <v>0</v>
      </c>
      <c r="I356" s="183"/>
      <c r="J356" s="183">
        <f t="shared" si="585"/>
        <v>0</v>
      </c>
      <c r="K3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6" s="183">
        <f t="shared" si="587"/>
        <v>0</v>
      </c>
      <c r="AC3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6" s="183">
        <f t="shared" si="588"/>
        <v>0</v>
      </c>
      <c r="AG3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6" s="183">
        <f t="shared" si="589"/>
        <v>0</v>
      </c>
      <c r="AK3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6" s="183">
        <f t="shared" si="590"/>
        <v>0</v>
      </c>
      <c r="AO356" s="183">
        <f t="shared" si="591"/>
        <v>0</v>
      </c>
    </row>
    <row r="357" spans="2:41">
      <c r="B357" s="181" t="s">
        <v>1005</v>
      </c>
      <c r="C357" s="182" t="s">
        <v>1004</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583"/>
        <v>0</v>
      </c>
      <c r="G357" s="183"/>
      <c r="H357" s="183">
        <f t="shared" si="584"/>
        <v>0</v>
      </c>
      <c r="I357" s="183"/>
      <c r="J357" s="183">
        <f t="shared" si="585"/>
        <v>0</v>
      </c>
      <c r="K3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7" s="183">
        <f t="shared" si="587"/>
        <v>0</v>
      </c>
      <c r="AC3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7" s="183">
        <f t="shared" si="588"/>
        <v>0</v>
      </c>
      <c r="AG3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7" s="183">
        <f t="shared" si="589"/>
        <v>0</v>
      </c>
      <c r="AK3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7" s="183">
        <f t="shared" si="590"/>
        <v>0</v>
      </c>
      <c r="AO357" s="183">
        <f t="shared" si="591"/>
        <v>0</v>
      </c>
    </row>
    <row r="358" spans="2:41">
      <c r="B358" s="181" t="s">
        <v>1006</v>
      </c>
      <c r="C358" s="182" t="s">
        <v>1007</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583"/>
        <v>0</v>
      </c>
      <c r="G358" s="183"/>
      <c r="H358" s="183">
        <f t="shared" si="584"/>
        <v>0</v>
      </c>
      <c r="I358" s="183"/>
      <c r="J358" s="183">
        <f t="shared" si="585"/>
        <v>0</v>
      </c>
      <c r="K3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8" s="183">
        <f t="shared" si="587"/>
        <v>0</v>
      </c>
      <c r="AC3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8" s="183">
        <f t="shared" si="588"/>
        <v>0</v>
      </c>
      <c r="AG3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8" s="183">
        <f t="shared" si="589"/>
        <v>0</v>
      </c>
      <c r="AK3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8" s="183">
        <f t="shared" si="590"/>
        <v>0</v>
      </c>
      <c r="AO358" s="183">
        <f t="shared" si="591"/>
        <v>0</v>
      </c>
    </row>
    <row r="359" spans="2:41">
      <c r="B359" s="181" t="s">
        <v>1008</v>
      </c>
      <c r="C359" s="182" t="s">
        <v>1009</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583"/>
        <v>0</v>
      </c>
      <c r="G359" s="183"/>
      <c r="H359" s="183">
        <f t="shared" si="584"/>
        <v>0</v>
      </c>
      <c r="I359" s="183"/>
      <c r="J359" s="183">
        <f t="shared" si="585"/>
        <v>0</v>
      </c>
      <c r="K3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9" s="183">
        <f t="shared" si="587"/>
        <v>0</v>
      </c>
      <c r="AC3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9" s="183">
        <f t="shared" si="588"/>
        <v>0</v>
      </c>
      <c r="AG3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9" s="183">
        <f t="shared" si="589"/>
        <v>0</v>
      </c>
      <c r="AK3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9" s="183">
        <f t="shared" si="590"/>
        <v>0</v>
      </c>
      <c r="AO359" s="183">
        <f t="shared" si="591"/>
        <v>0</v>
      </c>
    </row>
    <row r="360" spans="2:41">
      <c r="B360" s="181" t="s">
        <v>339</v>
      </c>
      <c r="C360" s="182" t="s">
        <v>1010</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530000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423000</v>
      </c>
      <c r="F360" s="183">
        <f t="shared" si="583"/>
        <v>953000</v>
      </c>
      <c r="G360" s="183"/>
      <c r="H360" s="183">
        <f t="shared" si="584"/>
        <v>953000</v>
      </c>
      <c r="I360" s="183"/>
      <c r="J360" s="183">
        <f t="shared" si="585"/>
        <v>953000</v>
      </c>
      <c r="K3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953000</v>
      </c>
      <c r="U3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923000</v>
      </c>
      <c r="AA3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AB360" s="183">
        <f t="shared" si="587"/>
        <v>953000</v>
      </c>
      <c r="AC3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0" s="183">
        <f t="shared" si="588"/>
        <v>0</v>
      </c>
      <c r="AG3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0" s="183">
        <f t="shared" si="589"/>
        <v>0</v>
      </c>
      <c r="AK3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0" s="183">
        <f t="shared" si="590"/>
        <v>0</v>
      </c>
      <c r="AO360" s="183">
        <f t="shared" si="591"/>
        <v>953000</v>
      </c>
    </row>
    <row r="361" spans="2:41">
      <c r="B361" s="181" t="s">
        <v>1011</v>
      </c>
      <c r="C361" s="182" t="s">
        <v>1010</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583"/>
        <v>0</v>
      </c>
      <c r="G361" s="183"/>
      <c r="H361" s="183">
        <f t="shared" si="584"/>
        <v>0</v>
      </c>
      <c r="I361" s="183"/>
      <c r="J361" s="183">
        <f t="shared" si="585"/>
        <v>0</v>
      </c>
      <c r="K3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1" s="183">
        <f t="shared" si="587"/>
        <v>0</v>
      </c>
      <c r="AC3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1" s="183">
        <f t="shared" si="588"/>
        <v>0</v>
      </c>
      <c r="AG3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1" s="183">
        <f t="shared" si="589"/>
        <v>0</v>
      </c>
      <c r="AK3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1" s="183">
        <f t="shared" si="590"/>
        <v>0</v>
      </c>
      <c r="AO361" s="183">
        <f t="shared" si="591"/>
        <v>0</v>
      </c>
    </row>
    <row r="362" spans="2:41">
      <c r="B362" s="181" t="s">
        <v>1012</v>
      </c>
      <c r="C362" s="182" t="s">
        <v>1013</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583"/>
        <v>0</v>
      </c>
      <c r="G362" s="183"/>
      <c r="H362" s="183">
        <f t="shared" si="584"/>
        <v>0</v>
      </c>
      <c r="I362" s="183"/>
      <c r="J362" s="183">
        <f t="shared" si="585"/>
        <v>0</v>
      </c>
      <c r="K3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2" s="183">
        <f t="shared" si="587"/>
        <v>0</v>
      </c>
      <c r="AC3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2" s="183">
        <f t="shared" si="588"/>
        <v>0</v>
      </c>
      <c r="AG3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2" s="183">
        <f t="shared" si="589"/>
        <v>0</v>
      </c>
      <c r="AK3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2" s="183">
        <f t="shared" si="590"/>
        <v>0</v>
      </c>
      <c r="AO362" s="183">
        <f t="shared" si="591"/>
        <v>0</v>
      </c>
    </row>
    <row r="363" spans="2:41">
      <c r="B363" s="181" t="s">
        <v>1014</v>
      </c>
      <c r="C363" s="182" t="s">
        <v>1015</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763">D363+E363</f>
        <v>0</v>
      </c>
      <c r="G363" s="183"/>
      <c r="H363" s="183">
        <f t="shared" ref="H363:H378" si="764">F363-G363</f>
        <v>0</v>
      </c>
      <c r="I363" s="183"/>
      <c r="J363" s="183">
        <f t="shared" ref="J363:J378" si="765">F363-I363</f>
        <v>0</v>
      </c>
      <c r="K3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3" s="183">
        <f t="shared" ref="AB363:AB378" si="766">Y363+Z363+AA363</f>
        <v>0</v>
      </c>
      <c r="AC3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3" s="183">
        <f t="shared" ref="AF363:AF378" si="767">AC363+AD363+AE363</f>
        <v>0</v>
      </c>
      <c r="AG3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3" s="183">
        <f t="shared" ref="AJ363:AJ378" si="768">AG363+AH363+AI363</f>
        <v>0</v>
      </c>
      <c r="AK3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3" s="183">
        <f t="shared" ref="AN363:AN378" si="769">AK363+AL363+AM363</f>
        <v>0</v>
      </c>
      <c r="AO363" s="183">
        <f t="shared" ref="AO363:AO378" si="770">AB363+AF363+AJ363+AN363</f>
        <v>0</v>
      </c>
    </row>
    <row r="364" spans="2:41">
      <c r="B364" s="181" t="s">
        <v>1016</v>
      </c>
      <c r="C364" s="182" t="s">
        <v>1017</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763"/>
        <v>0</v>
      </c>
      <c r="G364" s="183"/>
      <c r="H364" s="183">
        <f t="shared" si="764"/>
        <v>0</v>
      </c>
      <c r="I364" s="183"/>
      <c r="J364" s="183">
        <f t="shared" si="765"/>
        <v>0</v>
      </c>
      <c r="K3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4" s="183">
        <f t="shared" si="766"/>
        <v>0</v>
      </c>
      <c r="AC3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4" s="183">
        <f t="shared" si="767"/>
        <v>0</v>
      </c>
      <c r="AG3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4" s="183">
        <f t="shared" si="768"/>
        <v>0</v>
      </c>
      <c r="AK3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4" s="183">
        <f t="shared" si="769"/>
        <v>0</v>
      </c>
      <c r="AO364" s="183">
        <f t="shared" si="770"/>
        <v>0</v>
      </c>
    </row>
    <row r="365" spans="2:41">
      <c r="B365" s="181" t="s">
        <v>340</v>
      </c>
      <c r="C365" s="182" t="s">
        <v>1018</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763"/>
        <v>0</v>
      </c>
      <c r="G365" s="183"/>
      <c r="H365" s="183">
        <f t="shared" si="764"/>
        <v>0</v>
      </c>
      <c r="I365" s="183"/>
      <c r="J365" s="183">
        <f t="shared" si="765"/>
        <v>0</v>
      </c>
      <c r="K3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5" s="183">
        <f t="shared" si="766"/>
        <v>0</v>
      </c>
      <c r="AC3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5" s="183">
        <f t="shared" si="767"/>
        <v>0</v>
      </c>
      <c r="AG3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5" s="183">
        <f t="shared" si="768"/>
        <v>0</v>
      </c>
      <c r="AK3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5" s="183">
        <f t="shared" si="769"/>
        <v>0</v>
      </c>
      <c r="AO365" s="183">
        <f t="shared" si="770"/>
        <v>0</v>
      </c>
    </row>
    <row r="366" spans="2:41">
      <c r="B366" s="181" t="s">
        <v>1019</v>
      </c>
      <c r="C366" s="182" t="s">
        <v>1020</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69000</v>
      </c>
      <c r="F366" s="183">
        <f t="shared" si="763"/>
        <v>69000</v>
      </c>
      <c r="G366" s="183"/>
      <c r="H366" s="183">
        <f t="shared" si="764"/>
        <v>69000</v>
      </c>
      <c r="I366" s="183"/>
      <c r="J366" s="183">
        <f t="shared" si="765"/>
        <v>69000</v>
      </c>
      <c r="K3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69000</v>
      </c>
      <c r="U3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69000</v>
      </c>
      <c r="AA3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6" s="183">
        <f t="shared" si="766"/>
        <v>69000</v>
      </c>
      <c r="AC3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6" s="183">
        <f t="shared" si="767"/>
        <v>0</v>
      </c>
      <c r="AG3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6" s="183">
        <f t="shared" si="768"/>
        <v>0</v>
      </c>
      <c r="AK3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6" s="183">
        <f t="shared" si="769"/>
        <v>0</v>
      </c>
      <c r="AO366" s="183">
        <f t="shared" si="770"/>
        <v>69000</v>
      </c>
    </row>
    <row r="367" spans="2:41">
      <c r="B367" s="181" t="s">
        <v>1021</v>
      </c>
      <c r="C367" s="182" t="s">
        <v>1022</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763"/>
        <v>0</v>
      </c>
      <c r="G367" s="183"/>
      <c r="H367" s="183">
        <f t="shared" si="764"/>
        <v>0</v>
      </c>
      <c r="I367" s="183"/>
      <c r="J367" s="183">
        <f t="shared" si="765"/>
        <v>0</v>
      </c>
      <c r="K3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7" s="183">
        <f t="shared" si="766"/>
        <v>0</v>
      </c>
      <c r="AC3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7" s="183">
        <f t="shared" si="767"/>
        <v>0</v>
      </c>
      <c r="AG3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7" s="183">
        <f t="shared" si="768"/>
        <v>0</v>
      </c>
      <c r="AK3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7" s="183">
        <f t="shared" si="769"/>
        <v>0</v>
      </c>
      <c r="AO367" s="183">
        <f t="shared" si="770"/>
        <v>0</v>
      </c>
    </row>
    <row r="368" spans="2:41">
      <c r="B368" s="181" t="s">
        <v>1023</v>
      </c>
      <c r="C368" s="182" t="s">
        <v>1024</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763"/>
        <v>0</v>
      </c>
      <c r="G368" s="183"/>
      <c r="H368" s="183">
        <f t="shared" si="764"/>
        <v>0</v>
      </c>
      <c r="I368" s="183"/>
      <c r="J368" s="183">
        <f t="shared" si="765"/>
        <v>0</v>
      </c>
      <c r="K3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8" s="183">
        <f t="shared" si="766"/>
        <v>0</v>
      </c>
      <c r="AC3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8" s="183">
        <f t="shared" si="767"/>
        <v>0</v>
      </c>
      <c r="AG3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8" s="183">
        <f t="shared" si="768"/>
        <v>0</v>
      </c>
      <c r="AK3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8" s="183">
        <f t="shared" si="769"/>
        <v>0</v>
      </c>
      <c r="AO368" s="183">
        <f t="shared" si="770"/>
        <v>0</v>
      </c>
    </row>
    <row r="369" spans="2:41">
      <c r="B369" s="181" t="s">
        <v>1025</v>
      </c>
      <c r="C369" s="182" t="s">
        <v>1026</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763"/>
        <v>0</v>
      </c>
      <c r="G369" s="183"/>
      <c r="H369" s="183">
        <f t="shared" si="764"/>
        <v>0</v>
      </c>
      <c r="I369" s="183"/>
      <c r="J369" s="183">
        <f t="shared" si="765"/>
        <v>0</v>
      </c>
      <c r="K3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9" s="183">
        <f t="shared" si="766"/>
        <v>0</v>
      </c>
      <c r="AC3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9" s="183">
        <f t="shared" si="767"/>
        <v>0</v>
      </c>
      <c r="AG3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9" s="183">
        <f t="shared" si="768"/>
        <v>0</v>
      </c>
      <c r="AK3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9" s="183">
        <f t="shared" si="769"/>
        <v>0</v>
      </c>
      <c r="AO369" s="183">
        <f t="shared" si="770"/>
        <v>0</v>
      </c>
    </row>
    <row r="370" spans="2:41">
      <c r="B370" s="181" t="s">
        <v>341</v>
      </c>
      <c r="C370" s="182" t="s">
        <v>1027</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763"/>
        <v>0</v>
      </c>
      <c r="G370" s="183"/>
      <c r="H370" s="183">
        <f t="shared" si="764"/>
        <v>0</v>
      </c>
      <c r="I370" s="183"/>
      <c r="J370" s="183">
        <f t="shared" si="765"/>
        <v>0</v>
      </c>
      <c r="K3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0" s="183">
        <f t="shared" si="766"/>
        <v>0</v>
      </c>
      <c r="AC3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0" s="183">
        <f t="shared" si="767"/>
        <v>0</v>
      </c>
      <c r="AG3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0" s="183">
        <f t="shared" si="768"/>
        <v>0</v>
      </c>
      <c r="AK3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0" s="183">
        <f t="shared" si="769"/>
        <v>0</v>
      </c>
      <c r="AO370" s="183">
        <f t="shared" si="770"/>
        <v>0</v>
      </c>
    </row>
    <row r="371" spans="2:41">
      <c r="B371" s="181" t="s">
        <v>1028</v>
      </c>
      <c r="C371" s="182" t="s">
        <v>1029</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763"/>
        <v>0</v>
      </c>
      <c r="G371" s="183"/>
      <c r="H371" s="183">
        <f t="shared" si="764"/>
        <v>0</v>
      </c>
      <c r="I371" s="183"/>
      <c r="J371" s="183">
        <f t="shared" si="765"/>
        <v>0</v>
      </c>
      <c r="K3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1" s="183">
        <f t="shared" si="766"/>
        <v>0</v>
      </c>
      <c r="AC3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1" s="183">
        <f t="shared" si="767"/>
        <v>0</v>
      </c>
      <c r="AG3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1" s="183">
        <f t="shared" si="768"/>
        <v>0</v>
      </c>
      <c r="AK3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1" s="183">
        <f t="shared" si="769"/>
        <v>0</v>
      </c>
      <c r="AO371" s="183">
        <f t="shared" si="770"/>
        <v>0</v>
      </c>
    </row>
    <row r="372" spans="2:41">
      <c r="B372" s="181" t="s">
        <v>1030</v>
      </c>
      <c r="C372" s="182" t="s">
        <v>1031</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763"/>
        <v>0</v>
      </c>
      <c r="G372" s="183"/>
      <c r="H372" s="183">
        <f t="shared" si="764"/>
        <v>0</v>
      </c>
      <c r="I372" s="183"/>
      <c r="J372" s="183">
        <f t="shared" si="765"/>
        <v>0</v>
      </c>
      <c r="K3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2" s="183">
        <f t="shared" si="766"/>
        <v>0</v>
      </c>
      <c r="AC3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2" s="183">
        <f t="shared" si="767"/>
        <v>0</v>
      </c>
      <c r="AG3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2" s="183">
        <f t="shared" si="768"/>
        <v>0</v>
      </c>
      <c r="AK3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2" s="183">
        <f t="shared" si="769"/>
        <v>0</v>
      </c>
      <c r="AO372" s="183">
        <f t="shared" si="770"/>
        <v>0</v>
      </c>
    </row>
    <row r="373" spans="2:41">
      <c r="B373" s="181" t="s">
        <v>1032</v>
      </c>
      <c r="C373" s="182" t="s">
        <v>1033</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763"/>
        <v>0</v>
      </c>
      <c r="G373" s="183"/>
      <c r="H373" s="183">
        <f t="shared" si="764"/>
        <v>0</v>
      </c>
      <c r="I373" s="183"/>
      <c r="J373" s="183">
        <f t="shared" si="765"/>
        <v>0</v>
      </c>
      <c r="K3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3" s="183">
        <f t="shared" si="766"/>
        <v>0</v>
      </c>
      <c r="AC3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3" s="183">
        <f t="shared" si="767"/>
        <v>0</v>
      </c>
      <c r="AG3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3" s="183">
        <f t="shared" si="768"/>
        <v>0</v>
      </c>
      <c r="AK3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3" s="183">
        <f t="shared" si="769"/>
        <v>0</v>
      </c>
      <c r="AO373" s="183">
        <f t="shared" si="770"/>
        <v>0</v>
      </c>
    </row>
    <row r="374" spans="2:41">
      <c r="B374" s="181" t="s">
        <v>1034</v>
      </c>
      <c r="C374" s="182" t="s">
        <v>1035</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763"/>
        <v>0</v>
      </c>
      <c r="G374" s="183"/>
      <c r="H374" s="183">
        <f t="shared" si="764"/>
        <v>0</v>
      </c>
      <c r="I374" s="183"/>
      <c r="J374" s="183">
        <f t="shared" si="765"/>
        <v>0</v>
      </c>
      <c r="K3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4" s="183">
        <f t="shared" si="766"/>
        <v>0</v>
      </c>
      <c r="AC3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4" s="183">
        <f t="shared" si="767"/>
        <v>0</v>
      </c>
      <c r="AG3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4" s="183">
        <f t="shared" si="768"/>
        <v>0</v>
      </c>
      <c r="AK3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4" s="183">
        <f t="shared" si="769"/>
        <v>0</v>
      </c>
      <c r="AO374" s="183">
        <f t="shared" si="770"/>
        <v>0</v>
      </c>
    </row>
    <row r="375" spans="2:41">
      <c r="B375" s="181" t="s">
        <v>1036</v>
      </c>
      <c r="C375" s="182" t="s">
        <v>1037</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763"/>
        <v>0</v>
      </c>
      <c r="G375" s="183"/>
      <c r="H375" s="183">
        <f t="shared" si="764"/>
        <v>0</v>
      </c>
      <c r="I375" s="183"/>
      <c r="J375" s="183">
        <f t="shared" si="765"/>
        <v>0</v>
      </c>
      <c r="K3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5" s="183">
        <f t="shared" si="766"/>
        <v>0</v>
      </c>
      <c r="AC3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5" s="183">
        <f t="shared" si="767"/>
        <v>0</v>
      </c>
      <c r="AG3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5" s="183">
        <f t="shared" si="768"/>
        <v>0</v>
      </c>
      <c r="AK3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5" s="183">
        <f t="shared" si="769"/>
        <v>0</v>
      </c>
      <c r="AO375" s="183">
        <f t="shared" si="770"/>
        <v>0</v>
      </c>
    </row>
    <row r="376" spans="2:41">
      <c r="B376" s="181" t="s">
        <v>1038</v>
      </c>
      <c r="C376" s="182" t="s">
        <v>1039</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763"/>
        <v>0</v>
      </c>
      <c r="G376" s="183"/>
      <c r="H376" s="183">
        <f t="shared" si="764"/>
        <v>0</v>
      </c>
      <c r="I376" s="183"/>
      <c r="J376" s="183">
        <f t="shared" si="765"/>
        <v>0</v>
      </c>
      <c r="K3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6" s="183">
        <f t="shared" si="766"/>
        <v>0</v>
      </c>
      <c r="AC3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6" s="183">
        <f t="shared" si="767"/>
        <v>0</v>
      </c>
      <c r="AG3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6" s="183">
        <f t="shared" si="768"/>
        <v>0</v>
      </c>
      <c r="AK3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6" s="183">
        <f t="shared" si="769"/>
        <v>0</v>
      </c>
      <c r="AO376" s="183">
        <f t="shared" si="770"/>
        <v>0</v>
      </c>
    </row>
    <row r="377" spans="2:41">
      <c r="B377" s="181" t="s">
        <v>1040</v>
      </c>
      <c r="C377" s="182" t="s">
        <v>1041</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763"/>
        <v>0</v>
      </c>
      <c r="G377" s="183"/>
      <c r="H377" s="183">
        <f t="shared" si="764"/>
        <v>0</v>
      </c>
      <c r="I377" s="183"/>
      <c r="J377" s="183">
        <f t="shared" si="765"/>
        <v>0</v>
      </c>
      <c r="K3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7" s="183">
        <f t="shared" si="766"/>
        <v>0</v>
      </c>
      <c r="AC3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7" s="183">
        <f t="shared" si="767"/>
        <v>0</v>
      </c>
      <c r="AG3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7" s="183">
        <f t="shared" si="768"/>
        <v>0</v>
      </c>
      <c r="AK3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7" s="183">
        <f t="shared" si="769"/>
        <v>0</v>
      </c>
      <c r="AO377" s="183">
        <f t="shared" si="770"/>
        <v>0</v>
      </c>
    </row>
    <row r="378" spans="2:41">
      <c r="B378" s="181" t="s">
        <v>1042</v>
      </c>
      <c r="C378" s="182" t="s">
        <v>1043</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763"/>
        <v>0</v>
      </c>
      <c r="G378" s="183"/>
      <c r="H378" s="183">
        <f t="shared" si="764"/>
        <v>0</v>
      </c>
      <c r="I378" s="183"/>
      <c r="J378" s="183">
        <f t="shared" si="765"/>
        <v>0</v>
      </c>
      <c r="K3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8" s="183">
        <f t="shared" si="766"/>
        <v>0</v>
      </c>
      <c r="AC3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8" s="183">
        <f t="shared" si="767"/>
        <v>0</v>
      </c>
      <c r="AG3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8" s="183">
        <f t="shared" si="768"/>
        <v>0</v>
      </c>
      <c r="AK3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8" s="183">
        <f t="shared" si="769"/>
        <v>0</v>
      </c>
      <c r="AO378" s="183">
        <f t="shared" si="770"/>
        <v>0</v>
      </c>
    </row>
    <row r="379" spans="2:41">
      <c r="B379" s="181" t="s">
        <v>1044</v>
      </c>
      <c r="C379" s="182" t="s">
        <v>1045</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583"/>
        <v>0</v>
      </c>
      <c r="G379" s="183"/>
      <c r="H379" s="183">
        <f t="shared" si="584"/>
        <v>0</v>
      </c>
      <c r="I379" s="183"/>
      <c r="J379" s="183">
        <f t="shared" si="585"/>
        <v>0</v>
      </c>
      <c r="K3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9" s="183">
        <f t="shared" si="587"/>
        <v>0</v>
      </c>
      <c r="AC3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9" s="183">
        <f t="shared" si="588"/>
        <v>0</v>
      </c>
      <c r="AG3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9" s="183">
        <f t="shared" si="589"/>
        <v>0</v>
      </c>
      <c r="AK3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9" s="183">
        <f t="shared" si="590"/>
        <v>0</v>
      </c>
      <c r="AO379" s="183">
        <f t="shared" si="591"/>
        <v>0</v>
      </c>
    </row>
    <row r="380" spans="2:41">
      <c r="B380" s="181" t="s">
        <v>1046</v>
      </c>
      <c r="C380" s="182" t="s">
        <v>1047</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583"/>
        <v>0</v>
      </c>
      <c r="G380" s="183"/>
      <c r="H380" s="183">
        <f t="shared" si="584"/>
        <v>0</v>
      </c>
      <c r="I380" s="183"/>
      <c r="J380" s="183">
        <f t="shared" si="585"/>
        <v>0</v>
      </c>
      <c r="K3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0" s="183">
        <f t="shared" si="587"/>
        <v>0</v>
      </c>
      <c r="AC3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0" s="183">
        <f t="shared" si="588"/>
        <v>0</v>
      </c>
      <c r="AG3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0" s="183">
        <f t="shared" si="589"/>
        <v>0</v>
      </c>
      <c r="AK3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0" s="183">
        <f t="shared" si="590"/>
        <v>0</v>
      </c>
      <c r="AO380" s="183">
        <f t="shared" si="591"/>
        <v>0</v>
      </c>
    </row>
    <row r="381" spans="2:41">
      <c r="B381" s="181" t="s">
        <v>1048</v>
      </c>
      <c r="C381" s="182" t="s">
        <v>1047</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583"/>
        <v>0</v>
      </c>
      <c r="G381" s="183"/>
      <c r="H381" s="183">
        <f t="shared" si="584"/>
        <v>0</v>
      </c>
      <c r="I381" s="183"/>
      <c r="J381" s="183">
        <f t="shared" si="585"/>
        <v>0</v>
      </c>
      <c r="K3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1" s="183">
        <f t="shared" si="587"/>
        <v>0</v>
      </c>
      <c r="AC3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1" s="183">
        <f t="shared" si="588"/>
        <v>0</v>
      </c>
      <c r="AG3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1" s="183">
        <f t="shared" si="589"/>
        <v>0</v>
      </c>
      <c r="AK3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1" s="183">
        <f t="shared" si="590"/>
        <v>0</v>
      </c>
      <c r="AO381" s="183">
        <f t="shared" si="591"/>
        <v>0</v>
      </c>
    </row>
    <row r="382" spans="2:41">
      <c r="B382" s="181" t="s">
        <v>1049</v>
      </c>
      <c r="C382" s="182" t="s">
        <v>1050</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583"/>
        <v>0</v>
      </c>
      <c r="G382" s="183"/>
      <c r="H382" s="183">
        <f t="shared" si="584"/>
        <v>0</v>
      </c>
      <c r="I382" s="183"/>
      <c r="J382" s="183">
        <f t="shared" si="585"/>
        <v>0</v>
      </c>
      <c r="K3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2" s="183">
        <f t="shared" si="587"/>
        <v>0</v>
      </c>
      <c r="AC3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2" s="183">
        <f t="shared" si="588"/>
        <v>0</v>
      </c>
      <c r="AG3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2" s="183">
        <f t="shared" si="589"/>
        <v>0</v>
      </c>
      <c r="AK3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2" s="183">
        <f t="shared" si="590"/>
        <v>0</v>
      </c>
      <c r="AO382" s="183">
        <f t="shared" si="591"/>
        <v>0</v>
      </c>
    </row>
    <row r="383" spans="2:41">
      <c r="B383" s="190" t="s">
        <v>342</v>
      </c>
      <c r="C383" s="191" t="s">
        <v>210</v>
      </c>
      <c r="D383" s="192">
        <f>SUM(D384:D388)</f>
        <v>0</v>
      </c>
      <c r="E383" s="192">
        <f>SUM(E384:E388)</f>
        <v>30000</v>
      </c>
      <c r="F383" s="192">
        <f t="shared" ref="F383:F498" si="771">D383+E383</f>
        <v>30000</v>
      </c>
      <c r="G383" s="192">
        <f>SUM(G384:G388)</f>
        <v>0</v>
      </c>
      <c r="H383" s="192">
        <f t="shared" si="584"/>
        <v>30000</v>
      </c>
      <c r="I383" s="192">
        <f>SUM(I384:I388)</f>
        <v>0</v>
      </c>
      <c r="J383" s="192">
        <f t="shared" si="585"/>
        <v>30000</v>
      </c>
      <c r="K383" s="192">
        <f t="shared" ref="K383:AA383" si="772">SUM(K384:K388)</f>
        <v>0</v>
      </c>
      <c r="L383" s="192">
        <f t="shared" si="772"/>
        <v>0</v>
      </c>
      <c r="M383" s="192">
        <f t="shared" si="772"/>
        <v>0</v>
      </c>
      <c r="N383" s="192">
        <f t="shared" si="772"/>
        <v>0</v>
      </c>
      <c r="O383" s="192">
        <f t="shared" si="772"/>
        <v>0</v>
      </c>
      <c r="P383" s="192">
        <f t="shared" ref="P383:Q383" si="773">SUM(P384:P388)</f>
        <v>0</v>
      </c>
      <c r="Q383" s="192">
        <f t="shared" si="773"/>
        <v>0</v>
      </c>
      <c r="R383" s="192">
        <f t="shared" si="772"/>
        <v>0</v>
      </c>
      <c r="S383" s="192">
        <f t="shared" si="772"/>
        <v>0</v>
      </c>
      <c r="T383" s="192">
        <f t="shared" si="772"/>
        <v>30000</v>
      </c>
      <c r="U383" s="192">
        <f t="shared" si="772"/>
        <v>0</v>
      </c>
      <c r="V383" s="192">
        <f t="shared" ref="V383" si="774">SUM(V384:V388)</f>
        <v>0</v>
      </c>
      <c r="W383" s="192">
        <f t="shared" si="772"/>
        <v>0</v>
      </c>
      <c r="X383" s="192">
        <f t="shared" si="772"/>
        <v>0</v>
      </c>
      <c r="Y383" s="192">
        <f t="shared" si="772"/>
        <v>0</v>
      </c>
      <c r="Z383" s="192">
        <f t="shared" si="772"/>
        <v>30000</v>
      </c>
      <c r="AA383" s="192">
        <f t="shared" si="772"/>
        <v>0</v>
      </c>
      <c r="AB383" s="192">
        <f t="shared" si="587"/>
        <v>30000</v>
      </c>
      <c r="AC383" s="192">
        <f>SUM(AC384:AC388)</f>
        <v>0</v>
      </c>
      <c r="AD383" s="192">
        <f>SUM(AD384:AD388)</f>
        <v>0</v>
      </c>
      <c r="AE383" s="192">
        <f>SUM(AE384:AE388)</f>
        <v>0</v>
      </c>
      <c r="AF383" s="192">
        <f t="shared" si="588"/>
        <v>0</v>
      </c>
      <c r="AG383" s="192">
        <f>SUM(AG384:AG388)</f>
        <v>0</v>
      </c>
      <c r="AH383" s="192">
        <f>SUM(AH384:AH388)</f>
        <v>0</v>
      </c>
      <c r="AI383" s="192">
        <f>SUM(AI384:AI388)</f>
        <v>0</v>
      </c>
      <c r="AJ383" s="192">
        <f t="shared" si="589"/>
        <v>0</v>
      </c>
      <c r="AK383" s="192">
        <f>SUM(AK384:AK388)</f>
        <v>0</v>
      </c>
      <c r="AL383" s="192">
        <f>SUM(AL384:AL388)</f>
        <v>0</v>
      </c>
      <c r="AM383" s="192">
        <f>SUM(AM384:AM388)</f>
        <v>0</v>
      </c>
      <c r="AN383" s="192">
        <f t="shared" si="590"/>
        <v>0</v>
      </c>
      <c r="AO383" s="192">
        <f t="shared" si="591"/>
        <v>30000</v>
      </c>
    </row>
    <row r="384" spans="2:41">
      <c r="B384" s="181" t="s">
        <v>343</v>
      </c>
      <c r="C384" s="182" t="s">
        <v>211</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771"/>
        <v>0</v>
      </c>
      <c r="G384" s="183"/>
      <c r="H384" s="183">
        <f t="shared" si="584"/>
        <v>0</v>
      </c>
      <c r="I384" s="183"/>
      <c r="J384" s="183">
        <f t="shared" si="585"/>
        <v>0</v>
      </c>
      <c r="K3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4" s="183">
        <f t="shared" si="587"/>
        <v>0</v>
      </c>
      <c r="AC3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4" s="183">
        <f t="shared" si="588"/>
        <v>0</v>
      </c>
      <c r="AG3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4" s="183">
        <f t="shared" si="589"/>
        <v>0</v>
      </c>
      <c r="AK3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4" s="183">
        <f t="shared" si="590"/>
        <v>0</v>
      </c>
      <c r="AO384" s="183">
        <f t="shared" si="591"/>
        <v>0</v>
      </c>
    </row>
    <row r="385" spans="1:41">
      <c r="B385" s="181" t="s">
        <v>1051</v>
      </c>
      <c r="C385" s="182" t="s">
        <v>1052</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385" s="183">
        <f t="shared" si="771"/>
        <v>30000</v>
      </c>
      <c r="G385" s="183"/>
      <c r="H385" s="183">
        <f t="shared" si="584"/>
        <v>30000</v>
      </c>
      <c r="I385" s="183"/>
      <c r="J385" s="183">
        <f t="shared" si="585"/>
        <v>30000</v>
      </c>
      <c r="K3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U3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AA3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5" s="183">
        <f t="shared" si="587"/>
        <v>30000</v>
      </c>
      <c r="AC3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5" s="183">
        <f t="shared" si="588"/>
        <v>0</v>
      </c>
      <c r="AG3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5" s="183">
        <f t="shared" si="589"/>
        <v>0</v>
      </c>
      <c r="AK3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5" s="183">
        <f t="shared" si="590"/>
        <v>0</v>
      </c>
      <c r="AO385" s="183">
        <f t="shared" si="591"/>
        <v>30000</v>
      </c>
    </row>
    <row r="386" spans="1:41">
      <c r="B386" s="181" t="s">
        <v>1053</v>
      </c>
      <c r="C386" s="182" t="s">
        <v>1054</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775">D386+E386</f>
        <v>0</v>
      </c>
      <c r="G386" s="183"/>
      <c r="H386" s="183">
        <f t="shared" ref="H386" si="776">F386-G386</f>
        <v>0</v>
      </c>
      <c r="I386" s="183"/>
      <c r="J386" s="183">
        <f t="shared" ref="J386" si="777">F386-I386</f>
        <v>0</v>
      </c>
      <c r="K3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6" s="183">
        <f t="shared" ref="AB386" si="778">Y386+Z386+AA386</f>
        <v>0</v>
      </c>
      <c r="AC3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6" s="183">
        <f t="shared" ref="AF386" si="779">AC386+AD386+AE386</f>
        <v>0</v>
      </c>
      <c r="AG3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6" s="183">
        <f t="shared" ref="AJ386" si="780">AG386+AH386+AI386</f>
        <v>0</v>
      </c>
      <c r="AK3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6" s="183">
        <f t="shared" ref="AN386" si="781">AK386+AL386+AM386</f>
        <v>0</v>
      </c>
      <c r="AO386" s="183">
        <f t="shared" ref="AO386" si="782">AB386+AF386+AJ386+AN386</f>
        <v>0</v>
      </c>
    </row>
    <row r="387" spans="1:41">
      <c r="A387" s="110"/>
      <c r="B387" s="181" t="s">
        <v>1055</v>
      </c>
      <c r="C387" s="182" t="s">
        <v>1387</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783">D387+E387</f>
        <v>0</v>
      </c>
      <c r="G387" s="183"/>
      <c r="H387" s="183">
        <f t="shared" ref="H387" si="784">F387-G387</f>
        <v>0</v>
      </c>
      <c r="I387" s="183"/>
      <c r="J387" s="183">
        <f t="shared" ref="J387" si="785">F387-I387</f>
        <v>0</v>
      </c>
      <c r="K3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7" s="183">
        <f t="shared" ref="AB387" si="786">Y387+Z387+AA387</f>
        <v>0</v>
      </c>
      <c r="AC3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7" s="183">
        <f t="shared" ref="AF387" si="787">AC387+AD387+AE387</f>
        <v>0</v>
      </c>
      <c r="AG3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7" s="183">
        <f t="shared" ref="AJ387" si="788">AG387+AH387+AI387</f>
        <v>0</v>
      </c>
      <c r="AK3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7" s="183">
        <f t="shared" ref="AN387" si="789">AK387+AL387+AM387</f>
        <v>0</v>
      </c>
      <c r="AO387" s="183">
        <f t="shared" ref="AO387" si="790">AB387+AF387+AJ387+AN387</f>
        <v>0</v>
      </c>
    </row>
    <row r="388" spans="1:41">
      <c r="A388" s="110"/>
      <c r="B388" s="181" t="s">
        <v>1057</v>
      </c>
      <c r="C388" s="182" t="s">
        <v>1056</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771"/>
        <v>0</v>
      </c>
      <c r="G388" s="183"/>
      <c r="H388" s="183">
        <f t="shared" si="584"/>
        <v>0</v>
      </c>
      <c r="I388" s="183"/>
      <c r="J388" s="183">
        <f t="shared" si="585"/>
        <v>0</v>
      </c>
      <c r="K3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8" s="183">
        <f t="shared" si="587"/>
        <v>0</v>
      </c>
      <c r="AC3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8" s="183">
        <f t="shared" si="588"/>
        <v>0</v>
      </c>
      <c r="AG3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8" s="183">
        <f t="shared" si="589"/>
        <v>0</v>
      </c>
      <c r="AK3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8" s="183">
        <f t="shared" si="590"/>
        <v>0</v>
      </c>
      <c r="AO388" s="183">
        <f t="shared" si="591"/>
        <v>0</v>
      </c>
    </row>
    <row r="389" spans="1:41">
      <c r="B389" s="190" t="s">
        <v>344</v>
      </c>
      <c r="C389" s="191" t="s">
        <v>212</v>
      </c>
      <c r="D389" s="192">
        <f>SUM(D390:D396)</f>
        <v>0</v>
      </c>
      <c r="E389" s="192">
        <f>SUM(E390:E396)</f>
        <v>0</v>
      </c>
      <c r="F389" s="192">
        <f t="shared" si="771"/>
        <v>0</v>
      </c>
      <c r="G389" s="192">
        <f>SUM(G390:G396)</f>
        <v>0</v>
      </c>
      <c r="H389" s="192">
        <f t="shared" si="584"/>
        <v>0</v>
      </c>
      <c r="I389" s="192">
        <f>SUM(I390:I396)</f>
        <v>0</v>
      </c>
      <c r="J389" s="192">
        <f t="shared" si="585"/>
        <v>0</v>
      </c>
      <c r="K389" s="192">
        <f t="shared" ref="K389:AA389" si="791">SUM(K390:K396)</f>
        <v>0</v>
      </c>
      <c r="L389" s="192">
        <f t="shared" si="791"/>
        <v>0</v>
      </c>
      <c r="M389" s="192">
        <f t="shared" si="791"/>
        <v>0</v>
      </c>
      <c r="N389" s="192">
        <f t="shared" si="791"/>
        <v>0</v>
      </c>
      <c r="O389" s="192">
        <f t="shared" si="791"/>
        <v>0</v>
      </c>
      <c r="P389" s="192">
        <f t="shared" si="791"/>
        <v>0</v>
      </c>
      <c r="Q389" s="192">
        <f t="shared" si="791"/>
        <v>0</v>
      </c>
      <c r="R389" s="192">
        <f t="shared" si="791"/>
        <v>0</v>
      </c>
      <c r="S389" s="192">
        <f t="shared" si="791"/>
        <v>0</v>
      </c>
      <c r="T389" s="192">
        <f t="shared" si="791"/>
        <v>0</v>
      </c>
      <c r="U389" s="192">
        <f t="shared" si="791"/>
        <v>0</v>
      </c>
      <c r="V389" s="192">
        <f t="shared" si="791"/>
        <v>0</v>
      </c>
      <c r="W389" s="192">
        <f t="shared" si="791"/>
        <v>0</v>
      </c>
      <c r="X389" s="192">
        <f t="shared" si="791"/>
        <v>0</v>
      </c>
      <c r="Y389" s="192">
        <f t="shared" si="791"/>
        <v>0</v>
      </c>
      <c r="Z389" s="192">
        <f t="shared" si="791"/>
        <v>0</v>
      </c>
      <c r="AA389" s="192">
        <f t="shared" si="791"/>
        <v>0</v>
      </c>
      <c r="AB389" s="192">
        <f t="shared" si="587"/>
        <v>0</v>
      </c>
      <c r="AC389" s="192">
        <f>SUM(AC390:AC396)</f>
        <v>0</v>
      </c>
      <c r="AD389" s="192">
        <f>SUM(AD390:AD396)</f>
        <v>0</v>
      </c>
      <c r="AE389" s="192">
        <f>SUM(AE390:AE396)</f>
        <v>0</v>
      </c>
      <c r="AF389" s="192">
        <f t="shared" si="588"/>
        <v>0</v>
      </c>
      <c r="AG389" s="192">
        <f>SUM(AG390:AG396)</f>
        <v>0</v>
      </c>
      <c r="AH389" s="192">
        <f>SUM(AH390:AH396)</f>
        <v>0</v>
      </c>
      <c r="AI389" s="192">
        <f>SUM(AI390:AI396)</f>
        <v>0</v>
      </c>
      <c r="AJ389" s="192">
        <f t="shared" si="589"/>
        <v>0</v>
      </c>
      <c r="AK389" s="192">
        <f>SUM(AK390:AK396)</f>
        <v>0</v>
      </c>
      <c r="AL389" s="192">
        <f>SUM(AL390:AL396)</f>
        <v>0</v>
      </c>
      <c r="AM389" s="192">
        <f>SUM(AM390:AM396)</f>
        <v>0</v>
      </c>
      <c r="AN389" s="192">
        <f t="shared" si="590"/>
        <v>0</v>
      </c>
      <c r="AO389" s="192">
        <f t="shared" si="591"/>
        <v>0</v>
      </c>
    </row>
    <row r="390" spans="1:41">
      <c r="B390" s="181" t="s">
        <v>345</v>
      </c>
      <c r="C390" s="182" t="s">
        <v>213</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771"/>
        <v>0</v>
      </c>
      <c r="G390" s="183"/>
      <c r="H390" s="183">
        <f t="shared" si="584"/>
        <v>0</v>
      </c>
      <c r="I390" s="183"/>
      <c r="J390" s="183">
        <f t="shared" si="585"/>
        <v>0</v>
      </c>
      <c r="K3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0" s="183">
        <f t="shared" si="587"/>
        <v>0</v>
      </c>
      <c r="AC3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0" s="183">
        <f t="shared" si="588"/>
        <v>0</v>
      </c>
      <c r="AG3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0" s="183">
        <f t="shared" si="589"/>
        <v>0</v>
      </c>
      <c r="AK3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0" s="183">
        <f t="shared" si="590"/>
        <v>0</v>
      </c>
      <c r="AO390" s="183">
        <f t="shared" si="591"/>
        <v>0</v>
      </c>
    </row>
    <row r="391" spans="1:41">
      <c r="B391" s="181" t="s">
        <v>1058</v>
      </c>
      <c r="C391" s="182" t="s">
        <v>1059</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792">D391+E391</f>
        <v>0</v>
      </c>
      <c r="G391" s="183"/>
      <c r="H391" s="183">
        <f t="shared" ref="H391:H394" si="793">F391-G391</f>
        <v>0</v>
      </c>
      <c r="I391" s="183"/>
      <c r="J391" s="183">
        <f t="shared" ref="J391:J394" si="794">F391-I391</f>
        <v>0</v>
      </c>
      <c r="K3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1" s="183">
        <f t="shared" ref="AB391:AB394" si="795">Y391+Z391+AA391</f>
        <v>0</v>
      </c>
      <c r="AC3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1" s="183">
        <f t="shared" ref="AF391:AF394" si="796">AC391+AD391+AE391</f>
        <v>0</v>
      </c>
      <c r="AG3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1" s="183">
        <f t="shared" ref="AJ391:AJ394" si="797">AG391+AH391+AI391</f>
        <v>0</v>
      </c>
      <c r="AK3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1" s="183">
        <f t="shared" ref="AN391:AN394" si="798">AK391+AL391+AM391</f>
        <v>0</v>
      </c>
      <c r="AO391" s="183">
        <f t="shared" ref="AO391:AO394" si="799">AB391+AF391+AJ391+AN391</f>
        <v>0</v>
      </c>
    </row>
    <row r="392" spans="1:41">
      <c r="B392" s="181" t="s">
        <v>346</v>
      </c>
      <c r="C392" s="182" t="s">
        <v>214</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792"/>
        <v>0</v>
      </c>
      <c r="G392" s="183"/>
      <c r="H392" s="183">
        <f t="shared" si="793"/>
        <v>0</v>
      </c>
      <c r="I392" s="183"/>
      <c r="J392" s="183">
        <f t="shared" si="794"/>
        <v>0</v>
      </c>
      <c r="K3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2" s="183">
        <f t="shared" si="795"/>
        <v>0</v>
      </c>
      <c r="AC3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2" s="183">
        <f t="shared" si="796"/>
        <v>0</v>
      </c>
      <c r="AG3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2" s="183">
        <f t="shared" si="797"/>
        <v>0</v>
      </c>
      <c r="AK3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2" s="183">
        <f t="shared" si="798"/>
        <v>0</v>
      </c>
      <c r="AO392" s="183">
        <f t="shared" si="799"/>
        <v>0</v>
      </c>
    </row>
    <row r="393" spans="1:41">
      <c r="B393" s="181" t="s">
        <v>1060</v>
      </c>
      <c r="C393" s="182" t="s">
        <v>1061</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792"/>
        <v>0</v>
      </c>
      <c r="G393" s="183"/>
      <c r="H393" s="183">
        <f t="shared" si="793"/>
        <v>0</v>
      </c>
      <c r="I393" s="183"/>
      <c r="J393" s="183">
        <f t="shared" si="794"/>
        <v>0</v>
      </c>
      <c r="K3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3" s="183">
        <f t="shared" si="795"/>
        <v>0</v>
      </c>
      <c r="AC3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3" s="183">
        <f t="shared" si="796"/>
        <v>0</v>
      </c>
      <c r="AG3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3" s="183">
        <f t="shared" si="797"/>
        <v>0</v>
      </c>
      <c r="AK3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3" s="183">
        <f t="shared" si="798"/>
        <v>0</v>
      </c>
      <c r="AO393" s="183">
        <f t="shared" si="799"/>
        <v>0</v>
      </c>
    </row>
    <row r="394" spans="1:41">
      <c r="B394" s="181" t="s">
        <v>1062</v>
      </c>
      <c r="C394" s="182" t="s">
        <v>1063</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792"/>
        <v>0</v>
      </c>
      <c r="G394" s="183"/>
      <c r="H394" s="183">
        <f t="shared" si="793"/>
        <v>0</v>
      </c>
      <c r="I394" s="183"/>
      <c r="J394" s="183">
        <f t="shared" si="794"/>
        <v>0</v>
      </c>
      <c r="K3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4" s="183">
        <f t="shared" si="795"/>
        <v>0</v>
      </c>
      <c r="AC3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4" s="183">
        <f t="shared" si="796"/>
        <v>0</v>
      </c>
      <c r="AG3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4" s="183">
        <f t="shared" si="797"/>
        <v>0</v>
      </c>
      <c r="AK3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4" s="183">
        <f t="shared" si="798"/>
        <v>0</v>
      </c>
      <c r="AO394" s="183">
        <f t="shared" si="799"/>
        <v>0</v>
      </c>
    </row>
    <row r="395" spans="1:41">
      <c r="B395" s="181" t="s">
        <v>347</v>
      </c>
      <c r="C395" s="182" t="s">
        <v>215</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771"/>
        <v>0</v>
      </c>
      <c r="G395" s="183"/>
      <c r="H395" s="183">
        <f t="shared" si="584"/>
        <v>0</v>
      </c>
      <c r="I395" s="183"/>
      <c r="J395" s="183">
        <f t="shared" si="585"/>
        <v>0</v>
      </c>
      <c r="K3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5" s="183">
        <f t="shared" si="587"/>
        <v>0</v>
      </c>
      <c r="AC3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5" s="183">
        <f t="shared" si="588"/>
        <v>0</v>
      </c>
      <c r="AG3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5" s="183">
        <f t="shared" si="589"/>
        <v>0</v>
      </c>
      <c r="AK3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5" s="183">
        <f t="shared" si="590"/>
        <v>0</v>
      </c>
      <c r="AO395" s="183">
        <f t="shared" si="591"/>
        <v>0</v>
      </c>
    </row>
    <row r="396" spans="1:41">
      <c r="B396" s="181" t="s">
        <v>1064</v>
      </c>
      <c r="C396" s="182" t="s">
        <v>1065</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00">D396+E396</f>
        <v>0</v>
      </c>
      <c r="G396" s="183"/>
      <c r="H396" s="183">
        <f t="shared" ref="H396" si="801">F396-G396</f>
        <v>0</v>
      </c>
      <c r="I396" s="183"/>
      <c r="J396" s="183">
        <f t="shared" ref="J396" si="802">F396-I396</f>
        <v>0</v>
      </c>
      <c r="K3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6" s="183">
        <f t="shared" ref="AB396" si="803">Y396+Z396+AA396</f>
        <v>0</v>
      </c>
      <c r="AC3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6" s="183">
        <f t="shared" ref="AF396" si="804">AC396+AD396+AE396</f>
        <v>0</v>
      </c>
      <c r="AG3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6" s="183">
        <f t="shared" ref="AJ396" si="805">AG396+AH396+AI396</f>
        <v>0</v>
      </c>
      <c r="AK3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6" s="183">
        <f t="shared" ref="AN396" si="806">AK396+AL396+AM396</f>
        <v>0</v>
      </c>
      <c r="AO396" s="183">
        <f t="shared" ref="AO396" si="807">AB396+AF396+AJ396+AN396</f>
        <v>0</v>
      </c>
    </row>
    <row r="397" spans="1:41">
      <c r="B397" s="178" t="s">
        <v>353</v>
      </c>
      <c r="C397" s="179" t="s">
        <v>221</v>
      </c>
      <c r="D397" s="180">
        <f>D398+D459+D467+D485+D489</f>
        <v>0</v>
      </c>
      <c r="E397" s="180">
        <f>E398+E459+E467+E485+E489</f>
        <v>0</v>
      </c>
      <c r="F397" s="180">
        <f t="shared" si="771"/>
        <v>0</v>
      </c>
      <c r="G397" s="180">
        <f>G398+G459+G467+G485+G489</f>
        <v>0</v>
      </c>
      <c r="H397" s="180">
        <f t="shared" si="584"/>
        <v>0</v>
      </c>
      <c r="I397" s="180">
        <f>I398+I459+I467+I485+I489</f>
        <v>0</v>
      </c>
      <c r="J397" s="180">
        <f t="shared" si="585"/>
        <v>0</v>
      </c>
      <c r="K397" s="180">
        <f t="shared" ref="K397:AA397" si="808">K398+K459+K467+K485+K489</f>
        <v>0</v>
      </c>
      <c r="L397" s="180">
        <f t="shared" si="808"/>
        <v>0</v>
      </c>
      <c r="M397" s="180">
        <f t="shared" si="808"/>
        <v>0</v>
      </c>
      <c r="N397" s="180">
        <f t="shared" si="808"/>
        <v>0</v>
      </c>
      <c r="O397" s="180">
        <f t="shared" si="808"/>
        <v>0</v>
      </c>
      <c r="P397" s="180">
        <f t="shared" si="808"/>
        <v>0</v>
      </c>
      <c r="Q397" s="180">
        <f t="shared" si="808"/>
        <v>0</v>
      </c>
      <c r="R397" s="180">
        <f t="shared" si="808"/>
        <v>0</v>
      </c>
      <c r="S397" s="180">
        <f t="shared" si="808"/>
        <v>0</v>
      </c>
      <c r="T397" s="180">
        <f t="shared" si="808"/>
        <v>0</v>
      </c>
      <c r="U397" s="180">
        <f t="shared" si="808"/>
        <v>0</v>
      </c>
      <c r="V397" s="180">
        <f t="shared" si="808"/>
        <v>0</v>
      </c>
      <c r="W397" s="180">
        <f t="shared" si="808"/>
        <v>0</v>
      </c>
      <c r="X397" s="180">
        <f t="shared" si="808"/>
        <v>0</v>
      </c>
      <c r="Y397" s="180">
        <f t="shared" si="808"/>
        <v>0</v>
      </c>
      <c r="Z397" s="180">
        <f t="shared" si="808"/>
        <v>0</v>
      </c>
      <c r="AA397" s="180">
        <f t="shared" si="808"/>
        <v>0</v>
      </c>
      <c r="AB397" s="180">
        <f t="shared" si="587"/>
        <v>0</v>
      </c>
      <c r="AC397" s="180">
        <f>AC398+AC459+AC467+AC485+AC489</f>
        <v>0</v>
      </c>
      <c r="AD397" s="180">
        <f>AD398+AD459+AD467+AD485+AD489</f>
        <v>0</v>
      </c>
      <c r="AE397" s="180">
        <f>AE398+AE459+AE467+AE485+AE489</f>
        <v>0</v>
      </c>
      <c r="AF397" s="180">
        <f t="shared" si="588"/>
        <v>0</v>
      </c>
      <c r="AG397" s="180">
        <f>AG398+AG459+AG467+AG485+AG489</f>
        <v>0</v>
      </c>
      <c r="AH397" s="180">
        <f>AH398+AH459+AH467+AH485+AH489</f>
        <v>0</v>
      </c>
      <c r="AI397" s="180">
        <f>AI398+AI459+AI467+AI485+AI489</f>
        <v>0</v>
      </c>
      <c r="AJ397" s="180">
        <f t="shared" si="589"/>
        <v>0</v>
      </c>
      <c r="AK397" s="180">
        <f>AK398+AK459+AK467+AK485+AK489</f>
        <v>0</v>
      </c>
      <c r="AL397" s="180">
        <f>AL398+AL459+AL467+AL485+AL489</f>
        <v>0</v>
      </c>
      <c r="AM397" s="180">
        <f>AM398+AM459+AM467+AM485+AM489</f>
        <v>0</v>
      </c>
      <c r="AN397" s="180">
        <f t="shared" si="590"/>
        <v>0</v>
      </c>
      <c r="AO397" s="180">
        <f t="shared" si="591"/>
        <v>0</v>
      </c>
    </row>
    <row r="398" spans="1:41">
      <c r="B398" s="190" t="s">
        <v>354</v>
      </c>
      <c r="C398" s="191" t="s">
        <v>222</v>
      </c>
      <c r="D398" s="192">
        <f>SUM(D399:D458)</f>
        <v>0</v>
      </c>
      <c r="E398" s="192">
        <f>SUM(E399:E458)</f>
        <v>0</v>
      </c>
      <c r="F398" s="192">
        <f t="shared" si="771"/>
        <v>0</v>
      </c>
      <c r="G398" s="192">
        <f t="shared" ref="G398:I398" si="809">SUM(G399:G458)</f>
        <v>0</v>
      </c>
      <c r="H398" s="192">
        <f t="shared" si="584"/>
        <v>0</v>
      </c>
      <c r="I398" s="192">
        <f t="shared" si="809"/>
        <v>0</v>
      </c>
      <c r="J398" s="192">
        <f t="shared" si="585"/>
        <v>0</v>
      </c>
      <c r="K398" s="192">
        <f t="shared" ref="K398:AM398" si="810">SUM(K399:K458)</f>
        <v>0</v>
      </c>
      <c r="L398" s="192">
        <f t="shared" si="810"/>
        <v>0</v>
      </c>
      <c r="M398" s="192">
        <f t="shared" si="810"/>
        <v>0</v>
      </c>
      <c r="N398" s="192">
        <f t="shared" si="810"/>
        <v>0</v>
      </c>
      <c r="O398" s="192">
        <f t="shared" si="810"/>
        <v>0</v>
      </c>
      <c r="P398" s="192">
        <f t="shared" ref="P398:Q398" si="811">SUM(P399:P458)</f>
        <v>0</v>
      </c>
      <c r="Q398" s="192">
        <f t="shared" si="811"/>
        <v>0</v>
      </c>
      <c r="R398" s="192">
        <f t="shared" si="810"/>
        <v>0</v>
      </c>
      <c r="S398" s="192">
        <f t="shared" si="810"/>
        <v>0</v>
      </c>
      <c r="T398" s="192">
        <f t="shared" si="810"/>
        <v>0</v>
      </c>
      <c r="U398" s="192">
        <f t="shared" si="810"/>
        <v>0</v>
      </c>
      <c r="V398" s="192">
        <f t="shared" ref="V398" si="812">SUM(V399:V458)</f>
        <v>0</v>
      </c>
      <c r="W398" s="192">
        <f t="shared" si="810"/>
        <v>0</v>
      </c>
      <c r="X398" s="192">
        <f t="shared" si="810"/>
        <v>0</v>
      </c>
      <c r="Y398" s="192">
        <f t="shared" si="810"/>
        <v>0</v>
      </c>
      <c r="Z398" s="192">
        <f t="shared" si="810"/>
        <v>0</v>
      </c>
      <c r="AA398" s="192">
        <f t="shared" si="810"/>
        <v>0</v>
      </c>
      <c r="AB398" s="192">
        <f t="shared" si="587"/>
        <v>0</v>
      </c>
      <c r="AC398" s="192">
        <f t="shared" si="810"/>
        <v>0</v>
      </c>
      <c r="AD398" s="192">
        <f t="shared" si="810"/>
        <v>0</v>
      </c>
      <c r="AE398" s="192">
        <f t="shared" si="810"/>
        <v>0</v>
      </c>
      <c r="AF398" s="192">
        <f t="shared" si="588"/>
        <v>0</v>
      </c>
      <c r="AG398" s="192">
        <f t="shared" si="810"/>
        <v>0</v>
      </c>
      <c r="AH398" s="192">
        <f t="shared" si="810"/>
        <v>0</v>
      </c>
      <c r="AI398" s="192">
        <f t="shared" si="810"/>
        <v>0</v>
      </c>
      <c r="AJ398" s="192">
        <f t="shared" si="589"/>
        <v>0</v>
      </c>
      <c r="AK398" s="192">
        <f t="shared" si="810"/>
        <v>0</v>
      </c>
      <c r="AL398" s="192">
        <f t="shared" si="810"/>
        <v>0</v>
      </c>
      <c r="AM398" s="192">
        <f t="shared" si="810"/>
        <v>0</v>
      </c>
      <c r="AN398" s="192">
        <f t="shared" si="590"/>
        <v>0</v>
      </c>
      <c r="AO398" s="192">
        <f t="shared" si="591"/>
        <v>0</v>
      </c>
    </row>
    <row r="399" spans="1:41">
      <c r="B399" s="181" t="s">
        <v>355</v>
      </c>
      <c r="C399" s="182" t="s">
        <v>223</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771"/>
        <v>0</v>
      </c>
      <c r="G399" s="183"/>
      <c r="H399" s="183">
        <f t="shared" si="584"/>
        <v>0</v>
      </c>
      <c r="I399" s="183"/>
      <c r="J399" s="183">
        <f t="shared" si="585"/>
        <v>0</v>
      </c>
      <c r="K3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9" s="183">
        <f t="shared" si="587"/>
        <v>0</v>
      </c>
      <c r="AC3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9" s="183">
        <f t="shared" si="588"/>
        <v>0</v>
      </c>
      <c r="AG3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9" s="183">
        <f t="shared" si="589"/>
        <v>0</v>
      </c>
      <c r="AK3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9" s="183">
        <f t="shared" si="590"/>
        <v>0</v>
      </c>
      <c r="AO399" s="183">
        <f t="shared" si="591"/>
        <v>0</v>
      </c>
    </row>
    <row r="400" spans="1:41">
      <c r="B400" s="181" t="s">
        <v>1067</v>
      </c>
      <c r="C400" s="182" t="s">
        <v>1068</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771"/>
        <v>0</v>
      </c>
      <c r="G400" s="183"/>
      <c r="H400" s="183">
        <f t="shared" si="584"/>
        <v>0</v>
      </c>
      <c r="I400" s="183"/>
      <c r="J400" s="183">
        <f t="shared" si="585"/>
        <v>0</v>
      </c>
      <c r="K4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0" s="183">
        <f t="shared" si="587"/>
        <v>0</v>
      </c>
      <c r="AC4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0" s="183">
        <f t="shared" si="588"/>
        <v>0</v>
      </c>
      <c r="AG4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0" s="183">
        <f t="shared" si="589"/>
        <v>0</v>
      </c>
      <c r="AK4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0" s="183">
        <f t="shared" si="590"/>
        <v>0</v>
      </c>
      <c r="AO400" s="183">
        <f t="shared" si="591"/>
        <v>0</v>
      </c>
    </row>
    <row r="401" spans="2:41">
      <c r="B401" s="181" t="s">
        <v>1069</v>
      </c>
      <c r="C401" s="182" t="s">
        <v>1070</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771"/>
        <v>0</v>
      </c>
      <c r="G401" s="183"/>
      <c r="H401" s="183">
        <f t="shared" si="584"/>
        <v>0</v>
      </c>
      <c r="I401" s="183"/>
      <c r="J401" s="183">
        <f t="shared" si="585"/>
        <v>0</v>
      </c>
      <c r="K4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1" s="183">
        <f t="shared" si="587"/>
        <v>0</v>
      </c>
      <c r="AC4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1" s="183">
        <f t="shared" si="588"/>
        <v>0</v>
      </c>
      <c r="AG4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1" s="183">
        <f t="shared" si="589"/>
        <v>0</v>
      </c>
      <c r="AK4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1" s="183">
        <f t="shared" si="590"/>
        <v>0</v>
      </c>
      <c r="AO401" s="183">
        <f t="shared" si="591"/>
        <v>0</v>
      </c>
    </row>
    <row r="402" spans="2:41">
      <c r="B402" s="181" t="s">
        <v>356</v>
      </c>
      <c r="C402" s="182" t="s">
        <v>224</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13">D402+E402</f>
        <v>0</v>
      </c>
      <c r="G402" s="183"/>
      <c r="H402" s="183">
        <f t="shared" ref="H402:H453" si="814">F402-G402</f>
        <v>0</v>
      </c>
      <c r="I402" s="183"/>
      <c r="J402" s="183">
        <f t="shared" ref="J402:J453" si="815">F402-I402</f>
        <v>0</v>
      </c>
      <c r="K4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2" s="183">
        <f t="shared" ref="AB402:AB453" si="816">Y402+Z402+AA402</f>
        <v>0</v>
      </c>
      <c r="AC4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2" s="183">
        <f t="shared" ref="AF402:AF453" si="817">AC402+AD402+AE402</f>
        <v>0</v>
      </c>
      <c r="AG4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2" s="183">
        <f t="shared" ref="AJ402:AJ453" si="818">AG402+AH402+AI402</f>
        <v>0</v>
      </c>
      <c r="AK4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2" s="183">
        <f t="shared" ref="AN402:AN453" si="819">AK402+AL402+AM402</f>
        <v>0</v>
      </c>
      <c r="AO402" s="183">
        <f t="shared" ref="AO402:AO453" si="820">AB402+AF402+AJ402+AN402</f>
        <v>0</v>
      </c>
    </row>
    <row r="403" spans="2:41">
      <c r="B403" s="181" t="s">
        <v>366</v>
      </c>
      <c r="C403" s="182" t="s">
        <v>233</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21">D403+E403</f>
        <v>0</v>
      </c>
      <c r="G403" s="183"/>
      <c r="H403" s="183">
        <f t="shared" ref="H403:H419" si="822">F403-G403</f>
        <v>0</v>
      </c>
      <c r="I403" s="183"/>
      <c r="J403" s="183">
        <f t="shared" ref="J403:J419" si="823">F403-I403</f>
        <v>0</v>
      </c>
      <c r="K4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3" s="183">
        <f t="shared" ref="AB403:AB419" si="824">Y403+Z403+AA403</f>
        <v>0</v>
      </c>
      <c r="AC4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3" s="183">
        <f t="shared" ref="AF403:AF419" si="825">AC403+AD403+AE403</f>
        <v>0</v>
      </c>
      <c r="AG4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3" s="183">
        <f t="shared" ref="AJ403:AJ419" si="826">AG403+AH403+AI403</f>
        <v>0</v>
      </c>
      <c r="AK4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3" s="183">
        <f t="shared" ref="AN403:AN419" si="827">AK403+AL403+AM403</f>
        <v>0</v>
      </c>
      <c r="AO403" s="183">
        <f t="shared" ref="AO403:AO419" si="828">AB403+AF403+AJ403+AN403</f>
        <v>0</v>
      </c>
    </row>
    <row r="404" spans="2:41">
      <c r="B404" s="181" t="s">
        <v>1071</v>
      </c>
      <c r="C404" s="182" t="s">
        <v>1072</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21"/>
        <v>0</v>
      </c>
      <c r="G404" s="183"/>
      <c r="H404" s="183">
        <f t="shared" si="822"/>
        <v>0</v>
      </c>
      <c r="I404" s="183"/>
      <c r="J404" s="183">
        <f t="shared" si="823"/>
        <v>0</v>
      </c>
      <c r="K4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4" s="183">
        <f t="shared" si="824"/>
        <v>0</v>
      </c>
      <c r="AC4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4" s="183">
        <f t="shared" si="825"/>
        <v>0</v>
      </c>
      <c r="AG4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4" s="183">
        <f t="shared" si="826"/>
        <v>0</v>
      </c>
      <c r="AK4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4" s="183">
        <f t="shared" si="827"/>
        <v>0</v>
      </c>
      <c r="AO404" s="183">
        <f t="shared" si="828"/>
        <v>0</v>
      </c>
    </row>
    <row r="405" spans="2:41">
      <c r="B405" s="181" t="s">
        <v>1073</v>
      </c>
      <c r="C405" s="182" t="s">
        <v>1074</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21"/>
        <v>0</v>
      </c>
      <c r="G405" s="183"/>
      <c r="H405" s="183">
        <f t="shared" si="822"/>
        <v>0</v>
      </c>
      <c r="I405" s="183"/>
      <c r="J405" s="183">
        <f t="shared" si="823"/>
        <v>0</v>
      </c>
      <c r="K4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5" s="183">
        <f t="shared" si="824"/>
        <v>0</v>
      </c>
      <c r="AC4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5" s="183">
        <f t="shared" si="825"/>
        <v>0</v>
      </c>
      <c r="AG4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5" s="183">
        <f t="shared" si="826"/>
        <v>0</v>
      </c>
      <c r="AK4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5" s="183">
        <f t="shared" si="827"/>
        <v>0</v>
      </c>
      <c r="AO405" s="183">
        <f t="shared" si="828"/>
        <v>0</v>
      </c>
    </row>
    <row r="406" spans="2:41">
      <c r="B406" s="181" t="s">
        <v>1075</v>
      </c>
      <c r="C406" s="182" t="s">
        <v>1076</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21"/>
        <v>0</v>
      </c>
      <c r="G406" s="183"/>
      <c r="H406" s="183">
        <f t="shared" si="822"/>
        <v>0</v>
      </c>
      <c r="I406" s="183"/>
      <c r="J406" s="183">
        <f t="shared" si="823"/>
        <v>0</v>
      </c>
      <c r="K4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6" s="183">
        <f t="shared" si="824"/>
        <v>0</v>
      </c>
      <c r="AC4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6" s="183">
        <f t="shared" si="825"/>
        <v>0</v>
      </c>
      <c r="AG4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6" s="183">
        <f t="shared" si="826"/>
        <v>0</v>
      </c>
      <c r="AK4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6" s="183">
        <f t="shared" si="827"/>
        <v>0</v>
      </c>
      <c r="AO406" s="183">
        <f t="shared" si="828"/>
        <v>0</v>
      </c>
    </row>
    <row r="407" spans="2:41">
      <c r="B407" s="181" t="s">
        <v>1077</v>
      </c>
      <c r="C407" s="182" t="s">
        <v>1078</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21"/>
        <v>0</v>
      </c>
      <c r="G407" s="183"/>
      <c r="H407" s="183">
        <f t="shared" si="822"/>
        <v>0</v>
      </c>
      <c r="I407" s="183"/>
      <c r="J407" s="183">
        <f t="shared" si="823"/>
        <v>0</v>
      </c>
      <c r="K4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7" s="183">
        <f t="shared" si="824"/>
        <v>0</v>
      </c>
      <c r="AC4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7" s="183">
        <f t="shared" si="825"/>
        <v>0</v>
      </c>
      <c r="AG4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7" s="183">
        <f t="shared" si="826"/>
        <v>0</v>
      </c>
      <c r="AK4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7" s="183">
        <f t="shared" si="827"/>
        <v>0</v>
      </c>
      <c r="AO407" s="183">
        <f t="shared" si="828"/>
        <v>0</v>
      </c>
    </row>
    <row r="408" spans="2:41">
      <c r="B408" s="181" t="s">
        <v>1079</v>
      </c>
      <c r="C408" s="182" t="s">
        <v>1080</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21"/>
        <v>0</v>
      </c>
      <c r="G408" s="183"/>
      <c r="H408" s="183">
        <f t="shared" si="822"/>
        <v>0</v>
      </c>
      <c r="I408" s="183"/>
      <c r="J408" s="183">
        <f t="shared" si="823"/>
        <v>0</v>
      </c>
      <c r="K4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8" s="183">
        <f t="shared" si="824"/>
        <v>0</v>
      </c>
      <c r="AC4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8" s="183">
        <f t="shared" si="825"/>
        <v>0</v>
      </c>
      <c r="AG4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8" s="183">
        <f t="shared" si="826"/>
        <v>0</v>
      </c>
      <c r="AK4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8" s="183">
        <f t="shared" si="827"/>
        <v>0</v>
      </c>
      <c r="AO408" s="183">
        <f t="shared" si="828"/>
        <v>0</v>
      </c>
    </row>
    <row r="409" spans="2:41">
      <c r="B409" s="181" t="s">
        <v>1081</v>
      </c>
      <c r="C409" s="182" t="s">
        <v>1082</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21"/>
        <v>0</v>
      </c>
      <c r="G409" s="183"/>
      <c r="H409" s="183">
        <f t="shared" si="822"/>
        <v>0</v>
      </c>
      <c r="I409" s="183"/>
      <c r="J409" s="183">
        <f t="shared" si="823"/>
        <v>0</v>
      </c>
      <c r="K4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9" s="183">
        <f t="shared" si="824"/>
        <v>0</v>
      </c>
      <c r="AC4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9" s="183">
        <f t="shared" si="825"/>
        <v>0</v>
      </c>
      <c r="AG4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9" s="183">
        <f t="shared" si="826"/>
        <v>0</v>
      </c>
      <c r="AK4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9" s="183">
        <f t="shared" si="827"/>
        <v>0</v>
      </c>
      <c r="AO409" s="183">
        <f t="shared" si="828"/>
        <v>0</v>
      </c>
    </row>
    <row r="410" spans="2:41">
      <c r="B410" s="181" t="s">
        <v>1083</v>
      </c>
      <c r="C410" s="182" t="s">
        <v>1084</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21"/>
        <v>0</v>
      </c>
      <c r="G410" s="183"/>
      <c r="H410" s="183">
        <f t="shared" si="822"/>
        <v>0</v>
      </c>
      <c r="I410" s="183"/>
      <c r="J410" s="183">
        <f t="shared" si="823"/>
        <v>0</v>
      </c>
      <c r="K4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0" s="183">
        <f t="shared" si="824"/>
        <v>0</v>
      </c>
      <c r="AC4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0" s="183">
        <f t="shared" si="825"/>
        <v>0</v>
      </c>
      <c r="AG4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0" s="183">
        <f t="shared" si="826"/>
        <v>0</v>
      </c>
      <c r="AK4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0" s="183">
        <f t="shared" si="827"/>
        <v>0</v>
      </c>
      <c r="AO410" s="183">
        <f t="shared" si="828"/>
        <v>0</v>
      </c>
    </row>
    <row r="411" spans="2:41">
      <c r="B411" s="181" t="s">
        <v>1085</v>
      </c>
      <c r="C411" s="182" t="s">
        <v>1086</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21"/>
        <v>0</v>
      </c>
      <c r="G411" s="183"/>
      <c r="H411" s="183">
        <f t="shared" si="822"/>
        <v>0</v>
      </c>
      <c r="I411" s="183"/>
      <c r="J411" s="183">
        <f t="shared" si="823"/>
        <v>0</v>
      </c>
      <c r="K4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1" s="183">
        <f t="shared" si="824"/>
        <v>0</v>
      </c>
      <c r="AC4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1" s="183">
        <f t="shared" si="825"/>
        <v>0</v>
      </c>
      <c r="AG4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1" s="183">
        <f t="shared" si="826"/>
        <v>0</v>
      </c>
      <c r="AK4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1" s="183">
        <f t="shared" si="827"/>
        <v>0</v>
      </c>
      <c r="AO411" s="183">
        <f t="shared" si="828"/>
        <v>0</v>
      </c>
    </row>
    <row r="412" spans="2:41">
      <c r="B412" s="181" t="s">
        <v>1087</v>
      </c>
      <c r="C412" s="182" t="s">
        <v>1088</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21"/>
        <v>0</v>
      </c>
      <c r="G412" s="183"/>
      <c r="H412" s="183">
        <f t="shared" si="822"/>
        <v>0</v>
      </c>
      <c r="I412" s="183"/>
      <c r="J412" s="183">
        <f t="shared" si="823"/>
        <v>0</v>
      </c>
      <c r="K4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2" s="183">
        <f t="shared" si="824"/>
        <v>0</v>
      </c>
      <c r="AC4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2" s="183">
        <f t="shared" si="825"/>
        <v>0</v>
      </c>
      <c r="AG4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2" s="183">
        <f t="shared" si="826"/>
        <v>0</v>
      </c>
      <c r="AK4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2" s="183">
        <f t="shared" si="827"/>
        <v>0</v>
      </c>
      <c r="AO412" s="183">
        <f t="shared" si="828"/>
        <v>0</v>
      </c>
    </row>
    <row r="413" spans="2:41">
      <c r="B413" s="181" t="s">
        <v>1089</v>
      </c>
      <c r="C413" s="182" t="s">
        <v>1090</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21"/>
        <v>0</v>
      </c>
      <c r="G413" s="183"/>
      <c r="H413" s="183">
        <f t="shared" si="822"/>
        <v>0</v>
      </c>
      <c r="I413" s="183"/>
      <c r="J413" s="183">
        <f t="shared" si="823"/>
        <v>0</v>
      </c>
      <c r="K4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3" s="183">
        <f t="shared" si="824"/>
        <v>0</v>
      </c>
      <c r="AC4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3" s="183">
        <f t="shared" si="825"/>
        <v>0</v>
      </c>
      <c r="AG4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3" s="183">
        <f t="shared" si="826"/>
        <v>0</v>
      </c>
      <c r="AK4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3" s="183">
        <f t="shared" si="827"/>
        <v>0</v>
      </c>
      <c r="AO413" s="183">
        <f t="shared" si="828"/>
        <v>0</v>
      </c>
    </row>
    <row r="414" spans="2:41">
      <c r="B414" s="181" t="s">
        <v>1091</v>
      </c>
      <c r="C414" s="182" t="s">
        <v>1092</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21"/>
        <v>0</v>
      </c>
      <c r="G414" s="183"/>
      <c r="H414" s="183">
        <f t="shared" si="822"/>
        <v>0</v>
      </c>
      <c r="I414" s="183"/>
      <c r="J414" s="183">
        <f t="shared" si="823"/>
        <v>0</v>
      </c>
      <c r="K4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4" s="183">
        <f t="shared" si="824"/>
        <v>0</v>
      </c>
      <c r="AC4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4" s="183">
        <f t="shared" si="825"/>
        <v>0</v>
      </c>
      <c r="AG4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4" s="183">
        <f t="shared" si="826"/>
        <v>0</v>
      </c>
      <c r="AK4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4" s="183">
        <f t="shared" si="827"/>
        <v>0</v>
      </c>
      <c r="AO414" s="183">
        <f t="shared" si="828"/>
        <v>0</v>
      </c>
    </row>
    <row r="415" spans="2:41">
      <c r="B415" s="181" t="s">
        <v>1093</v>
      </c>
      <c r="C415" s="182" t="s">
        <v>1094</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21"/>
        <v>0</v>
      </c>
      <c r="G415" s="183"/>
      <c r="H415" s="183">
        <f t="shared" si="822"/>
        <v>0</v>
      </c>
      <c r="I415" s="183"/>
      <c r="J415" s="183">
        <f t="shared" si="823"/>
        <v>0</v>
      </c>
      <c r="K4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5" s="183">
        <f t="shared" si="824"/>
        <v>0</v>
      </c>
      <c r="AC4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5" s="183">
        <f t="shared" si="825"/>
        <v>0</v>
      </c>
      <c r="AG4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5" s="183">
        <f t="shared" si="826"/>
        <v>0</v>
      </c>
      <c r="AK4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5" s="183">
        <f t="shared" si="827"/>
        <v>0</v>
      </c>
      <c r="AO415" s="183">
        <f t="shared" si="828"/>
        <v>0</v>
      </c>
    </row>
    <row r="416" spans="2:41">
      <c r="B416" s="181" t="s">
        <v>1095</v>
      </c>
      <c r="C416" s="182" t="s">
        <v>1096</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21"/>
        <v>0</v>
      </c>
      <c r="G416" s="183"/>
      <c r="H416" s="183">
        <f t="shared" si="822"/>
        <v>0</v>
      </c>
      <c r="I416" s="183"/>
      <c r="J416" s="183">
        <f t="shared" si="823"/>
        <v>0</v>
      </c>
      <c r="K4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6" s="183">
        <f t="shared" si="824"/>
        <v>0</v>
      </c>
      <c r="AC4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6" s="183">
        <f t="shared" si="825"/>
        <v>0</v>
      </c>
      <c r="AG4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6" s="183">
        <f t="shared" si="826"/>
        <v>0</v>
      </c>
      <c r="AK4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6" s="183">
        <f t="shared" si="827"/>
        <v>0</v>
      </c>
      <c r="AO416" s="183">
        <f t="shared" si="828"/>
        <v>0</v>
      </c>
    </row>
    <row r="417" spans="2:41">
      <c r="B417" s="181" t="s">
        <v>1097</v>
      </c>
      <c r="C417" s="182" t="s">
        <v>1098</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21"/>
        <v>0</v>
      </c>
      <c r="G417" s="183"/>
      <c r="H417" s="183">
        <f t="shared" si="822"/>
        <v>0</v>
      </c>
      <c r="I417" s="183"/>
      <c r="J417" s="183">
        <f t="shared" si="823"/>
        <v>0</v>
      </c>
      <c r="K4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7" s="183">
        <f t="shared" si="824"/>
        <v>0</v>
      </c>
      <c r="AC4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7" s="183">
        <f t="shared" si="825"/>
        <v>0</v>
      </c>
      <c r="AG4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7" s="183">
        <f t="shared" si="826"/>
        <v>0</v>
      </c>
      <c r="AK4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7" s="183">
        <f t="shared" si="827"/>
        <v>0</v>
      </c>
      <c r="AO417" s="183">
        <f t="shared" si="828"/>
        <v>0</v>
      </c>
    </row>
    <row r="418" spans="2:41">
      <c r="B418" s="181" t="s">
        <v>1099</v>
      </c>
      <c r="C418" s="182" t="s">
        <v>1100</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21"/>
        <v>0</v>
      </c>
      <c r="G418" s="183"/>
      <c r="H418" s="183">
        <f t="shared" si="822"/>
        <v>0</v>
      </c>
      <c r="I418" s="183"/>
      <c r="J418" s="183">
        <f t="shared" si="823"/>
        <v>0</v>
      </c>
      <c r="K4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8" s="183">
        <f t="shared" si="824"/>
        <v>0</v>
      </c>
      <c r="AC4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8" s="183">
        <f t="shared" si="825"/>
        <v>0</v>
      </c>
      <c r="AG4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8" s="183">
        <f t="shared" si="826"/>
        <v>0</v>
      </c>
      <c r="AK4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8" s="183">
        <f t="shared" si="827"/>
        <v>0</v>
      </c>
      <c r="AO418" s="183">
        <f t="shared" si="828"/>
        <v>0</v>
      </c>
    </row>
    <row r="419" spans="2:41">
      <c r="B419" s="181" t="s">
        <v>1101</v>
      </c>
      <c r="C419" s="182" t="s">
        <v>1102</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21"/>
        <v>0</v>
      </c>
      <c r="G419" s="183"/>
      <c r="H419" s="183">
        <f t="shared" si="822"/>
        <v>0</v>
      </c>
      <c r="I419" s="183"/>
      <c r="J419" s="183">
        <f t="shared" si="823"/>
        <v>0</v>
      </c>
      <c r="K4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9" s="183">
        <f t="shared" si="824"/>
        <v>0</v>
      </c>
      <c r="AC4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9" s="183">
        <f t="shared" si="825"/>
        <v>0</v>
      </c>
      <c r="AG4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9" s="183">
        <f t="shared" si="826"/>
        <v>0</v>
      </c>
      <c r="AK4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9" s="183">
        <f t="shared" si="827"/>
        <v>0</v>
      </c>
      <c r="AO419" s="183">
        <f t="shared" si="828"/>
        <v>0</v>
      </c>
    </row>
    <row r="420" spans="2:41">
      <c r="B420" s="181" t="s">
        <v>1103</v>
      </c>
      <c r="C420" s="182" t="s">
        <v>1104</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29">D420+E420</f>
        <v>0</v>
      </c>
      <c r="G420" s="183"/>
      <c r="H420" s="183">
        <f t="shared" ref="H420:H428" si="830">F420-G420</f>
        <v>0</v>
      </c>
      <c r="I420" s="183"/>
      <c r="J420" s="183">
        <f t="shared" ref="J420:J428" si="831">F420-I420</f>
        <v>0</v>
      </c>
      <c r="K4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0" s="183">
        <f t="shared" ref="AB420:AB428" si="832">Y420+Z420+AA420</f>
        <v>0</v>
      </c>
      <c r="AC4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0" s="183">
        <f t="shared" ref="AF420:AF428" si="833">AC420+AD420+AE420</f>
        <v>0</v>
      </c>
      <c r="AG4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0" s="183">
        <f t="shared" ref="AJ420:AJ428" si="834">AG420+AH420+AI420</f>
        <v>0</v>
      </c>
      <c r="AK4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0" s="183">
        <f t="shared" ref="AN420:AN428" si="835">AK420+AL420+AM420</f>
        <v>0</v>
      </c>
      <c r="AO420" s="183">
        <f t="shared" ref="AO420:AO428" si="836">AB420+AF420+AJ420+AN420</f>
        <v>0</v>
      </c>
    </row>
    <row r="421" spans="2:41">
      <c r="B421" s="181" t="s">
        <v>1105</v>
      </c>
      <c r="C421" s="182" t="s">
        <v>1106</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29"/>
        <v>0</v>
      </c>
      <c r="G421" s="183"/>
      <c r="H421" s="183">
        <f t="shared" si="830"/>
        <v>0</v>
      </c>
      <c r="I421" s="183"/>
      <c r="J421" s="183">
        <f t="shared" si="831"/>
        <v>0</v>
      </c>
      <c r="K4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1" s="183">
        <f t="shared" si="832"/>
        <v>0</v>
      </c>
      <c r="AC4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1" s="183">
        <f t="shared" si="833"/>
        <v>0</v>
      </c>
      <c r="AG4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1" s="183">
        <f t="shared" si="834"/>
        <v>0</v>
      </c>
      <c r="AK4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1" s="183">
        <f t="shared" si="835"/>
        <v>0</v>
      </c>
      <c r="AO421" s="183">
        <f t="shared" si="836"/>
        <v>0</v>
      </c>
    </row>
    <row r="422" spans="2:41">
      <c r="B422" s="181" t="s">
        <v>1107</v>
      </c>
      <c r="C422" s="182" t="s">
        <v>1108</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29"/>
        <v>0</v>
      </c>
      <c r="G422" s="183"/>
      <c r="H422" s="183">
        <f t="shared" si="830"/>
        <v>0</v>
      </c>
      <c r="I422" s="183"/>
      <c r="J422" s="183">
        <f t="shared" si="831"/>
        <v>0</v>
      </c>
      <c r="K4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2" s="183">
        <f t="shared" si="832"/>
        <v>0</v>
      </c>
      <c r="AC4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2" s="183">
        <f t="shared" si="833"/>
        <v>0</v>
      </c>
      <c r="AG4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2" s="183">
        <f t="shared" si="834"/>
        <v>0</v>
      </c>
      <c r="AK4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2" s="183">
        <f t="shared" si="835"/>
        <v>0</v>
      </c>
      <c r="AO422" s="183">
        <f t="shared" si="836"/>
        <v>0</v>
      </c>
    </row>
    <row r="423" spans="2:41">
      <c r="B423" s="181" t="s">
        <v>1109</v>
      </c>
      <c r="C423" s="182" t="s">
        <v>1110</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29"/>
        <v>0</v>
      </c>
      <c r="G423" s="183"/>
      <c r="H423" s="183">
        <f t="shared" si="830"/>
        <v>0</v>
      </c>
      <c r="I423" s="183"/>
      <c r="J423" s="183">
        <f t="shared" si="831"/>
        <v>0</v>
      </c>
      <c r="K4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3" s="183">
        <f t="shared" si="832"/>
        <v>0</v>
      </c>
      <c r="AC4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3" s="183">
        <f t="shared" si="833"/>
        <v>0</v>
      </c>
      <c r="AG4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3" s="183">
        <f t="shared" si="834"/>
        <v>0</v>
      </c>
      <c r="AK4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3" s="183">
        <f t="shared" si="835"/>
        <v>0</v>
      </c>
      <c r="AO423" s="183">
        <f t="shared" si="836"/>
        <v>0</v>
      </c>
    </row>
    <row r="424" spans="2:41">
      <c r="B424" s="181" t="s">
        <v>1111</v>
      </c>
      <c r="C424" s="182" t="s">
        <v>1112</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29"/>
        <v>0</v>
      </c>
      <c r="G424" s="183"/>
      <c r="H424" s="183">
        <f t="shared" si="830"/>
        <v>0</v>
      </c>
      <c r="I424" s="183"/>
      <c r="J424" s="183">
        <f t="shared" si="831"/>
        <v>0</v>
      </c>
      <c r="K4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4" s="183">
        <f t="shared" si="832"/>
        <v>0</v>
      </c>
      <c r="AC4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4" s="183">
        <f t="shared" si="833"/>
        <v>0</v>
      </c>
      <c r="AG4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4" s="183">
        <f t="shared" si="834"/>
        <v>0</v>
      </c>
      <c r="AK4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4" s="183">
        <f t="shared" si="835"/>
        <v>0</v>
      </c>
      <c r="AO424" s="183">
        <f t="shared" si="836"/>
        <v>0</v>
      </c>
    </row>
    <row r="425" spans="2:41">
      <c r="B425" s="181" t="s">
        <v>1113</v>
      </c>
      <c r="C425" s="182" t="s">
        <v>1114</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29"/>
        <v>0</v>
      </c>
      <c r="G425" s="183"/>
      <c r="H425" s="183">
        <f t="shared" si="830"/>
        <v>0</v>
      </c>
      <c r="I425" s="183"/>
      <c r="J425" s="183">
        <f t="shared" si="831"/>
        <v>0</v>
      </c>
      <c r="K4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5" s="183">
        <f t="shared" si="832"/>
        <v>0</v>
      </c>
      <c r="AC4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5" s="183">
        <f t="shared" si="833"/>
        <v>0</v>
      </c>
      <c r="AG4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5" s="183">
        <f t="shared" si="834"/>
        <v>0</v>
      </c>
      <c r="AK4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5" s="183">
        <f t="shared" si="835"/>
        <v>0</v>
      </c>
      <c r="AO425" s="183">
        <f t="shared" si="836"/>
        <v>0</v>
      </c>
    </row>
    <row r="426" spans="2:41">
      <c r="B426" s="181" t="s">
        <v>367</v>
      </c>
      <c r="C426" s="182" t="s">
        <v>1115</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29"/>
        <v>0</v>
      </c>
      <c r="G426" s="183"/>
      <c r="H426" s="183">
        <f t="shared" si="830"/>
        <v>0</v>
      </c>
      <c r="I426" s="183"/>
      <c r="J426" s="183">
        <f t="shared" si="831"/>
        <v>0</v>
      </c>
      <c r="K4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6" s="183">
        <f t="shared" si="832"/>
        <v>0</v>
      </c>
      <c r="AC4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6" s="183">
        <f t="shared" si="833"/>
        <v>0</v>
      </c>
      <c r="AG4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6" s="183">
        <f t="shared" si="834"/>
        <v>0</v>
      </c>
      <c r="AK4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6" s="183">
        <f t="shared" si="835"/>
        <v>0</v>
      </c>
      <c r="AO426" s="183">
        <f t="shared" si="836"/>
        <v>0</v>
      </c>
    </row>
    <row r="427" spans="2:41">
      <c r="B427" s="181" t="s">
        <v>1116</v>
      </c>
      <c r="C427" s="182" t="s">
        <v>1117</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29"/>
        <v>0</v>
      </c>
      <c r="G427" s="183"/>
      <c r="H427" s="183">
        <f t="shared" si="830"/>
        <v>0</v>
      </c>
      <c r="I427" s="183"/>
      <c r="J427" s="183">
        <f t="shared" si="831"/>
        <v>0</v>
      </c>
      <c r="K4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7" s="183">
        <f t="shared" si="832"/>
        <v>0</v>
      </c>
      <c r="AC4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7" s="183">
        <f t="shared" si="833"/>
        <v>0</v>
      </c>
      <c r="AG4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7" s="183">
        <f t="shared" si="834"/>
        <v>0</v>
      </c>
      <c r="AK4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7" s="183">
        <f t="shared" si="835"/>
        <v>0</v>
      </c>
      <c r="AO427" s="183">
        <f t="shared" si="836"/>
        <v>0</v>
      </c>
    </row>
    <row r="428" spans="2:41">
      <c r="B428" s="181" t="s">
        <v>1118</v>
      </c>
      <c r="C428" s="182" t="s">
        <v>1108</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29"/>
        <v>0</v>
      </c>
      <c r="G428" s="183"/>
      <c r="H428" s="183">
        <f t="shared" si="830"/>
        <v>0</v>
      </c>
      <c r="I428" s="183"/>
      <c r="J428" s="183">
        <f t="shared" si="831"/>
        <v>0</v>
      </c>
      <c r="K4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8" s="183">
        <f t="shared" si="832"/>
        <v>0</v>
      </c>
      <c r="AC4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8" s="183">
        <f t="shared" si="833"/>
        <v>0</v>
      </c>
      <c r="AG4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8" s="183">
        <f t="shared" si="834"/>
        <v>0</v>
      </c>
      <c r="AK4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8" s="183">
        <f t="shared" si="835"/>
        <v>0</v>
      </c>
      <c r="AO428" s="183">
        <f t="shared" si="836"/>
        <v>0</v>
      </c>
    </row>
    <row r="429" spans="2:41">
      <c r="B429" s="181" t="s">
        <v>1119</v>
      </c>
      <c r="C429" s="182" t="s">
        <v>1120</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837">D429+E429</f>
        <v>0</v>
      </c>
      <c r="G429" s="183"/>
      <c r="H429" s="183">
        <f t="shared" ref="H429:H444" si="838">F429-G429</f>
        <v>0</v>
      </c>
      <c r="I429" s="183"/>
      <c r="J429" s="183">
        <f t="shared" ref="J429:J444" si="839">F429-I429</f>
        <v>0</v>
      </c>
      <c r="K4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9" s="183">
        <f t="shared" ref="AB429:AB444" si="840">Y429+Z429+AA429</f>
        <v>0</v>
      </c>
      <c r="AC4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9" s="183">
        <f t="shared" ref="AF429:AF444" si="841">AC429+AD429+AE429</f>
        <v>0</v>
      </c>
      <c r="AG4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9" s="183">
        <f t="shared" ref="AJ429:AJ444" si="842">AG429+AH429+AI429</f>
        <v>0</v>
      </c>
      <c r="AK4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9" s="183">
        <f t="shared" ref="AN429:AN444" si="843">AK429+AL429+AM429</f>
        <v>0</v>
      </c>
      <c r="AO429" s="183">
        <f t="shared" ref="AO429:AO444" si="844">AB429+AF429+AJ429+AN429</f>
        <v>0</v>
      </c>
    </row>
    <row r="430" spans="2:41">
      <c r="B430" s="181" t="s">
        <v>1121</v>
      </c>
      <c r="C430" s="182" t="s">
        <v>1122</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837"/>
        <v>0</v>
      </c>
      <c r="G430" s="183"/>
      <c r="H430" s="183">
        <f t="shared" si="838"/>
        <v>0</v>
      </c>
      <c r="I430" s="183"/>
      <c r="J430" s="183">
        <f t="shared" si="839"/>
        <v>0</v>
      </c>
      <c r="K4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0" s="183">
        <f t="shared" si="840"/>
        <v>0</v>
      </c>
      <c r="AC4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0" s="183">
        <f t="shared" si="841"/>
        <v>0</v>
      </c>
      <c r="AG4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0" s="183">
        <f t="shared" si="842"/>
        <v>0</v>
      </c>
      <c r="AK4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0" s="183">
        <f t="shared" si="843"/>
        <v>0</v>
      </c>
      <c r="AO430" s="183">
        <f t="shared" si="844"/>
        <v>0</v>
      </c>
    </row>
    <row r="431" spans="2:41">
      <c r="B431" s="181" t="s">
        <v>1123</v>
      </c>
      <c r="C431" s="182" t="s">
        <v>1124</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837"/>
        <v>0</v>
      </c>
      <c r="G431" s="183"/>
      <c r="H431" s="183">
        <f t="shared" si="838"/>
        <v>0</v>
      </c>
      <c r="I431" s="183"/>
      <c r="J431" s="183">
        <f t="shared" si="839"/>
        <v>0</v>
      </c>
      <c r="K4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1" s="183">
        <f t="shared" si="840"/>
        <v>0</v>
      </c>
      <c r="AC4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1" s="183">
        <f t="shared" si="841"/>
        <v>0</v>
      </c>
      <c r="AG4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1" s="183">
        <f t="shared" si="842"/>
        <v>0</v>
      </c>
      <c r="AK4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1" s="183">
        <f t="shared" si="843"/>
        <v>0</v>
      </c>
      <c r="AO431" s="183">
        <f t="shared" si="844"/>
        <v>0</v>
      </c>
    </row>
    <row r="432" spans="2:41">
      <c r="B432" s="181" t="s">
        <v>1125</v>
      </c>
      <c r="C432" s="182" t="s">
        <v>1126</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837"/>
        <v>0</v>
      </c>
      <c r="G432" s="183"/>
      <c r="H432" s="183">
        <f t="shared" si="838"/>
        <v>0</v>
      </c>
      <c r="I432" s="183"/>
      <c r="J432" s="183">
        <f t="shared" si="839"/>
        <v>0</v>
      </c>
      <c r="K4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2" s="183">
        <f t="shared" si="840"/>
        <v>0</v>
      </c>
      <c r="AC4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2" s="183">
        <f t="shared" si="841"/>
        <v>0</v>
      </c>
      <c r="AG4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2" s="183">
        <f t="shared" si="842"/>
        <v>0</v>
      </c>
      <c r="AK4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2" s="183">
        <f t="shared" si="843"/>
        <v>0</v>
      </c>
      <c r="AO432" s="183">
        <f t="shared" si="844"/>
        <v>0</v>
      </c>
    </row>
    <row r="433" spans="2:41">
      <c r="B433" s="181" t="s">
        <v>1127</v>
      </c>
      <c r="C433" s="182" t="s">
        <v>1128</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837"/>
        <v>0</v>
      </c>
      <c r="G433" s="183"/>
      <c r="H433" s="183">
        <f t="shared" si="838"/>
        <v>0</v>
      </c>
      <c r="I433" s="183"/>
      <c r="J433" s="183">
        <f t="shared" si="839"/>
        <v>0</v>
      </c>
      <c r="K4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3" s="183">
        <f t="shared" si="840"/>
        <v>0</v>
      </c>
      <c r="AC4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3" s="183">
        <f t="shared" si="841"/>
        <v>0</v>
      </c>
      <c r="AG4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3" s="183">
        <f t="shared" si="842"/>
        <v>0</v>
      </c>
      <c r="AK4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3" s="183">
        <f t="shared" si="843"/>
        <v>0</v>
      </c>
      <c r="AO433" s="183">
        <f t="shared" si="844"/>
        <v>0</v>
      </c>
    </row>
    <row r="434" spans="2:41">
      <c r="B434" s="181" t="s">
        <v>1129</v>
      </c>
      <c r="C434" s="182" t="s">
        <v>1130</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837"/>
        <v>0</v>
      </c>
      <c r="G434" s="183"/>
      <c r="H434" s="183">
        <f t="shared" si="838"/>
        <v>0</v>
      </c>
      <c r="I434" s="183"/>
      <c r="J434" s="183">
        <f t="shared" si="839"/>
        <v>0</v>
      </c>
      <c r="K4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4" s="183">
        <f t="shared" si="840"/>
        <v>0</v>
      </c>
      <c r="AC4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4" s="183">
        <f t="shared" si="841"/>
        <v>0</v>
      </c>
      <c r="AG4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4" s="183">
        <f t="shared" si="842"/>
        <v>0</v>
      </c>
      <c r="AK4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4" s="183">
        <f t="shared" si="843"/>
        <v>0</v>
      </c>
      <c r="AO434" s="183">
        <f t="shared" si="844"/>
        <v>0</v>
      </c>
    </row>
    <row r="435" spans="2:41">
      <c r="B435" s="181" t="s">
        <v>1131</v>
      </c>
      <c r="C435" s="182" t="s">
        <v>1132</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837"/>
        <v>0</v>
      </c>
      <c r="G435" s="183"/>
      <c r="H435" s="183">
        <f t="shared" si="838"/>
        <v>0</v>
      </c>
      <c r="I435" s="183"/>
      <c r="J435" s="183">
        <f t="shared" si="839"/>
        <v>0</v>
      </c>
      <c r="K4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5" s="183">
        <f t="shared" si="840"/>
        <v>0</v>
      </c>
      <c r="AC4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5" s="183">
        <f t="shared" si="841"/>
        <v>0</v>
      </c>
      <c r="AG4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5" s="183">
        <f t="shared" si="842"/>
        <v>0</v>
      </c>
      <c r="AK4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5" s="183">
        <f t="shared" si="843"/>
        <v>0</v>
      </c>
      <c r="AO435" s="183">
        <f t="shared" si="844"/>
        <v>0</v>
      </c>
    </row>
    <row r="436" spans="2:41">
      <c r="B436" s="181" t="s">
        <v>1133</v>
      </c>
      <c r="C436" s="182" t="s">
        <v>1134</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837"/>
        <v>0</v>
      </c>
      <c r="G436" s="183"/>
      <c r="H436" s="183">
        <f t="shared" si="838"/>
        <v>0</v>
      </c>
      <c r="I436" s="183"/>
      <c r="J436" s="183">
        <f t="shared" si="839"/>
        <v>0</v>
      </c>
      <c r="K4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6" s="183">
        <f t="shared" si="840"/>
        <v>0</v>
      </c>
      <c r="AC4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6" s="183">
        <f t="shared" si="841"/>
        <v>0</v>
      </c>
      <c r="AG4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6" s="183">
        <f t="shared" si="842"/>
        <v>0</v>
      </c>
      <c r="AK4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6" s="183">
        <f t="shared" si="843"/>
        <v>0</v>
      </c>
      <c r="AO436" s="183">
        <f t="shared" si="844"/>
        <v>0</v>
      </c>
    </row>
    <row r="437" spans="2:41">
      <c r="B437" s="181" t="s">
        <v>1135</v>
      </c>
      <c r="C437" s="182" t="s">
        <v>1136</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837"/>
        <v>0</v>
      </c>
      <c r="G437" s="183"/>
      <c r="H437" s="183">
        <f t="shared" si="838"/>
        <v>0</v>
      </c>
      <c r="I437" s="183"/>
      <c r="J437" s="183">
        <f t="shared" si="839"/>
        <v>0</v>
      </c>
      <c r="K4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7" s="183">
        <f t="shared" si="840"/>
        <v>0</v>
      </c>
      <c r="AC4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7" s="183">
        <f t="shared" si="841"/>
        <v>0</v>
      </c>
      <c r="AG4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7" s="183">
        <f t="shared" si="842"/>
        <v>0</v>
      </c>
      <c r="AK4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7" s="183">
        <f t="shared" si="843"/>
        <v>0</v>
      </c>
      <c r="AO437" s="183">
        <f t="shared" si="844"/>
        <v>0</v>
      </c>
    </row>
    <row r="438" spans="2:41">
      <c r="B438" s="181" t="s">
        <v>1137</v>
      </c>
      <c r="C438" s="182" t="s">
        <v>1138</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837"/>
        <v>0</v>
      </c>
      <c r="G438" s="183"/>
      <c r="H438" s="183">
        <f t="shared" si="838"/>
        <v>0</v>
      </c>
      <c r="I438" s="183"/>
      <c r="J438" s="183">
        <f t="shared" si="839"/>
        <v>0</v>
      </c>
      <c r="K4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8" s="183">
        <f t="shared" si="840"/>
        <v>0</v>
      </c>
      <c r="AC4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8" s="183">
        <f t="shared" si="841"/>
        <v>0</v>
      </c>
      <c r="AG4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8" s="183">
        <f t="shared" si="842"/>
        <v>0</v>
      </c>
      <c r="AK4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8" s="183">
        <f t="shared" si="843"/>
        <v>0</v>
      </c>
      <c r="AO438" s="183">
        <f t="shared" si="844"/>
        <v>0</v>
      </c>
    </row>
    <row r="439" spans="2:41">
      <c r="B439" s="181" t="s">
        <v>1139</v>
      </c>
      <c r="C439" s="182" t="s">
        <v>1140</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837"/>
        <v>0</v>
      </c>
      <c r="G439" s="183"/>
      <c r="H439" s="183">
        <f t="shared" si="838"/>
        <v>0</v>
      </c>
      <c r="I439" s="183"/>
      <c r="J439" s="183">
        <f t="shared" si="839"/>
        <v>0</v>
      </c>
      <c r="K4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9" s="183">
        <f t="shared" si="840"/>
        <v>0</v>
      </c>
      <c r="AC4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9" s="183">
        <f t="shared" si="841"/>
        <v>0</v>
      </c>
      <c r="AG4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9" s="183">
        <f t="shared" si="842"/>
        <v>0</v>
      </c>
      <c r="AK4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9" s="183">
        <f t="shared" si="843"/>
        <v>0</v>
      </c>
      <c r="AO439" s="183">
        <f t="shared" si="844"/>
        <v>0</v>
      </c>
    </row>
    <row r="440" spans="2:41">
      <c r="B440" s="181" t="s">
        <v>1141</v>
      </c>
      <c r="C440" s="182" t="s">
        <v>1142</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837"/>
        <v>0</v>
      </c>
      <c r="G440" s="183"/>
      <c r="H440" s="183">
        <f t="shared" si="838"/>
        <v>0</v>
      </c>
      <c r="I440" s="183"/>
      <c r="J440" s="183">
        <f t="shared" si="839"/>
        <v>0</v>
      </c>
      <c r="K4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0" s="183">
        <f t="shared" si="840"/>
        <v>0</v>
      </c>
      <c r="AC4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0" s="183">
        <f t="shared" si="841"/>
        <v>0</v>
      </c>
      <c r="AG4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0" s="183">
        <f t="shared" si="842"/>
        <v>0</v>
      </c>
      <c r="AK4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0" s="183">
        <f t="shared" si="843"/>
        <v>0</v>
      </c>
      <c r="AO440" s="183">
        <f t="shared" si="844"/>
        <v>0</v>
      </c>
    </row>
    <row r="441" spans="2:41">
      <c r="B441" s="181" t="s">
        <v>1143</v>
      </c>
      <c r="C441" s="182" t="s">
        <v>1144</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837"/>
        <v>0</v>
      </c>
      <c r="G441" s="183"/>
      <c r="H441" s="183">
        <f t="shared" si="838"/>
        <v>0</v>
      </c>
      <c r="I441" s="183"/>
      <c r="J441" s="183">
        <f t="shared" si="839"/>
        <v>0</v>
      </c>
      <c r="K4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1" s="183">
        <f t="shared" si="840"/>
        <v>0</v>
      </c>
      <c r="AC4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1" s="183">
        <f t="shared" si="841"/>
        <v>0</v>
      </c>
      <c r="AG4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1" s="183">
        <f t="shared" si="842"/>
        <v>0</v>
      </c>
      <c r="AK4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1" s="183">
        <f t="shared" si="843"/>
        <v>0</v>
      </c>
      <c r="AO441" s="183">
        <f t="shared" si="844"/>
        <v>0</v>
      </c>
    </row>
    <row r="442" spans="2:41">
      <c r="B442" s="181" t="s">
        <v>1145</v>
      </c>
      <c r="C442" s="182" t="s">
        <v>1146</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837"/>
        <v>0</v>
      </c>
      <c r="G442" s="183"/>
      <c r="H442" s="183">
        <f t="shared" si="838"/>
        <v>0</v>
      </c>
      <c r="I442" s="183"/>
      <c r="J442" s="183">
        <f t="shared" si="839"/>
        <v>0</v>
      </c>
      <c r="K4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2" s="183">
        <f t="shared" si="840"/>
        <v>0</v>
      </c>
      <c r="AC4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2" s="183">
        <f t="shared" si="841"/>
        <v>0</v>
      </c>
      <c r="AG4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2" s="183">
        <f t="shared" si="842"/>
        <v>0</v>
      </c>
      <c r="AK4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2" s="183">
        <f t="shared" si="843"/>
        <v>0</v>
      </c>
      <c r="AO442" s="183">
        <f t="shared" si="844"/>
        <v>0</v>
      </c>
    </row>
    <row r="443" spans="2:41">
      <c r="B443" s="181" t="s">
        <v>1147</v>
      </c>
      <c r="C443" s="182" t="s">
        <v>1148</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837"/>
        <v>0</v>
      </c>
      <c r="G443" s="183"/>
      <c r="H443" s="183">
        <f t="shared" si="838"/>
        <v>0</v>
      </c>
      <c r="I443" s="183"/>
      <c r="J443" s="183">
        <f t="shared" si="839"/>
        <v>0</v>
      </c>
      <c r="K4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3" s="183">
        <f t="shared" si="840"/>
        <v>0</v>
      </c>
      <c r="AC4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3" s="183">
        <f t="shared" si="841"/>
        <v>0</v>
      </c>
      <c r="AG4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3" s="183">
        <f t="shared" si="842"/>
        <v>0</v>
      </c>
      <c r="AK4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3" s="183">
        <f t="shared" si="843"/>
        <v>0</v>
      </c>
      <c r="AO443" s="183">
        <f t="shared" si="844"/>
        <v>0</v>
      </c>
    </row>
    <row r="444" spans="2:41">
      <c r="B444" s="181" t="s">
        <v>1149</v>
      </c>
      <c r="C444" s="182" t="s">
        <v>1150</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837"/>
        <v>0</v>
      </c>
      <c r="G444" s="183"/>
      <c r="H444" s="183">
        <f t="shared" si="838"/>
        <v>0</v>
      </c>
      <c r="I444" s="183"/>
      <c r="J444" s="183">
        <f t="shared" si="839"/>
        <v>0</v>
      </c>
      <c r="K4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4" s="183">
        <f t="shared" si="840"/>
        <v>0</v>
      </c>
      <c r="AC4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4" s="183">
        <f t="shared" si="841"/>
        <v>0</v>
      </c>
      <c r="AG4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4" s="183">
        <f t="shared" si="842"/>
        <v>0</v>
      </c>
      <c r="AK4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4" s="183">
        <f t="shared" si="843"/>
        <v>0</v>
      </c>
      <c r="AO444" s="183">
        <f t="shared" si="844"/>
        <v>0</v>
      </c>
    </row>
    <row r="445" spans="2:41">
      <c r="B445" s="181" t="s">
        <v>1151</v>
      </c>
      <c r="C445" s="182" t="s">
        <v>1152</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5" s="183">
        <f>Y445+Z445+AA445</f>
        <v>0</v>
      </c>
      <c r="AC4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5" s="183">
        <f>AC445+AD445+AE445</f>
        <v>0</v>
      </c>
      <c r="AG4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5" s="183">
        <f>AG445+AH445+AI445</f>
        <v>0</v>
      </c>
      <c r="AK4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5" s="183">
        <f>AK445+AL445+AM445</f>
        <v>0</v>
      </c>
      <c r="AO445" s="183">
        <f>AB445+AF445+AJ445+AN445</f>
        <v>0</v>
      </c>
    </row>
    <row r="446" spans="2:41">
      <c r="B446" s="181" t="s">
        <v>1153</v>
      </c>
      <c r="C446" s="182" t="s">
        <v>1154</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6" s="183">
        <f>Y446+Z446+AA446</f>
        <v>0</v>
      </c>
      <c r="AC4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6" s="183">
        <f>AC446+AD446+AE446</f>
        <v>0</v>
      </c>
      <c r="AG4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6" s="183">
        <f>AG446+AH446+AI446</f>
        <v>0</v>
      </c>
      <c r="AK4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6" s="183">
        <f>AK446+AL446+AM446</f>
        <v>0</v>
      </c>
      <c r="AO446" s="183">
        <f>AB446+AF446+AJ446+AN446</f>
        <v>0</v>
      </c>
    </row>
    <row r="447" spans="2:41">
      <c r="B447" s="181" t="s">
        <v>1155</v>
      </c>
      <c r="C447" s="182" t="s">
        <v>1156</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7" s="183">
        <f>Y447+Z447+AA447</f>
        <v>0</v>
      </c>
      <c r="AC4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7" s="183">
        <f>AC447+AD447+AE447</f>
        <v>0</v>
      </c>
      <c r="AG4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7" s="183">
        <f>AG447+AH447+AI447</f>
        <v>0</v>
      </c>
      <c r="AK4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7" s="183">
        <f>AK447+AL447+AM447</f>
        <v>0</v>
      </c>
      <c r="AO447" s="183">
        <f>AB447+AF447+AJ447+AN447</f>
        <v>0</v>
      </c>
    </row>
    <row r="448" spans="2:41">
      <c r="B448" s="181" t="s">
        <v>1157</v>
      </c>
      <c r="C448" s="182" t="s">
        <v>1158</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8" s="183">
        <f>Y448+Z448+AA448</f>
        <v>0</v>
      </c>
      <c r="AC4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8" s="183">
        <f>AC448+AD448+AE448</f>
        <v>0</v>
      </c>
      <c r="AG4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8" s="183">
        <f>AG448+AH448+AI448</f>
        <v>0</v>
      </c>
      <c r="AK4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8" s="183">
        <f>AK448+AL448+AM448</f>
        <v>0</v>
      </c>
      <c r="AO448" s="183">
        <f>AB448+AF448+AJ448+AN448</f>
        <v>0</v>
      </c>
    </row>
    <row r="449" spans="2:41">
      <c r="B449" s="181" t="s">
        <v>1159</v>
      </c>
      <c r="C449" s="182" t="s">
        <v>1160</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845">D449+E449</f>
        <v>0</v>
      </c>
      <c r="G449" s="183"/>
      <c r="H449" s="183">
        <f t="shared" ref="H449:H452" si="846">F449-G449</f>
        <v>0</v>
      </c>
      <c r="I449" s="183"/>
      <c r="J449" s="183">
        <f t="shared" ref="J449:J452" si="847">F449-I449</f>
        <v>0</v>
      </c>
      <c r="K4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9" s="183">
        <f t="shared" ref="AB449:AB452" si="848">Y449+Z449+AA449</f>
        <v>0</v>
      </c>
      <c r="AC4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9" s="183">
        <f t="shared" ref="AF449:AF452" si="849">AC449+AD449+AE449</f>
        <v>0</v>
      </c>
      <c r="AG4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9" s="183">
        <f t="shared" ref="AJ449:AJ452" si="850">AG449+AH449+AI449</f>
        <v>0</v>
      </c>
      <c r="AK4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9" s="183">
        <f t="shared" ref="AN449:AN452" si="851">AK449+AL449+AM449</f>
        <v>0</v>
      </c>
      <c r="AO449" s="183">
        <f t="shared" ref="AO449:AO452" si="852">AB449+AF449+AJ449+AN449</f>
        <v>0</v>
      </c>
    </row>
    <row r="450" spans="2:41">
      <c r="B450" s="181" t="s">
        <v>1161</v>
      </c>
      <c r="C450" s="182" t="s">
        <v>1162</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845"/>
        <v>0</v>
      </c>
      <c r="G450" s="183"/>
      <c r="H450" s="183">
        <f t="shared" si="846"/>
        <v>0</v>
      </c>
      <c r="I450" s="183"/>
      <c r="J450" s="183">
        <f t="shared" si="847"/>
        <v>0</v>
      </c>
      <c r="K4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0" s="183">
        <f t="shared" si="848"/>
        <v>0</v>
      </c>
      <c r="AC4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0" s="183">
        <f t="shared" si="849"/>
        <v>0</v>
      </c>
      <c r="AG4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0" s="183">
        <f t="shared" si="850"/>
        <v>0</v>
      </c>
      <c r="AK4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0" s="183">
        <f t="shared" si="851"/>
        <v>0</v>
      </c>
      <c r="AO450" s="183">
        <f t="shared" si="852"/>
        <v>0</v>
      </c>
    </row>
    <row r="451" spans="2:41">
      <c r="B451" s="181" t="s">
        <v>1163</v>
      </c>
      <c r="C451" s="182" t="s">
        <v>1164</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845"/>
        <v>0</v>
      </c>
      <c r="G451" s="183"/>
      <c r="H451" s="183">
        <f t="shared" si="846"/>
        <v>0</v>
      </c>
      <c r="I451" s="183"/>
      <c r="J451" s="183">
        <f t="shared" si="847"/>
        <v>0</v>
      </c>
      <c r="K4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1" s="183">
        <f t="shared" si="848"/>
        <v>0</v>
      </c>
      <c r="AC4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1" s="183">
        <f t="shared" si="849"/>
        <v>0</v>
      </c>
      <c r="AG4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1" s="183">
        <f t="shared" si="850"/>
        <v>0</v>
      </c>
      <c r="AK4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1" s="183">
        <f t="shared" si="851"/>
        <v>0</v>
      </c>
      <c r="AO451" s="183">
        <f t="shared" si="852"/>
        <v>0</v>
      </c>
    </row>
    <row r="452" spans="2:41">
      <c r="B452" s="181" t="s">
        <v>1165</v>
      </c>
      <c r="C452" s="182" t="s">
        <v>1166</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845"/>
        <v>0</v>
      </c>
      <c r="G452" s="183"/>
      <c r="H452" s="183">
        <f t="shared" si="846"/>
        <v>0</v>
      </c>
      <c r="I452" s="183"/>
      <c r="J452" s="183">
        <f t="shared" si="847"/>
        <v>0</v>
      </c>
      <c r="K4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2" s="183">
        <f t="shared" si="848"/>
        <v>0</v>
      </c>
      <c r="AC4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2" s="183">
        <f t="shared" si="849"/>
        <v>0</v>
      </c>
      <c r="AG4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2" s="183">
        <f t="shared" si="850"/>
        <v>0</v>
      </c>
      <c r="AK4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2" s="183">
        <f t="shared" si="851"/>
        <v>0</v>
      </c>
      <c r="AO452" s="183">
        <f t="shared" si="852"/>
        <v>0</v>
      </c>
    </row>
    <row r="453" spans="2:41">
      <c r="B453" s="181" t="s">
        <v>357</v>
      </c>
      <c r="C453" s="182" t="s">
        <v>225</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13"/>
        <v>0</v>
      </c>
      <c r="G453" s="183"/>
      <c r="H453" s="183">
        <f t="shared" si="814"/>
        <v>0</v>
      </c>
      <c r="I453" s="183"/>
      <c r="J453" s="183">
        <f t="shared" si="815"/>
        <v>0</v>
      </c>
      <c r="K4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3" s="183">
        <f t="shared" si="816"/>
        <v>0</v>
      </c>
      <c r="AC4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3" s="183">
        <f t="shared" si="817"/>
        <v>0</v>
      </c>
      <c r="AG4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3" s="183">
        <f t="shared" si="818"/>
        <v>0</v>
      </c>
      <c r="AK4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3" s="183">
        <f t="shared" si="819"/>
        <v>0</v>
      </c>
      <c r="AO453" s="183">
        <f t="shared" si="820"/>
        <v>0</v>
      </c>
    </row>
    <row r="454" spans="2:41">
      <c r="B454" s="181" t="s">
        <v>1167</v>
      </c>
      <c r="C454" s="182" t="s">
        <v>1168</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853">D454+E454</f>
        <v>0</v>
      </c>
      <c r="G454" s="183"/>
      <c r="H454" s="183">
        <f t="shared" ref="H454:H456" si="854">F454-G454</f>
        <v>0</v>
      </c>
      <c r="I454" s="183"/>
      <c r="J454" s="183">
        <f t="shared" ref="J454:J456" si="855">F454-I454</f>
        <v>0</v>
      </c>
      <c r="K4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4" s="183">
        <f t="shared" ref="AB454:AB456" si="856">Y454+Z454+AA454</f>
        <v>0</v>
      </c>
      <c r="AC4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4" s="183">
        <f t="shared" ref="AF454:AF456" si="857">AC454+AD454+AE454</f>
        <v>0</v>
      </c>
      <c r="AG4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4" s="183">
        <f t="shared" ref="AJ454:AJ456" si="858">AG454+AH454+AI454</f>
        <v>0</v>
      </c>
      <c r="AK4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4" s="183">
        <f t="shared" ref="AN454:AN456" si="859">AK454+AL454+AM454</f>
        <v>0</v>
      </c>
      <c r="AO454" s="183">
        <f t="shared" ref="AO454:AO456" si="860">AB454+AF454+AJ454+AN454</f>
        <v>0</v>
      </c>
    </row>
    <row r="455" spans="2:41">
      <c r="B455" s="181" t="s">
        <v>1169</v>
      </c>
      <c r="C455" s="182" t="s">
        <v>1170</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853"/>
        <v>0</v>
      </c>
      <c r="G455" s="183"/>
      <c r="H455" s="183">
        <f t="shared" si="854"/>
        <v>0</v>
      </c>
      <c r="I455" s="183"/>
      <c r="J455" s="183">
        <f t="shared" si="855"/>
        <v>0</v>
      </c>
      <c r="K4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5" s="183">
        <f t="shared" si="856"/>
        <v>0</v>
      </c>
      <c r="AC4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5" s="183">
        <f t="shared" si="857"/>
        <v>0</v>
      </c>
      <c r="AG4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5" s="183">
        <f t="shared" si="858"/>
        <v>0</v>
      </c>
      <c r="AK4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5" s="183">
        <f t="shared" si="859"/>
        <v>0</v>
      </c>
      <c r="AO455" s="183">
        <f t="shared" si="860"/>
        <v>0</v>
      </c>
    </row>
    <row r="456" spans="2:41">
      <c r="B456" s="181" t="s">
        <v>1171</v>
      </c>
      <c r="C456" s="182" t="s">
        <v>1172</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853"/>
        <v>0</v>
      </c>
      <c r="G456" s="183"/>
      <c r="H456" s="183">
        <f t="shared" si="854"/>
        <v>0</v>
      </c>
      <c r="I456" s="183"/>
      <c r="J456" s="183">
        <f t="shared" si="855"/>
        <v>0</v>
      </c>
      <c r="K4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6" s="183">
        <f t="shared" si="856"/>
        <v>0</v>
      </c>
      <c r="AC4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6" s="183">
        <f t="shared" si="857"/>
        <v>0</v>
      </c>
      <c r="AG4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6" s="183">
        <f t="shared" si="858"/>
        <v>0</v>
      </c>
      <c r="AK4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6" s="183">
        <f t="shared" si="859"/>
        <v>0</v>
      </c>
      <c r="AO456" s="183">
        <f t="shared" si="860"/>
        <v>0</v>
      </c>
    </row>
    <row r="457" spans="2:41">
      <c r="B457" s="181" t="s">
        <v>1173</v>
      </c>
      <c r="C457" s="182" t="s">
        <v>1174</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771"/>
        <v>0</v>
      </c>
      <c r="G457" s="183"/>
      <c r="H457" s="183">
        <f t="shared" si="584"/>
        <v>0</v>
      </c>
      <c r="I457" s="183"/>
      <c r="J457" s="183">
        <f t="shared" si="585"/>
        <v>0</v>
      </c>
      <c r="K4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7" s="183">
        <f t="shared" si="587"/>
        <v>0</v>
      </c>
      <c r="AC4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7" s="183">
        <f t="shared" si="588"/>
        <v>0</v>
      </c>
      <c r="AG4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7" s="183">
        <f t="shared" si="589"/>
        <v>0</v>
      </c>
      <c r="AK4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7" s="183">
        <f t="shared" si="590"/>
        <v>0</v>
      </c>
      <c r="AO457" s="183">
        <f t="shared" si="591"/>
        <v>0</v>
      </c>
    </row>
    <row r="458" spans="2:41">
      <c r="B458" s="181" t="s">
        <v>1175</v>
      </c>
      <c r="C458" s="182" t="s">
        <v>1176</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771"/>
        <v>0</v>
      </c>
      <c r="G458" s="183"/>
      <c r="H458" s="183">
        <f t="shared" si="584"/>
        <v>0</v>
      </c>
      <c r="I458" s="183"/>
      <c r="J458" s="183">
        <f t="shared" si="585"/>
        <v>0</v>
      </c>
      <c r="K4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8" s="183">
        <f t="shared" si="587"/>
        <v>0</v>
      </c>
      <c r="AC4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8" s="183">
        <f t="shared" si="588"/>
        <v>0</v>
      </c>
      <c r="AG4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8" s="183">
        <f t="shared" si="589"/>
        <v>0</v>
      </c>
      <c r="AK4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8" s="183">
        <f t="shared" si="590"/>
        <v>0</v>
      </c>
      <c r="AO458" s="183">
        <f t="shared" si="591"/>
        <v>0</v>
      </c>
    </row>
    <row r="459" spans="2:41">
      <c r="B459" s="190" t="s">
        <v>358</v>
      </c>
      <c r="C459" s="191" t="s">
        <v>226</v>
      </c>
      <c r="D459" s="192">
        <f>SUM(D460:D466)</f>
        <v>0</v>
      </c>
      <c r="E459" s="192">
        <f>SUM(E460:E466)</f>
        <v>0</v>
      </c>
      <c r="F459" s="192">
        <f t="shared" si="771"/>
        <v>0</v>
      </c>
      <c r="G459" s="192">
        <f>SUM(G460:G466)</f>
        <v>0</v>
      </c>
      <c r="H459" s="192">
        <f t="shared" si="584"/>
        <v>0</v>
      </c>
      <c r="I459" s="192">
        <f>SUM(I460:I466)</f>
        <v>0</v>
      </c>
      <c r="J459" s="192">
        <f t="shared" si="585"/>
        <v>0</v>
      </c>
      <c r="K459" s="192">
        <f t="shared" ref="K459:AA459" si="861">SUM(K460:K466)</f>
        <v>0</v>
      </c>
      <c r="L459" s="192">
        <f t="shared" si="861"/>
        <v>0</v>
      </c>
      <c r="M459" s="192">
        <f t="shared" si="861"/>
        <v>0</v>
      </c>
      <c r="N459" s="192">
        <f t="shared" si="861"/>
        <v>0</v>
      </c>
      <c r="O459" s="192">
        <f t="shared" si="861"/>
        <v>0</v>
      </c>
      <c r="P459" s="192">
        <f t="shared" ref="P459:Q459" si="862">SUM(P460:P466)</f>
        <v>0</v>
      </c>
      <c r="Q459" s="192">
        <f t="shared" si="862"/>
        <v>0</v>
      </c>
      <c r="R459" s="192">
        <f t="shared" si="861"/>
        <v>0</v>
      </c>
      <c r="S459" s="192">
        <f t="shared" si="861"/>
        <v>0</v>
      </c>
      <c r="T459" s="192">
        <f t="shared" si="861"/>
        <v>0</v>
      </c>
      <c r="U459" s="192">
        <f t="shared" si="861"/>
        <v>0</v>
      </c>
      <c r="V459" s="192">
        <f t="shared" ref="V459" si="863">SUM(V460:V466)</f>
        <v>0</v>
      </c>
      <c r="W459" s="192">
        <f t="shared" si="861"/>
        <v>0</v>
      </c>
      <c r="X459" s="192">
        <f t="shared" si="861"/>
        <v>0</v>
      </c>
      <c r="Y459" s="192">
        <f t="shared" si="861"/>
        <v>0</v>
      </c>
      <c r="Z459" s="192">
        <f t="shared" si="861"/>
        <v>0</v>
      </c>
      <c r="AA459" s="192">
        <f t="shared" si="861"/>
        <v>0</v>
      </c>
      <c r="AB459" s="192">
        <f t="shared" si="587"/>
        <v>0</v>
      </c>
      <c r="AC459" s="192">
        <f>SUM(AC460:AC466)</f>
        <v>0</v>
      </c>
      <c r="AD459" s="192">
        <f>SUM(AD460:AD466)</f>
        <v>0</v>
      </c>
      <c r="AE459" s="192">
        <f>SUM(AE460:AE466)</f>
        <v>0</v>
      </c>
      <c r="AF459" s="192">
        <f t="shared" si="588"/>
        <v>0</v>
      </c>
      <c r="AG459" s="192">
        <f>SUM(AG460:AG466)</f>
        <v>0</v>
      </c>
      <c r="AH459" s="192">
        <f>SUM(AH460:AH466)</f>
        <v>0</v>
      </c>
      <c r="AI459" s="192">
        <f>SUM(AI460:AI466)</f>
        <v>0</v>
      </c>
      <c r="AJ459" s="192">
        <f t="shared" si="589"/>
        <v>0</v>
      </c>
      <c r="AK459" s="192">
        <f>SUM(AK460:AK466)</f>
        <v>0</v>
      </c>
      <c r="AL459" s="192">
        <f>SUM(AL460:AL466)</f>
        <v>0</v>
      </c>
      <c r="AM459" s="192">
        <f>SUM(AM460:AM466)</f>
        <v>0</v>
      </c>
      <c r="AN459" s="192">
        <f t="shared" si="590"/>
        <v>0</v>
      </c>
      <c r="AO459" s="192">
        <f t="shared" si="591"/>
        <v>0</v>
      </c>
    </row>
    <row r="460" spans="2:41">
      <c r="B460" s="181" t="s">
        <v>359</v>
      </c>
      <c r="C460" s="182" t="s">
        <v>227</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864">D460+E460</f>
        <v>0</v>
      </c>
      <c r="G460" s="183"/>
      <c r="H460" s="183">
        <f t="shared" ref="H460:H462" si="865">F460-G460</f>
        <v>0</v>
      </c>
      <c r="I460" s="183"/>
      <c r="J460" s="183">
        <f t="shared" ref="J460:J462" si="866">F460-I460</f>
        <v>0</v>
      </c>
      <c r="K4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0" s="183">
        <f t="shared" ref="AB460:AB462" si="867">Y460+Z460+AA460</f>
        <v>0</v>
      </c>
      <c r="AC4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0" s="183">
        <f t="shared" ref="AF460:AF462" si="868">AC460+AD460+AE460</f>
        <v>0</v>
      </c>
      <c r="AG4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0" s="183">
        <f t="shared" ref="AJ460:AJ462" si="869">AG460+AH460+AI460</f>
        <v>0</v>
      </c>
      <c r="AK4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0" s="183">
        <f t="shared" ref="AN460:AN462" si="870">AK460+AL460+AM460</f>
        <v>0</v>
      </c>
      <c r="AO460" s="183">
        <f t="shared" ref="AO460:AO462" si="871">AB460+AF460+AJ460+AN460</f>
        <v>0</v>
      </c>
    </row>
    <row r="461" spans="2:41">
      <c r="B461" s="181" t="s">
        <v>1177</v>
      </c>
      <c r="C461" s="182" t="s">
        <v>1178</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864"/>
        <v>0</v>
      </c>
      <c r="G461" s="183"/>
      <c r="H461" s="183">
        <f t="shared" si="865"/>
        <v>0</v>
      </c>
      <c r="I461" s="183"/>
      <c r="J461" s="183">
        <f t="shared" si="866"/>
        <v>0</v>
      </c>
      <c r="K4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1" s="183">
        <f t="shared" si="867"/>
        <v>0</v>
      </c>
      <c r="AC4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1" s="183">
        <f t="shared" si="868"/>
        <v>0</v>
      </c>
      <c r="AG4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1" s="183">
        <f t="shared" si="869"/>
        <v>0</v>
      </c>
      <c r="AK4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1" s="183">
        <f t="shared" si="870"/>
        <v>0</v>
      </c>
      <c r="AO461" s="183">
        <f t="shared" si="871"/>
        <v>0</v>
      </c>
    </row>
    <row r="462" spans="2:41">
      <c r="B462" s="181" t="s">
        <v>1179</v>
      </c>
      <c r="C462" s="182" t="s">
        <v>1180</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864"/>
        <v>0</v>
      </c>
      <c r="G462" s="183"/>
      <c r="H462" s="183">
        <f t="shared" si="865"/>
        <v>0</v>
      </c>
      <c r="I462" s="183"/>
      <c r="J462" s="183">
        <f t="shared" si="866"/>
        <v>0</v>
      </c>
      <c r="K4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2" s="183">
        <f t="shared" si="867"/>
        <v>0</v>
      </c>
      <c r="AC4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2" s="183">
        <f t="shared" si="868"/>
        <v>0</v>
      </c>
      <c r="AG4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2" s="183">
        <f t="shared" si="869"/>
        <v>0</v>
      </c>
      <c r="AK4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2" s="183">
        <f t="shared" si="870"/>
        <v>0</v>
      </c>
      <c r="AO462" s="183">
        <f t="shared" si="871"/>
        <v>0</v>
      </c>
    </row>
    <row r="463" spans="2:41">
      <c r="B463" s="181" t="s">
        <v>1181</v>
      </c>
      <c r="C463" s="182" t="s">
        <v>1182</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771"/>
        <v>0</v>
      </c>
      <c r="G463" s="183"/>
      <c r="H463" s="183">
        <f t="shared" si="584"/>
        <v>0</v>
      </c>
      <c r="I463" s="183"/>
      <c r="J463" s="183">
        <f t="shared" si="585"/>
        <v>0</v>
      </c>
      <c r="K4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3" s="183">
        <f t="shared" si="587"/>
        <v>0</v>
      </c>
      <c r="AC4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3" s="183">
        <f t="shared" si="588"/>
        <v>0</v>
      </c>
      <c r="AG4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3" s="183">
        <f t="shared" si="589"/>
        <v>0</v>
      </c>
      <c r="AK4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3" s="183">
        <f t="shared" si="590"/>
        <v>0</v>
      </c>
      <c r="AO463" s="183">
        <f t="shared" si="591"/>
        <v>0</v>
      </c>
    </row>
    <row r="464" spans="2:41">
      <c r="B464" s="181" t="s">
        <v>1183</v>
      </c>
      <c r="C464" s="182" t="s">
        <v>1184</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872">D464+E464</f>
        <v>0</v>
      </c>
      <c r="G464" s="183"/>
      <c r="H464" s="183">
        <f t="shared" ref="H464" si="873">F464-G464</f>
        <v>0</v>
      </c>
      <c r="I464" s="183"/>
      <c r="J464" s="183">
        <f t="shared" ref="J464" si="874">F464-I464</f>
        <v>0</v>
      </c>
      <c r="K4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4" s="183">
        <f t="shared" ref="AB464" si="875">Y464+Z464+AA464</f>
        <v>0</v>
      </c>
      <c r="AC4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4" s="183">
        <f t="shared" ref="AF464" si="876">AC464+AD464+AE464</f>
        <v>0</v>
      </c>
      <c r="AG4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4" s="183">
        <f t="shared" ref="AJ464" si="877">AG464+AH464+AI464</f>
        <v>0</v>
      </c>
      <c r="AK4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4" s="183">
        <f t="shared" ref="AN464" si="878">AK464+AL464+AM464</f>
        <v>0</v>
      </c>
      <c r="AO464" s="183">
        <f t="shared" ref="AO464" si="879">AB464+AF464+AJ464+AN464</f>
        <v>0</v>
      </c>
    </row>
    <row r="465" spans="2:41">
      <c r="B465" s="181" t="s">
        <v>1185</v>
      </c>
      <c r="C465" s="182" t="s">
        <v>1186</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880">D465+E465</f>
        <v>0</v>
      </c>
      <c r="G465" s="183"/>
      <c r="H465" s="183">
        <f t="shared" ref="H465" si="881">F465-G465</f>
        <v>0</v>
      </c>
      <c r="I465" s="183"/>
      <c r="J465" s="183">
        <f t="shared" ref="J465" si="882">F465-I465</f>
        <v>0</v>
      </c>
      <c r="K4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5" s="183">
        <f t="shared" ref="AB465" si="883">Y465+Z465+AA465</f>
        <v>0</v>
      </c>
      <c r="AC4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5" s="183">
        <f t="shared" ref="AF465" si="884">AC465+AD465+AE465</f>
        <v>0</v>
      </c>
      <c r="AG4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5" s="183">
        <f t="shared" ref="AJ465" si="885">AG465+AH465+AI465</f>
        <v>0</v>
      </c>
      <c r="AK4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5" s="183">
        <f t="shared" ref="AN465" si="886">AK465+AL465+AM465</f>
        <v>0</v>
      </c>
      <c r="AO465" s="183">
        <f t="shared" ref="AO465" si="887">AB465+AF465+AJ465+AN465</f>
        <v>0</v>
      </c>
    </row>
    <row r="466" spans="2:41">
      <c r="B466" s="181" t="s">
        <v>1187</v>
      </c>
      <c r="C466" s="182" t="s">
        <v>1188</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771"/>
        <v>0</v>
      </c>
      <c r="G466" s="183"/>
      <c r="H466" s="183">
        <f t="shared" si="584"/>
        <v>0</v>
      </c>
      <c r="I466" s="183"/>
      <c r="J466" s="183">
        <f t="shared" si="585"/>
        <v>0</v>
      </c>
      <c r="K4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6" s="183">
        <f t="shared" si="587"/>
        <v>0</v>
      </c>
      <c r="AC4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6" s="183">
        <f t="shared" si="588"/>
        <v>0</v>
      </c>
      <c r="AG4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6" s="183">
        <f t="shared" si="589"/>
        <v>0</v>
      </c>
      <c r="AK4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6" s="183">
        <f t="shared" si="590"/>
        <v>0</v>
      </c>
      <c r="AO466" s="183">
        <f t="shared" si="591"/>
        <v>0</v>
      </c>
    </row>
    <row r="467" spans="2:41">
      <c r="B467" s="190" t="s">
        <v>360</v>
      </c>
      <c r="C467" s="191" t="s">
        <v>228</v>
      </c>
      <c r="D467" s="192">
        <f>SUM(D468:D484)</f>
        <v>0</v>
      </c>
      <c r="E467" s="192">
        <f>SUM(E468:E484)</f>
        <v>0</v>
      </c>
      <c r="F467" s="192">
        <f t="shared" si="771"/>
        <v>0</v>
      </c>
      <c r="G467" s="192">
        <f>SUM(G468:G484)</f>
        <v>0</v>
      </c>
      <c r="H467" s="192">
        <f t="shared" si="584"/>
        <v>0</v>
      </c>
      <c r="I467" s="192">
        <f>SUM(I468:I484)</f>
        <v>0</v>
      </c>
      <c r="J467" s="192">
        <f t="shared" si="585"/>
        <v>0</v>
      </c>
      <c r="K467" s="192">
        <f t="shared" ref="K467:AA467" si="888">SUM(K468:K484)</f>
        <v>0</v>
      </c>
      <c r="L467" s="192">
        <f t="shared" si="888"/>
        <v>0</v>
      </c>
      <c r="M467" s="192">
        <f t="shared" si="888"/>
        <v>0</v>
      </c>
      <c r="N467" s="192">
        <f t="shared" si="888"/>
        <v>0</v>
      </c>
      <c r="O467" s="192">
        <f t="shared" si="888"/>
        <v>0</v>
      </c>
      <c r="P467" s="192">
        <f t="shared" si="888"/>
        <v>0</v>
      </c>
      <c r="Q467" s="192">
        <f t="shared" si="888"/>
        <v>0</v>
      </c>
      <c r="R467" s="192">
        <f t="shared" si="888"/>
        <v>0</v>
      </c>
      <c r="S467" s="192">
        <f t="shared" si="888"/>
        <v>0</v>
      </c>
      <c r="T467" s="192">
        <f t="shared" si="888"/>
        <v>0</v>
      </c>
      <c r="U467" s="192">
        <f t="shared" si="888"/>
        <v>0</v>
      </c>
      <c r="V467" s="192">
        <f t="shared" si="888"/>
        <v>0</v>
      </c>
      <c r="W467" s="192">
        <f t="shared" si="888"/>
        <v>0</v>
      </c>
      <c r="X467" s="192">
        <f t="shared" si="888"/>
        <v>0</v>
      </c>
      <c r="Y467" s="192">
        <f t="shared" si="888"/>
        <v>0</v>
      </c>
      <c r="Z467" s="192">
        <f t="shared" si="888"/>
        <v>0</v>
      </c>
      <c r="AA467" s="192">
        <f t="shared" si="888"/>
        <v>0</v>
      </c>
      <c r="AB467" s="192">
        <f t="shared" si="587"/>
        <v>0</v>
      </c>
      <c r="AC467" s="192">
        <f>SUM(AC468:AC484)</f>
        <v>0</v>
      </c>
      <c r="AD467" s="192">
        <f>SUM(AD468:AD484)</f>
        <v>0</v>
      </c>
      <c r="AE467" s="192">
        <f>SUM(AE468:AE484)</f>
        <v>0</v>
      </c>
      <c r="AF467" s="192">
        <f t="shared" si="588"/>
        <v>0</v>
      </c>
      <c r="AG467" s="192">
        <f>SUM(AG468:AG484)</f>
        <v>0</v>
      </c>
      <c r="AH467" s="192">
        <f>SUM(AH468:AH484)</f>
        <v>0</v>
      </c>
      <c r="AI467" s="192">
        <f>SUM(AI468:AI484)</f>
        <v>0</v>
      </c>
      <c r="AJ467" s="192">
        <f t="shared" si="589"/>
        <v>0</v>
      </c>
      <c r="AK467" s="192">
        <f>SUM(AK468:AK484)</f>
        <v>0</v>
      </c>
      <c r="AL467" s="192">
        <f>SUM(AL468:AL484)</f>
        <v>0</v>
      </c>
      <c r="AM467" s="192">
        <f>SUM(AM468:AM484)</f>
        <v>0</v>
      </c>
      <c r="AN467" s="192">
        <f t="shared" si="590"/>
        <v>0</v>
      </c>
      <c r="AO467" s="192">
        <f t="shared" si="591"/>
        <v>0</v>
      </c>
    </row>
    <row r="468" spans="2:41">
      <c r="B468" s="181" t="s">
        <v>1189</v>
      </c>
      <c r="C468" s="182" t="s">
        <v>1190</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889">D468+E468</f>
        <v>0</v>
      </c>
      <c r="G468" s="183"/>
      <c r="H468" s="183">
        <f t="shared" ref="H468" si="890">F468-G468</f>
        <v>0</v>
      </c>
      <c r="I468" s="183"/>
      <c r="J468" s="183">
        <f t="shared" ref="J468" si="891">F468-I468</f>
        <v>0</v>
      </c>
      <c r="K4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8" s="183">
        <f t="shared" ref="AB468" si="892">Y468+Z468+AA468</f>
        <v>0</v>
      </c>
      <c r="AC4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8" s="183">
        <f t="shared" ref="AF468" si="893">AC468+AD468+AE468</f>
        <v>0</v>
      </c>
      <c r="AG4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8" s="183">
        <f t="shared" ref="AJ468" si="894">AG468+AH468+AI468</f>
        <v>0</v>
      </c>
      <c r="AK4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8" s="183">
        <f t="shared" ref="AN468" si="895">AK468+AL468+AM468</f>
        <v>0</v>
      </c>
      <c r="AO468" s="183">
        <f t="shared" ref="AO468" si="896">AB468+AF468+AJ468+AN468</f>
        <v>0</v>
      </c>
    </row>
    <row r="469" spans="2:41">
      <c r="B469" s="181" t="s">
        <v>361</v>
      </c>
      <c r="C469" s="182" t="s">
        <v>229</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9" s="183">
        <f>Y469+Z469+AA469</f>
        <v>0</v>
      </c>
      <c r="AC4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9" s="183">
        <f>AC469+AD469+AE469</f>
        <v>0</v>
      </c>
      <c r="AG4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9" s="183">
        <f>AG469+AH469+AI469</f>
        <v>0</v>
      </c>
      <c r="AK4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9" s="183">
        <f>AK469+AL469+AM469</f>
        <v>0</v>
      </c>
      <c r="AO469" s="183">
        <f>AB469+AF469+AJ469+AN469</f>
        <v>0</v>
      </c>
    </row>
    <row r="470" spans="2:41">
      <c r="B470" s="181" t="s">
        <v>368</v>
      </c>
      <c r="C470" s="182" t="s">
        <v>234</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0" s="183">
        <f>Y470+Z470+AA470</f>
        <v>0</v>
      </c>
      <c r="AC4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0" s="183">
        <f>AC470+AD470+AE470</f>
        <v>0</v>
      </c>
      <c r="AG4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0" s="183">
        <f>AG470+AH470+AI470</f>
        <v>0</v>
      </c>
      <c r="AK4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0" s="183">
        <f>AK470+AL470+AM470</f>
        <v>0</v>
      </c>
      <c r="AO470" s="183">
        <f>AB470+AF470+AJ470+AN470</f>
        <v>0</v>
      </c>
    </row>
    <row r="471" spans="2:41">
      <c r="B471" s="181" t="s">
        <v>1191</v>
      </c>
      <c r="C471" s="182" t="s">
        <v>1192</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1" s="183">
        <f>Y471+Z471+AA471</f>
        <v>0</v>
      </c>
      <c r="AC4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1" s="183">
        <f>AC471+AD471+AE471</f>
        <v>0</v>
      </c>
      <c r="AG4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1" s="183">
        <f>AG471+AH471+AI471</f>
        <v>0</v>
      </c>
      <c r="AK4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1" s="183">
        <f>AK471+AL471+AM471</f>
        <v>0</v>
      </c>
      <c r="AO471" s="183">
        <f>AB471+AF471+AJ471+AN471</f>
        <v>0</v>
      </c>
    </row>
    <row r="472" spans="2:41">
      <c r="B472" s="181" t="s">
        <v>1193</v>
      </c>
      <c r="C472" s="182" t="s">
        <v>1194</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2" s="183">
        <f>Y472+Z472+AA472</f>
        <v>0</v>
      </c>
      <c r="AC4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2" s="183">
        <f>AC472+AD472+AE472</f>
        <v>0</v>
      </c>
      <c r="AG4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2" s="183">
        <f>AG472+AH472+AI472</f>
        <v>0</v>
      </c>
      <c r="AK4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2" s="183">
        <f>AK472+AL472+AM472</f>
        <v>0</v>
      </c>
      <c r="AO472" s="183">
        <f>AB472+AF472+AJ472+AN472</f>
        <v>0</v>
      </c>
    </row>
    <row r="473" spans="2:41">
      <c r="B473" s="181" t="s">
        <v>1195</v>
      </c>
      <c r="C473" s="182" t="s">
        <v>1196</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3" s="183">
        <f>Y473+Z473+AA473</f>
        <v>0</v>
      </c>
      <c r="AC4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3" s="183">
        <f>AC473+AD473+AE473</f>
        <v>0</v>
      </c>
      <c r="AG4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3" s="183">
        <f>AG473+AH473+AI473</f>
        <v>0</v>
      </c>
      <c r="AK4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3" s="183">
        <f>AK473+AL473+AM473</f>
        <v>0</v>
      </c>
      <c r="AO473" s="183">
        <f>AB473+AF473+AJ473+AN473</f>
        <v>0</v>
      </c>
    </row>
    <row r="474" spans="2:41">
      <c r="B474" s="181" t="s">
        <v>1197</v>
      </c>
      <c r="C474" s="182" t="s">
        <v>1198</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897">D474+E474</f>
        <v>0</v>
      </c>
      <c r="G474" s="183"/>
      <c r="H474" s="183">
        <f t="shared" ref="H474:H477" si="898">F474-G474</f>
        <v>0</v>
      </c>
      <c r="I474" s="183"/>
      <c r="J474" s="183">
        <f t="shared" ref="J474:J477" si="899">F474-I474</f>
        <v>0</v>
      </c>
      <c r="K4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4" s="183">
        <f t="shared" ref="AB474:AB477" si="900">Y474+Z474+AA474</f>
        <v>0</v>
      </c>
      <c r="AC4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4" s="183">
        <f t="shared" ref="AF474:AF477" si="901">AC474+AD474+AE474</f>
        <v>0</v>
      </c>
      <c r="AG4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4" s="183">
        <f t="shared" ref="AJ474:AJ477" si="902">AG474+AH474+AI474</f>
        <v>0</v>
      </c>
      <c r="AK4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4" s="183">
        <f t="shared" ref="AN474:AN477" si="903">AK474+AL474+AM474</f>
        <v>0</v>
      </c>
      <c r="AO474" s="183">
        <f t="shared" ref="AO474:AO477" si="904">AB474+AF474+AJ474+AN474</f>
        <v>0</v>
      </c>
    </row>
    <row r="475" spans="2:41">
      <c r="B475" s="181" t="s">
        <v>1199</v>
      </c>
      <c r="C475" s="182" t="s">
        <v>1200</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897"/>
        <v>0</v>
      </c>
      <c r="G475" s="183"/>
      <c r="H475" s="183">
        <f t="shared" si="898"/>
        <v>0</v>
      </c>
      <c r="I475" s="183"/>
      <c r="J475" s="183">
        <f t="shared" si="899"/>
        <v>0</v>
      </c>
      <c r="K4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5" s="183">
        <f t="shared" si="900"/>
        <v>0</v>
      </c>
      <c r="AC4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5" s="183">
        <f t="shared" si="901"/>
        <v>0</v>
      </c>
      <c r="AG4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5" s="183">
        <f t="shared" si="902"/>
        <v>0</v>
      </c>
      <c r="AK4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5" s="183">
        <f t="shared" si="903"/>
        <v>0</v>
      </c>
      <c r="AO475" s="183">
        <f t="shared" si="904"/>
        <v>0</v>
      </c>
    </row>
    <row r="476" spans="2:41">
      <c r="B476" s="181" t="s">
        <v>1201</v>
      </c>
      <c r="C476" s="182" t="s">
        <v>1202</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897"/>
        <v>0</v>
      </c>
      <c r="G476" s="183"/>
      <c r="H476" s="183">
        <f t="shared" si="898"/>
        <v>0</v>
      </c>
      <c r="I476" s="183"/>
      <c r="J476" s="183">
        <f t="shared" si="899"/>
        <v>0</v>
      </c>
      <c r="K4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6" s="183">
        <f t="shared" si="900"/>
        <v>0</v>
      </c>
      <c r="AC4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6" s="183">
        <f t="shared" si="901"/>
        <v>0</v>
      </c>
      <c r="AG4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6" s="183">
        <f t="shared" si="902"/>
        <v>0</v>
      </c>
      <c r="AK4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6" s="183">
        <f t="shared" si="903"/>
        <v>0</v>
      </c>
      <c r="AO476" s="183">
        <f t="shared" si="904"/>
        <v>0</v>
      </c>
    </row>
    <row r="477" spans="2:41">
      <c r="B477" s="181" t="s">
        <v>1203</v>
      </c>
      <c r="C477" s="182" t="s">
        <v>1204</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897"/>
        <v>0</v>
      </c>
      <c r="G477" s="183"/>
      <c r="H477" s="183">
        <f t="shared" si="898"/>
        <v>0</v>
      </c>
      <c r="I477" s="183"/>
      <c r="J477" s="183">
        <f t="shared" si="899"/>
        <v>0</v>
      </c>
      <c r="K4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7" s="183">
        <f t="shared" si="900"/>
        <v>0</v>
      </c>
      <c r="AC4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7" s="183">
        <f t="shared" si="901"/>
        <v>0</v>
      </c>
      <c r="AG4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7" s="183">
        <f t="shared" si="902"/>
        <v>0</v>
      </c>
      <c r="AK4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7" s="183">
        <f t="shared" si="903"/>
        <v>0</v>
      </c>
      <c r="AO477" s="183">
        <f t="shared" si="904"/>
        <v>0</v>
      </c>
    </row>
    <row r="478" spans="2:41">
      <c r="B478" s="181" t="s">
        <v>1205</v>
      </c>
      <c r="C478" s="182" t="s">
        <v>1206</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05">D478+E478</f>
        <v>0</v>
      </c>
      <c r="G478" s="183"/>
      <c r="H478" s="183">
        <f t="shared" ref="H478:H481" si="906">F478-G478</f>
        <v>0</v>
      </c>
      <c r="I478" s="183"/>
      <c r="J478" s="183">
        <f t="shared" ref="J478:J481" si="907">F478-I478</f>
        <v>0</v>
      </c>
      <c r="K4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8" s="183">
        <f t="shared" ref="AB478:AB481" si="908">Y478+Z478+AA478</f>
        <v>0</v>
      </c>
      <c r="AC4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8" s="183">
        <f t="shared" ref="AF478:AF481" si="909">AC478+AD478+AE478</f>
        <v>0</v>
      </c>
      <c r="AG4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8" s="183">
        <f t="shared" ref="AJ478:AJ481" si="910">AG478+AH478+AI478</f>
        <v>0</v>
      </c>
      <c r="AK4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8" s="183">
        <f t="shared" ref="AN478:AN481" si="911">AK478+AL478+AM478</f>
        <v>0</v>
      </c>
      <c r="AO478" s="183">
        <f t="shared" ref="AO478:AO481" si="912">AB478+AF478+AJ478+AN478</f>
        <v>0</v>
      </c>
    </row>
    <row r="479" spans="2:41">
      <c r="B479" s="181" t="s">
        <v>1207</v>
      </c>
      <c r="C479" s="182" t="s">
        <v>1208</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05"/>
        <v>0</v>
      </c>
      <c r="G479" s="183"/>
      <c r="H479" s="183">
        <f t="shared" si="906"/>
        <v>0</v>
      </c>
      <c r="I479" s="183"/>
      <c r="J479" s="183">
        <f t="shared" si="907"/>
        <v>0</v>
      </c>
      <c r="K4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9" s="183">
        <f t="shared" si="908"/>
        <v>0</v>
      </c>
      <c r="AC4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9" s="183">
        <f t="shared" si="909"/>
        <v>0</v>
      </c>
      <c r="AG4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9" s="183">
        <f t="shared" si="910"/>
        <v>0</v>
      </c>
      <c r="AK4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9" s="183">
        <f t="shared" si="911"/>
        <v>0</v>
      </c>
      <c r="AO479" s="183">
        <f t="shared" si="912"/>
        <v>0</v>
      </c>
    </row>
    <row r="480" spans="2:41">
      <c r="B480" s="181" t="s">
        <v>1209</v>
      </c>
      <c r="C480" s="182" t="s">
        <v>1210</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05"/>
        <v>0</v>
      </c>
      <c r="G480" s="183"/>
      <c r="H480" s="183">
        <f t="shared" si="906"/>
        <v>0</v>
      </c>
      <c r="I480" s="183"/>
      <c r="J480" s="183">
        <f t="shared" si="907"/>
        <v>0</v>
      </c>
      <c r="K4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0" s="183">
        <f t="shared" si="908"/>
        <v>0</v>
      </c>
      <c r="AC4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0" s="183">
        <f t="shared" si="909"/>
        <v>0</v>
      </c>
      <c r="AG4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0" s="183">
        <f t="shared" si="910"/>
        <v>0</v>
      </c>
      <c r="AK4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0" s="183">
        <f t="shared" si="911"/>
        <v>0</v>
      </c>
      <c r="AO480" s="183">
        <f t="shared" si="912"/>
        <v>0</v>
      </c>
    </row>
    <row r="481" spans="2:41">
      <c r="B481" s="181" t="s">
        <v>1211</v>
      </c>
      <c r="C481" s="182" t="s">
        <v>1212</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05"/>
        <v>0</v>
      </c>
      <c r="G481" s="183"/>
      <c r="H481" s="183">
        <f t="shared" si="906"/>
        <v>0</v>
      </c>
      <c r="I481" s="183"/>
      <c r="J481" s="183">
        <f t="shared" si="907"/>
        <v>0</v>
      </c>
      <c r="K4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1" s="183">
        <f t="shared" si="908"/>
        <v>0</v>
      </c>
      <c r="AC4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1" s="183">
        <f t="shared" si="909"/>
        <v>0</v>
      </c>
      <c r="AG4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1" s="183">
        <f t="shared" si="910"/>
        <v>0</v>
      </c>
      <c r="AK4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1" s="183">
        <f t="shared" si="911"/>
        <v>0</v>
      </c>
      <c r="AO481" s="183">
        <f t="shared" si="912"/>
        <v>0</v>
      </c>
    </row>
    <row r="482" spans="2:41">
      <c r="B482" s="181" t="s">
        <v>1213</v>
      </c>
      <c r="C482" s="182" t="s">
        <v>1214</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2" s="183">
        <f>Y482+Z482+AA482</f>
        <v>0</v>
      </c>
      <c r="AC4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2" s="183">
        <f>AC482+AD482+AE482</f>
        <v>0</v>
      </c>
      <c r="AG4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2" s="183">
        <f>AG482+AH482+AI482</f>
        <v>0</v>
      </c>
      <c r="AK4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2" s="183">
        <f>AK482+AL482+AM482</f>
        <v>0</v>
      </c>
      <c r="AO482" s="183">
        <f>AB482+AF482+AJ482+AN482</f>
        <v>0</v>
      </c>
    </row>
    <row r="483" spans="2:41">
      <c r="B483" s="181" t="s">
        <v>1215</v>
      </c>
      <c r="C483" s="182" t="s">
        <v>1216</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13">D483+E483</f>
        <v>0</v>
      </c>
      <c r="G483" s="183"/>
      <c r="H483" s="183">
        <f t="shared" ref="H483" si="914">F483-G483</f>
        <v>0</v>
      </c>
      <c r="I483" s="183"/>
      <c r="J483" s="183">
        <f t="shared" ref="J483" si="915">F483-I483</f>
        <v>0</v>
      </c>
      <c r="K4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3" s="183">
        <f t="shared" ref="AB483" si="916">Y483+Z483+AA483</f>
        <v>0</v>
      </c>
      <c r="AC4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3" s="183">
        <f t="shared" ref="AF483" si="917">AC483+AD483+AE483</f>
        <v>0</v>
      </c>
      <c r="AG4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3" s="183">
        <f t="shared" ref="AJ483" si="918">AG483+AH483+AI483</f>
        <v>0</v>
      </c>
      <c r="AK4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3" s="183">
        <f t="shared" ref="AN483" si="919">AK483+AL483+AM483</f>
        <v>0</v>
      </c>
      <c r="AO483" s="183">
        <f t="shared" ref="AO483" si="920">AB483+AF483+AJ483+AN483</f>
        <v>0</v>
      </c>
    </row>
    <row r="484" spans="2:41">
      <c r="B484" s="181" t="s">
        <v>1217</v>
      </c>
      <c r="C484" s="182" t="s">
        <v>1218</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21">D484+E484</f>
        <v>0</v>
      </c>
      <c r="G484" s="183"/>
      <c r="H484" s="183">
        <f t="shared" ref="H484" si="922">F484-G484</f>
        <v>0</v>
      </c>
      <c r="I484" s="183"/>
      <c r="J484" s="183">
        <f t="shared" ref="J484" si="923">F484-I484</f>
        <v>0</v>
      </c>
      <c r="K4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4" s="183">
        <f t="shared" ref="AB484" si="924">Y484+Z484+AA484</f>
        <v>0</v>
      </c>
      <c r="AC4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4" s="183">
        <f t="shared" ref="AF484" si="925">AC484+AD484+AE484</f>
        <v>0</v>
      </c>
      <c r="AG4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4" s="183">
        <f t="shared" ref="AJ484" si="926">AG484+AH484+AI484</f>
        <v>0</v>
      </c>
      <c r="AK4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4" s="183">
        <f t="shared" ref="AN484" si="927">AK484+AL484+AM484</f>
        <v>0</v>
      </c>
      <c r="AO484" s="183">
        <f t="shared" ref="AO484" si="928">AB484+AF484+AJ484+AN484</f>
        <v>0</v>
      </c>
    </row>
    <row r="485" spans="2:41">
      <c r="B485" s="190" t="s">
        <v>362</v>
      </c>
      <c r="C485" s="191" t="s">
        <v>230</v>
      </c>
      <c r="D485" s="192">
        <f>SUM(D486:D488)</f>
        <v>0</v>
      </c>
      <c r="E485" s="192">
        <f>SUM(E486:E488)</f>
        <v>0</v>
      </c>
      <c r="F485" s="192">
        <f t="shared" si="771"/>
        <v>0</v>
      </c>
      <c r="G485" s="192">
        <f>SUM(G486:G488)</f>
        <v>0</v>
      </c>
      <c r="H485" s="192">
        <f t="shared" si="584"/>
        <v>0</v>
      </c>
      <c r="I485" s="192">
        <f>SUM(I486:I488)</f>
        <v>0</v>
      </c>
      <c r="J485" s="192">
        <f t="shared" si="585"/>
        <v>0</v>
      </c>
      <c r="K485" s="192">
        <f t="shared" ref="K485:AA485" si="929">SUM(K486:K488)</f>
        <v>0</v>
      </c>
      <c r="L485" s="192">
        <f t="shared" si="929"/>
        <v>0</v>
      </c>
      <c r="M485" s="192">
        <f t="shared" si="929"/>
        <v>0</v>
      </c>
      <c r="N485" s="192">
        <f t="shared" si="929"/>
        <v>0</v>
      </c>
      <c r="O485" s="192">
        <f t="shared" si="929"/>
        <v>0</v>
      </c>
      <c r="P485" s="192">
        <f t="shared" ref="P485:Q485" si="930">SUM(P486:P488)</f>
        <v>0</v>
      </c>
      <c r="Q485" s="192">
        <f t="shared" si="930"/>
        <v>0</v>
      </c>
      <c r="R485" s="192">
        <f t="shared" si="929"/>
        <v>0</v>
      </c>
      <c r="S485" s="192">
        <f t="shared" si="929"/>
        <v>0</v>
      </c>
      <c r="T485" s="192">
        <f t="shared" si="929"/>
        <v>0</v>
      </c>
      <c r="U485" s="192">
        <f t="shared" si="929"/>
        <v>0</v>
      </c>
      <c r="V485" s="192">
        <f t="shared" ref="V485" si="931">SUM(V486:V488)</f>
        <v>0</v>
      </c>
      <c r="W485" s="192">
        <f t="shared" si="929"/>
        <v>0</v>
      </c>
      <c r="X485" s="192">
        <f t="shared" si="929"/>
        <v>0</v>
      </c>
      <c r="Y485" s="192">
        <f t="shared" si="929"/>
        <v>0</v>
      </c>
      <c r="Z485" s="192">
        <f t="shared" si="929"/>
        <v>0</v>
      </c>
      <c r="AA485" s="192">
        <f t="shared" si="929"/>
        <v>0</v>
      </c>
      <c r="AB485" s="192">
        <f t="shared" si="587"/>
        <v>0</v>
      </c>
      <c r="AC485" s="192">
        <f>SUM(AC486:AC488)</f>
        <v>0</v>
      </c>
      <c r="AD485" s="192">
        <f>SUM(AD486:AD488)</f>
        <v>0</v>
      </c>
      <c r="AE485" s="192">
        <f>SUM(AE486:AE488)</f>
        <v>0</v>
      </c>
      <c r="AF485" s="192">
        <f t="shared" si="588"/>
        <v>0</v>
      </c>
      <c r="AG485" s="192">
        <f>SUM(AG486:AG488)</f>
        <v>0</v>
      </c>
      <c r="AH485" s="192">
        <f>SUM(AH486:AH488)</f>
        <v>0</v>
      </c>
      <c r="AI485" s="192">
        <f>SUM(AI486:AI488)</f>
        <v>0</v>
      </c>
      <c r="AJ485" s="192">
        <f t="shared" si="589"/>
        <v>0</v>
      </c>
      <c r="AK485" s="192">
        <f>SUM(AK486:AK488)</f>
        <v>0</v>
      </c>
      <c r="AL485" s="192">
        <f>SUM(AL486:AL488)</f>
        <v>0</v>
      </c>
      <c r="AM485" s="192">
        <f>SUM(AM486:AM488)</f>
        <v>0</v>
      </c>
      <c r="AN485" s="192">
        <f t="shared" si="590"/>
        <v>0</v>
      </c>
      <c r="AO485" s="192">
        <f t="shared" si="591"/>
        <v>0</v>
      </c>
    </row>
    <row r="486" spans="2:41">
      <c r="B486" s="181" t="s">
        <v>363</v>
      </c>
      <c r="C486" s="182" t="s">
        <v>231</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771"/>
        <v>0</v>
      </c>
      <c r="G486" s="183"/>
      <c r="H486" s="183">
        <f t="shared" si="584"/>
        <v>0</v>
      </c>
      <c r="I486" s="183"/>
      <c r="J486" s="183">
        <f t="shared" si="585"/>
        <v>0</v>
      </c>
      <c r="K4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6" s="183">
        <f t="shared" si="587"/>
        <v>0</v>
      </c>
      <c r="AC4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6" s="183">
        <f t="shared" si="588"/>
        <v>0</v>
      </c>
      <c r="AG4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6" s="183">
        <f t="shared" si="589"/>
        <v>0</v>
      </c>
      <c r="AK4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6" s="183">
        <f t="shared" si="590"/>
        <v>0</v>
      </c>
      <c r="AO486" s="183">
        <f t="shared" si="591"/>
        <v>0</v>
      </c>
    </row>
    <row r="487" spans="2:41">
      <c r="B487" s="181" t="s">
        <v>1219</v>
      </c>
      <c r="C487" s="182" t="s">
        <v>1220</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932">D487+E487</f>
        <v>0</v>
      </c>
      <c r="G487" s="183"/>
      <c r="H487" s="183">
        <f t="shared" ref="H487" si="933">F487-G487</f>
        <v>0</v>
      </c>
      <c r="I487" s="183"/>
      <c r="J487" s="183">
        <f t="shared" ref="J487" si="934">F487-I487</f>
        <v>0</v>
      </c>
      <c r="K4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7" s="183">
        <f t="shared" ref="AB487" si="935">Y487+Z487+AA487</f>
        <v>0</v>
      </c>
      <c r="AC4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7" s="183">
        <f t="shared" ref="AF487" si="936">AC487+AD487+AE487</f>
        <v>0</v>
      </c>
      <c r="AG4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7" s="183">
        <f t="shared" ref="AJ487" si="937">AG487+AH487+AI487</f>
        <v>0</v>
      </c>
      <c r="AK4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7" s="183">
        <f t="shared" ref="AN487" si="938">AK487+AL487+AM487</f>
        <v>0</v>
      </c>
      <c r="AO487" s="183">
        <f t="shared" ref="AO487" si="939">AB487+AF487+AJ487+AN487</f>
        <v>0</v>
      </c>
    </row>
    <row r="488" spans="2:41">
      <c r="B488" s="181" t="s">
        <v>1221</v>
      </c>
      <c r="C488" s="182" t="s">
        <v>1222</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771"/>
        <v>0</v>
      </c>
      <c r="G488" s="183"/>
      <c r="H488" s="183">
        <f t="shared" si="584"/>
        <v>0</v>
      </c>
      <c r="I488" s="183"/>
      <c r="J488" s="183">
        <f t="shared" si="585"/>
        <v>0</v>
      </c>
      <c r="K4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8" s="183">
        <f t="shared" si="587"/>
        <v>0</v>
      </c>
      <c r="AC4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8" s="183">
        <f t="shared" si="588"/>
        <v>0</v>
      </c>
      <c r="AG4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8" s="183">
        <f t="shared" si="589"/>
        <v>0</v>
      </c>
      <c r="AK4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8" s="183">
        <f t="shared" si="590"/>
        <v>0</v>
      </c>
      <c r="AO488" s="183">
        <f t="shared" si="591"/>
        <v>0</v>
      </c>
    </row>
    <row r="489" spans="2:41">
      <c r="B489" s="190" t="s">
        <v>364</v>
      </c>
      <c r="C489" s="191" t="s">
        <v>232</v>
      </c>
      <c r="D489" s="192">
        <f>SUM(D490:D498)</f>
        <v>0</v>
      </c>
      <c r="E489" s="192">
        <f>SUM(E490:E498)</f>
        <v>0</v>
      </c>
      <c r="F489" s="192">
        <f t="shared" si="771"/>
        <v>0</v>
      </c>
      <c r="G489" s="192">
        <f>SUM(G490:G498)</f>
        <v>0</v>
      </c>
      <c r="H489" s="192">
        <f t="shared" si="584"/>
        <v>0</v>
      </c>
      <c r="I489" s="192">
        <f>SUM(I490:I498)</f>
        <v>0</v>
      </c>
      <c r="J489" s="192">
        <f t="shared" si="585"/>
        <v>0</v>
      </c>
      <c r="K489" s="192">
        <f t="shared" ref="K489:AA489" si="940">SUM(K490:K498)</f>
        <v>0</v>
      </c>
      <c r="L489" s="192">
        <f t="shared" si="940"/>
        <v>0</v>
      </c>
      <c r="M489" s="192">
        <f t="shared" si="940"/>
        <v>0</v>
      </c>
      <c r="N489" s="192">
        <f t="shared" si="940"/>
        <v>0</v>
      </c>
      <c r="O489" s="192">
        <f t="shared" si="940"/>
        <v>0</v>
      </c>
      <c r="P489" s="192">
        <f t="shared" ref="P489:Q489" si="941">SUM(P490:P498)</f>
        <v>0</v>
      </c>
      <c r="Q489" s="192">
        <f t="shared" si="941"/>
        <v>0</v>
      </c>
      <c r="R489" s="192">
        <f t="shared" si="940"/>
        <v>0</v>
      </c>
      <c r="S489" s="192">
        <f t="shared" si="940"/>
        <v>0</v>
      </c>
      <c r="T489" s="192">
        <f t="shared" si="940"/>
        <v>0</v>
      </c>
      <c r="U489" s="192">
        <f t="shared" si="940"/>
        <v>0</v>
      </c>
      <c r="V489" s="192">
        <f t="shared" ref="V489" si="942">SUM(V490:V498)</f>
        <v>0</v>
      </c>
      <c r="W489" s="192">
        <f t="shared" si="940"/>
        <v>0</v>
      </c>
      <c r="X489" s="192">
        <f t="shared" si="940"/>
        <v>0</v>
      </c>
      <c r="Y489" s="192">
        <f t="shared" si="940"/>
        <v>0</v>
      </c>
      <c r="Z489" s="192">
        <f t="shared" si="940"/>
        <v>0</v>
      </c>
      <c r="AA489" s="192">
        <f t="shared" si="940"/>
        <v>0</v>
      </c>
      <c r="AB489" s="192">
        <f t="shared" si="587"/>
        <v>0</v>
      </c>
      <c r="AC489" s="192">
        <f>SUM(AC490:AC498)</f>
        <v>0</v>
      </c>
      <c r="AD489" s="192">
        <f>SUM(AD490:AD498)</f>
        <v>0</v>
      </c>
      <c r="AE489" s="192">
        <f>SUM(AE490:AE498)</f>
        <v>0</v>
      </c>
      <c r="AF489" s="192">
        <f t="shared" si="588"/>
        <v>0</v>
      </c>
      <c r="AG489" s="192">
        <f>SUM(AG490:AG498)</f>
        <v>0</v>
      </c>
      <c r="AH489" s="192">
        <f>SUM(AH490:AH498)</f>
        <v>0</v>
      </c>
      <c r="AI489" s="192">
        <f>SUM(AI490:AI498)</f>
        <v>0</v>
      </c>
      <c r="AJ489" s="192">
        <f t="shared" si="589"/>
        <v>0</v>
      </c>
      <c r="AK489" s="192">
        <f>SUM(AK490:AK498)</f>
        <v>0</v>
      </c>
      <c r="AL489" s="192">
        <f>SUM(AL490:AL498)</f>
        <v>0</v>
      </c>
      <c r="AM489" s="192">
        <f>SUM(AM490:AM498)</f>
        <v>0</v>
      </c>
      <c r="AN489" s="192">
        <f t="shared" si="590"/>
        <v>0</v>
      </c>
      <c r="AO489" s="192">
        <f t="shared" si="591"/>
        <v>0</v>
      </c>
    </row>
    <row r="490" spans="2:41">
      <c r="B490" s="181" t="s">
        <v>365</v>
      </c>
      <c r="C490" s="182" t="s">
        <v>227</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943">D490+E490</f>
        <v>0</v>
      </c>
      <c r="G490" s="183"/>
      <c r="H490" s="183">
        <f t="shared" ref="H490:H494" si="944">F490-G490</f>
        <v>0</v>
      </c>
      <c r="I490" s="183"/>
      <c r="J490" s="183">
        <f t="shared" ref="J490:J494" si="945">F490-I490</f>
        <v>0</v>
      </c>
      <c r="K4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0" s="183">
        <f t="shared" ref="AB490:AB494" si="946">Y490+Z490+AA490</f>
        <v>0</v>
      </c>
      <c r="AC4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0" s="183">
        <f t="shared" ref="AF490:AF494" si="947">AC490+AD490+AE490</f>
        <v>0</v>
      </c>
      <c r="AG4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0" s="183">
        <f t="shared" ref="AJ490:AJ494" si="948">AG490+AH490+AI490</f>
        <v>0</v>
      </c>
      <c r="AK4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0" s="183">
        <f t="shared" ref="AN490:AN494" si="949">AK490+AL490+AM490</f>
        <v>0</v>
      </c>
      <c r="AO490" s="183">
        <f t="shared" ref="AO490:AO494" si="950">AB490+AF490+AJ490+AN490</f>
        <v>0</v>
      </c>
    </row>
    <row r="491" spans="2:41">
      <c r="B491" s="181" t="s">
        <v>1223</v>
      </c>
      <c r="C491" s="182" t="s">
        <v>1178</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951">D491+E491</f>
        <v>0</v>
      </c>
      <c r="G491" s="183"/>
      <c r="H491" s="183">
        <f t="shared" ref="H491" si="952">F491-G491</f>
        <v>0</v>
      </c>
      <c r="I491" s="183"/>
      <c r="J491" s="183">
        <f t="shared" ref="J491" si="953">F491-I491</f>
        <v>0</v>
      </c>
      <c r="K4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1" s="183">
        <f t="shared" ref="AB491" si="954">Y491+Z491+AA491</f>
        <v>0</v>
      </c>
      <c r="AC4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1" s="183">
        <f t="shared" ref="AF491" si="955">AC491+AD491+AE491</f>
        <v>0</v>
      </c>
      <c r="AG4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1" s="183">
        <f t="shared" ref="AJ491" si="956">AG491+AH491+AI491</f>
        <v>0</v>
      </c>
      <c r="AK4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1" s="183">
        <f t="shared" ref="AN491" si="957">AK491+AL491+AM491</f>
        <v>0</v>
      </c>
      <c r="AO491" s="183">
        <f t="shared" ref="AO491" si="958">AB491+AF491+AJ491+AN491</f>
        <v>0</v>
      </c>
    </row>
    <row r="492" spans="2:41">
      <c r="B492" s="181" t="s">
        <v>1224</v>
      </c>
      <c r="C492" s="182" t="s">
        <v>1180</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943"/>
        <v>0</v>
      </c>
      <c r="G492" s="183"/>
      <c r="H492" s="183">
        <f t="shared" si="944"/>
        <v>0</v>
      </c>
      <c r="I492" s="183"/>
      <c r="J492" s="183">
        <f t="shared" si="945"/>
        <v>0</v>
      </c>
      <c r="K4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2" s="183">
        <f t="shared" si="946"/>
        <v>0</v>
      </c>
      <c r="AC4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2" s="183">
        <f t="shared" si="947"/>
        <v>0</v>
      </c>
      <c r="AG4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2" s="183">
        <f t="shared" si="948"/>
        <v>0</v>
      </c>
      <c r="AK4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2" s="183">
        <f t="shared" si="949"/>
        <v>0</v>
      </c>
      <c r="AO492" s="183">
        <f t="shared" si="950"/>
        <v>0</v>
      </c>
    </row>
    <row r="493" spans="2:41">
      <c r="B493" s="181" t="s">
        <v>1225</v>
      </c>
      <c r="C493" s="182" t="s">
        <v>1184</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943"/>
        <v>0</v>
      </c>
      <c r="G493" s="183"/>
      <c r="H493" s="183">
        <f t="shared" si="944"/>
        <v>0</v>
      </c>
      <c r="I493" s="183"/>
      <c r="J493" s="183">
        <f t="shared" si="945"/>
        <v>0</v>
      </c>
      <c r="K4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3" s="183">
        <f t="shared" si="946"/>
        <v>0</v>
      </c>
      <c r="AC4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3" s="183">
        <f t="shared" si="947"/>
        <v>0</v>
      </c>
      <c r="AG4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3" s="183">
        <f t="shared" si="948"/>
        <v>0</v>
      </c>
      <c r="AK4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3" s="183">
        <f t="shared" si="949"/>
        <v>0</v>
      </c>
      <c r="AO493" s="183">
        <f t="shared" si="950"/>
        <v>0</v>
      </c>
    </row>
    <row r="494" spans="2:41">
      <c r="B494" s="181" t="s">
        <v>1226</v>
      </c>
      <c r="C494" s="182" t="s">
        <v>1227</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943"/>
        <v>0</v>
      </c>
      <c r="G494" s="183"/>
      <c r="H494" s="183">
        <f t="shared" si="944"/>
        <v>0</v>
      </c>
      <c r="I494" s="183"/>
      <c r="J494" s="183">
        <f t="shared" si="945"/>
        <v>0</v>
      </c>
      <c r="K4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4" s="183">
        <f t="shared" si="946"/>
        <v>0</v>
      </c>
      <c r="AC4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4" s="183">
        <f t="shared" si="947"/>
        <v>0</v>
      </c>
      <c r="AG4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4" s="183">
        <f t="shared" si="948"/>
        <v>0</v>
      </c>
      <c r="AK4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4" s="183">
        <f t="shared" si="949"/>
        <v>0</v>
      </c>
      <c r="AO494" s="183">
        <f t="shared" si="950"/>
        <v>0</v>
      </c>
    </row>
    <row r="495" spans="2:41">
      <c r="B495" s="181" t="s">
        <v>1228</v>
      </c>
      <c r="C495" s="182" t="s">
        <v>1188</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771"/>
        <v>0</v>
      </c>
      <c r="G495" s="183"/>
      <c r="H495" s="183">
        <f t="shared" si="584"/>
        <v>0</v>
      </c>
      <c r="I495" s="183"/>
      <c r="J495" s="183">
        <f t="shared" si="585"/>
        <v>0</v>
      </c>
      <c r="K4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5" s="183">
        <f t="shared" si="587"/>
        <v>0</v>
      </c>
      <c r="AC4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5" s="183">
        <f t="shared" si="588"/>
        <v>0</v>
      </c>
      <c r="AG4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5" s="183">
        <f t="shared" si="589"/>
        <v>0</v>
      </c>
      <c r="AK4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5" s="183">
        <f t="shared" si="590"/>
        <v>0</v>
      </c>
      <c r="AO495" s="183">
        <f t="shared" si="591"/>
        <v>0</v>
      </c>
    </row>
    <row r="496" spans="2:41">
      <c r="B496" s="181" t="s">
        <v>1229</v>
      </c>
      <c r="C496" s="182" t="s">
        <v>1230</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959">D496+E496</f>
        <v>0</v>
      </c>
      <c r="G496" s="183"/>
      <c r="H496" s="183">
        <f t="shared" ref="H496" si="960">F496-G496</f>
        <v>0</v>
      </c>
      <c r="I496" s="183"/>
      <c r="J496" s="183">
        <f t="shared" ref="J496" si="961">F496-I496</f>
        <v>0</v>
      </c>
      <c r="K4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6" s="183">
        <f t="shared" ref="AB496" si="962">Y496+Z496+AA496</f>
        <v>0</v>
      </c>
      <c r="AC4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6" s="183">
        <f t="shared" ref="AF496" si="963">AC496+AD496+AE496</f>
        <v>0</v>
      </c>
      <c r="AG4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6" s="183">
        <f t="shared" ref="AJ496" si="964">AG496+AH496+AI496</f>
        <v>0</v>
      </c>
      <c r="AK4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6" s="183">
        <f t="shared" ref="AN496" si="965">AK496+AL496+AM496</f>
        <v>0</v>
      </c>
      <c r="AO496" s="183">
        <f t="shared" ref="AO496" si="966">AB496+AF496+AJ496+AN496</f>
        <v>0</v>
      </c>
    </row>
    <row r="497" spans="2:41">
      <c r="B497" s="181" t="s">
        <v>1231</v>
      </c>
      <c r="C497" s="182" t="s">
        <v>1190</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967">D497+E497</f>
        <v>0</v>
      </c>
      <c r="G497" s="183"/>
      <c r="H497" s="183">
        <f t="shared" ref="H497" si="968">F497-G497</f>
        <v>0</v>
      </c>
      <c r="I497" s="183"/>
      <c r="J497" s="183">
        <f t="shared" ref="J497" si="969">F497-I497</f>
        <v>0</v>
      </c>
      <c r="K4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7" s="183">
        <f t="shared" ref="AB497" si="970">Y497+Z497+AA497</f>
        <v>0</v>
      </c>
      <c r="AC4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7" s="183">
        <f t="shared" ref="AF497" si="971">AC497+AD497+AE497</f>
        <v>0</v>
      </c>
      <c r="AG4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7" s="183">
        <f t="shared" ref="AJ497" si="972">AG497+AH497+AI497</f>
        <v>0</v>
      </c>
      <c r="AK4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7" s="183">
        <f t="shared" ref="AN497" si="973">AK497+AL497+AM497</f>
        <v>0</v>
      </c>
      <c r="AO497" s="183">
        <f t="shared" ref="AO497" si="974">AB497+AF497+AJ497+AN497</f>
        <v>0</v>
      </c>
    </row>
    <row r="498" spans="2:41">
      <c r="B498" s="181" t="s">
        <v>1232</v>
      </c>
      <c r="C498" s="182" t="s">
        <v>1233</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771"/>
        <v>0</v>
      </c>
      <c r="G498" s="183"/>
      <c r="H498" s="183">
        <f t="shared" si="584"/>
        <v>0</v>
      </c>
      <c r="I498" s="183"/>
      <c r="J498" s="183">
        <f t="shared" si="585"/>
        <v>0</v>
      </c>
      <c r="K4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8" s="183">
        <f t="shared" si="587"/>
        <v>0</v>
      </c>
      <c r="AC4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8" s="183">
        <f t="shared" si="588"/>
        <v>0</v>
      </c>
      <c r="AG4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8" s="183">
        <f t="shared" si="589"/>
        <v>0</v>
      </c>
      <c r="AK4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8" s="183">
        <f t="shared" si="590"/>
        <v>0</v>
      </c>
      <c r="AO498" s="183">
        <f t="shared" si="591"/>
        <v>0</v>
      </c>
    </row>
    <row r="499" spans="2:41">
      <c r="B499" s="178" t="s">
        <v>369</v>
      </c>
      <c r="C499" s="179" t="s">
        <v>235</v>
      </c>
      <c r="D499" s="180">
        <f>D500+D509</f>
        <v>0</v>
      </c>
      <c r="E499" s="180">
        <f>E500+E509</f>
        <v>0</v>
      </c>
      <c r="F499" s="180">
        <f t="shared" ref="F499:F566" si="975">D499+E499</f>
        <v>0</v>
      </c>
      <c r="G499" s="180">
        <f t="shared" ref="G499:I499" si="976">G500+G509</f>
        <v>0</v>
      </c>
      <c r="H499" s="180">
        <f t="shared" ref="H499:H566" si="977">F499-G499</f>
        <v>0</v>
      </c>
      <c r="I499" s="180">
        <f t="shared" si="976"/>
        <v>0</v>
      </c>
      <c r="J499" s="180">
        <f t="shared" ref="J499:J566" si="978">F499-I499</f>
        <v>0</v>
      </c>
      <c r="K499" s="180">
        <f t="shared" ref="K499:AM499" si="979">K500+K509</f>
        <v>0</v>
      </c>
      <c r="L499" s="180">
        <f t="shared" si="979"/>
        <v>0</v>
      </c>
      <c r="M499" s="180">
        <f t="shared" si="979"/>
        <v>0</v>
      </c>
      <c r="N499" s="180">
        <f t="shared" si="979"/>
        <v>0</v>
      </c>
      <c r="O499" s="180">
        <f t="shared" si="979"/>
        <v>0</v>
      </c>
      <c r="P499" s="180">
        <f t="shared" ref="P499:Q499" si="980">P500+P509</f>
        <v>0</v>
      </c>
      <c r="Q499" s="180">
        <f t="shared" si="980"/>
        <v>0</v>
      </c>
      <c r="R499" s="180">
        <f t="shared" si="979"/>
        <v>0</v>
      </c>
      <c r="S499" s="180">
        <f t="shared" si="979"/>
        <v>0</v>
      </c>
      <c r="T499" s="180">
        <f t="shared" si="979"/>
        <v>0</v>
      </c>
      <c r="U499" s="180">
        <f t="shared" si="979"/>
        <v>0</v>
      </c>
      <c r="V499" s="180">
        <f t="shared" ref="V499" si="981">V500+V509</f>
        <v>0</v>
      </c>
      <c r="W499" s="180">
        <f t="shared" si="979"/>
        <v>0</v>
      </c>
      <c r="X499" s="180">
        <f t="shared" si="979"/>
        <v>0</v>
      </c>
      <c r="Y499" s="180">
        <f t="shared" si="979"/>
        <v>0</v>
      </c>
      <c r="Z499" s="180">
        <f t="shared" si="979"/>
        <v>0</v>
      </c>
      <c r="AA499" s="180">
        <f t="shared" si="979"/>
        <v>0</v>
      </c>
      <c r="AB499" s="180">
        <f t="shared" ref="AB499:AB566" si="982">Y499+Z499+AA499</f>
        <v>0</v>
      </c>
      <c r="AC499" s="180">
        <f t="shared" si="979"/>
        <v>0</v>
      </c>
      <c r="AD499" s="180">
        <f t="shared" si="979"/>
        <v>0</v>
      </c>
      <c r="AE499" s="180">
        <f t="shared" si="979"/>
        <v>0</v>
      </c>
      <c r="AF499" s="180">
        <f t="shared" ref="AF499:AF566" si="983">AC499+AD499+AE499</f>
        <v>0</v>
      </c>
      <c r="AG499" s="180">
        <f t="shared" si="979"/>
        <v>0</v>
      </c>
      <c r="AH499" s="180">
        <f t="shared" si="979"/>
        <v>0</v>
      </c>
      <c r="AI499" s="180">
        <f t="shared" si="979"/>
        <v>0</v>
      </c>
      <c r="AJ499" s="180">
        <f t="shared" ref="AJ499:AJ566" si="984">AG499+AH499+AI499</f>
        <v>0</v>
      </c>
      <c r="AK499" s="180">
        <f t="shared" si="979"/>
        <v>0</v>
      </c>
      <c r="AL499" s="180">
        <f t="shared" si="979"/>
        <v>0</v>
      </c>
      <c r="AM499" s="180">
        <f t="shared" si="979"/>
        <v>0</v>
      </c>
      <c r="AN499" s="180">
        <f t="shared" ref="AN499:AN566" si="985">AK499+AL499+AM499</f>
        <v>0</v>
      </c>
      <c r="AO499" s="180">
        <f t="shared" ref="AO499:AO566" si="986">AB499+AF499+AJ499+AN499</f>
        <v>0</v>
      </c>
    </row>
    <row r="500" spans="2:41">
      <c r="B500" s="190" t="s">
        <v>370</v>
      </c>
      <c r="C500" s="191" t="s">
        <v>236</v>
      </c>
      <c r="D500" s="192">
        <f>SUM(D501:D508)</f>
        <v>0</v>
      </c>
      <c r="E500" s="192">
        <f>SUM(E501:E508)</f>
        <v>0</v>
      </c>
      <c r="F500" s="192">
        <f t="shared" si="975"/>
        <v>0</v>
      </c>
      <c r="G500" s="192">
        <f t="shared" ref="G500:I500" si="987">SUM(G501:G508)</f>
        <v>0</v>
      </c>
      <c r="H500" s="192">
        <f t="shared" si="977"/>
        <v>0</v>
      </c>
      <c r="I500" s="192">
        <f t="shared" si="987"/>
        <v>0</v>
      </c>
      <c r="J500" s="192">
        <f t="shared" si="978"/>
        <v>0</v>
      </c>
      <c r="K500" s="192">
        <f t="shared" ref="K500:AM500" si="988">SUM(K501:K508)</f>
        <v>0</v>
      </c>
      <c r="L500" s="192">
        <f t="shared" si="988"/>
        <v>0</v>
      </c>
      <c r="M500" s="192">
        <f t="shared" si="988"/>
        <v>0</v>
      </c>
      <c r="N500" s="192">
        <f t="shared" si="988"/>
        <v>0</v>
      </c>
      <c r="O500" s="192">
        <f t="shared" si="988"/>
        <v>0</v>
      </c>
      <c r="P500" s="192">
        <f t="shared" ref="P500:Q500" si="989">SUM(P501:P508)</f>
        <v>0</v>
      </c>
      <c r="Q500" s="192">
        <f t="shared" si="989"/>
        <v>0</v>
      </c>
      <c r="R500" s="192">
        <f t="shared" si="988"/>
        <v>0</v>
      </c>
      <c r="S500" s="192">
        <f t="shared" si="988"/>
        <v>0</v>
      </c>
      <c r="T500" s="192">
        <f t="shared" si="988"/>
        <v>0</v>
      </c>
      <c r="U500" s="192">
        <f t="shared" si="988"/>
        <v>0</v>
      </c>
      <c r="V500" s="192">
        <f t="shared" ref="V500" si="990">SUM(V501:V508)</f>
        <v>0</v>
      </c>
      <c r="W500" s="192">
        <f t="shared" si="988"/>
        <v>0</v>
      </c>
      <c r="X500" s="192">
        <f t="shared" si="988"/>
        <v>0</v>
      </c>
      <c r="Y500" s="192">
        <f t="shared" si="988"/>
        <v>0</v>
      </c>
      <c r="Z500" s="192">
        <f t="shared" si="988"/>
        <v>0</v>
      </c>
      <c r="AA500" s="192">
        <f t="shared" si="988"/>
        <v>0</v>
      </c>
      <c r="AB500" s="192">
        <f t="shared" si="982"/>
        <v>0</v>
      </c>
      <c r="AC500" s="192">
        <f t="shared" si="988"/>
        <v>0</v>
      </c>
      <c r="AD500" s="192">
        <f t="shared" si="988"/>
        <v>0</v>
      </c>
      <c r="AE500" s="192">
        <f t="shared" si="988"/>
        <v>0</v>
      </c>
      <c r="AF500" s="192">
        <f t="shared" si="983"/>
        <v>0</v>
      </c>
      <c r="AG500" s="192">
        <f t="shared" si="988"/>
        <v>0</v>
      </c>
      <c r="AH500" s="192">
        <f t="shared" si="988"/>
        <v>0</v>
      </c>
      <c r="AI500" s="192">
        <f t="shared" si="988"/>
        <v>0</v>
      </c>
      <c r="AJ500" s="192">
        <f t="shared" si="984"/>
        <v>0</v>
      </c>
      <c r="AK500" s="192">
        <f t="shared" si="988"/>
        <v>0</v>
      </c>
      <c r="AL500" s="192">
        <f t="shared" si="988"/>
        <v>0</v>
      </c>
      <c r="AM500" s="192">
        <f t="shared" si="988"/>
        <v>0</v>
      </c>
      <c r="AN500" s="192">
        <f t="shared" si="985"/>
        <v>0</v>
      </c>
      <c r="AO500" s="192">
        <f t="shared" si="986"/>
        <v>0</v>
      </c>
    </row>
    <row r="501" spans="2:41">
      <c r="B501" s="181" t="s">
        <v>371</v>
      </c>
      <c r="C501" s="182" t="s">
        <v>237</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975"/>
        <v>0</v>
      </c>
      <c r="G501" s="183"/>
      <c r="H501" s="183">
        <f t="shared" si="977"/>
        <v>0</v>
      </c>
      <c r="I501" s="183"/>
      <c r="J501" s="183">
        <f t="shared" si="978"/>
        <v>0</v>
      </c>
      <c r="K5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1" s="183">
        <f t="shared" si="982"/>
        <v>0</v>
      </c>
      <c r="AC5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1" s="183">
        <f t="shared" si="983"/>
        <v>0</v>
      </c>
      <c r="AG5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1" s="183">
        <f t="shared" si="984"/>
        <v>0</v>
      </c>
      <c r="AK5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1" s="183">
        <f t="shared" si="985"/>
        <v>0</v>
      </c>
      <c r="AO501" s="183">
        <f t="shared" si="986"/>
        <v>0</v>
      </c>
    </row>
    <row r="502" spans="2:41">
      <c r="B502" s="181" t="s">
        <v>1234</v>
      </c>
      <c r="C502" s="182" t="s">
        <v>1235</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975"/>
        <v>0</v>
      </c>
      <c r="G502" s="183"/>
      <c r="H502" s="183">
        <f t="shared" si="977"/>
        <v>0</v>
      </c>
      <c r="I502" s="183"/>
      <c r="J502" s="183">
        <f t="shared" si="978"/>
        <v>0</v>
      </c>
      <c r="K5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2" s="183">
        <f t="shared" si="982"/>
        <v>0</v>
      </c>
      <c r="AC5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2" s="183">
        <f t="shared" si="983"/>
        <v>0</v>
      </c>
      <c r="AG5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2" s="183">
        <f t="shared" si="984"/>
        <v>0</v>
      </c>
      <c r="AK5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2" s="183">
        <f t="shared" si="985"/>
        <v>0</v>
      </c>
      <c r="AO502" s="183">
        <f t="shared" si="986"/>
        <v>0</v>
      </c>
    </row>
    <row r="503" spans="2:41">
      <c r="B503" s="181" t="s">
        <v>1236</v>
      </c>
      <c r="C503" s="182" t="s">
        <v>1237</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991">D503+E503</f>
        <v>0</v>
      </c>
      <c r="G503" s="183"/>
      <c r="H503" s="183">
        <f t="shared" ref="H503:H506" si="992">F503-G503</f>
        <v>0</v>
      </c>
      <c r="I503" s="183"/>
      <c r="J503" s="183">
        <f t="shared" ref="J503:J506" si="993">F503-I503</f>
        <v>0</v>
      </c>
      <c r="K5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3" s="183">
        <f t="shared" ref="AB503:AB506" si="994">Y503+Z503+AA503</f>
        <v>0</v>
      </c>
      <c r="AC5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3" s="183">
        <f t="shared" ref="AF503:AF506" si="995">AC503+AD503+AE503</f>
        <v>0</v>
      </c>
      <c r="AG5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3" s="183">
        <f t="shared" ref="AJ503:AJ506" si="996">AG503+AH503+AI503</f>
        <v>0</v>
      </c>
      <c r="AK5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3" s="183">
        <f t="shared" ref="AN503:AN506" si="997">AK503+AL503+AM503</f>
        <v>0</v>
      </c>
      <c r="AO503" s="183">
        <f t="shared" ref="AO503:AO506" si="998">AB503+AF503+AJ503+AN503</f>
        <v>0</v>
      </c>
    </row>
    <row r="504" spans="2:41">
      <c r="B504" s="181" t="s">
        <v>372</v>
      </c>
      <c r="C504" s="182" t="s">
        <v>238</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991"/>
        <v>0</v>
      </c>
      <c r="G504" s="183"/>
      <c r="H504" s="183">
        <f t="shared" si="992"/>
        <v>0</v>
      </c>
      <c r="I504" s="183"/>
      <c r="J504" s="183">
        <f t="shared" si="993"/>
        <v>0</v>
      </c>
      <c r="K5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4" s="183">
        <f t="shared" si="994"/>
        <v>0</v>
      </c>
      <c r="AC5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4" s="183">
        <f t="shared" si="995"/>
        <v>0</v>
      </c>
      <c r="AG5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4" s="183">
        <f t="shared" si="996"/>
        <v>0</v>
      </c>
      <c r="AK5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4" s="183">
        <f t="shared" si="997"/>
        <v>0</v>
      </c>
      <c r="AO504" s="183">
        <f t="shared" si="998"/>
        <v>0</v>
      </c>
    </row>
    <row r="505" spans="2:41">
      <c r="B505" s="181" t="s">
        <v>1238</v>
      </c>
      <c r="C505" s="182" t="s">
        <v>1239</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999">D505+E505</f>
        <v>0</v>
      </c>
      <c r="G505" s="183"/>
      <c r="H505" s="183">
        <f t="shared" ref="H505" si="1000">F505-G505</f>
        <v>0</v>
      </c>
      <c r="I505" s="183"/>
      <c r="J505" s="183">
        <f t="shared" ref="J505" si="1001">F505-I505</f>
        <v>0</v>
      </c>
      <c r="K5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5" s="183">
        <f t="shared" ref="AB505" si="1002">Y505+Z505+AA505</f>
        <v>0</v>
      </c>
      <c r="AC5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5" s="183">
        <f t="shared" ref="AF505" si="1003">AC505+AD505+AE505</f>
        <v>0</v>
      </c>
      <c r="AG5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5" s="183">
        <f t="shared" ref="AJ505" si="1004">AG505+AH505+AI505</f>
        <v>0</v>
      </c>
      <c r="AK5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5" s="183">
        <f t="shared" ref="AN505" si="1005">AK505+AL505+AM505</f>
        <v>0</v>
      </c>
      <c r="AO505" s="183">
        <f t="shared" ref="AO505" si="1006">AB505+AF505+AJ505+AN505</f>
        <v>0</v>
      </c>
    </row>
    <row r="506" spans="2:41">
      <c r="B506" s="181" t="s">
        <v>1240</v>
      </c>
      <c r="C506" s="182" t="s">
        <v>1241</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991"/>
        <v>0</v>
      </c>
      <c r="G506" s="183"/>
      <c r="H506" s="183">
        <f t="shared" si="992"/>
        <v>0</v>
      </c>
      <c r="I506" s="183"/>
      <c r="J506" s="183">
        <f t="shared" si="993"/>
        <v>0</v>
      </c>
      <c r="K5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6" s="183">
        <f t="shared" si="994"/>
        <v>0</v>
      </c>
      <c r="AC5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6" s="183">
        <f t="shared" si="995"/>
        <v>0</v>
      </c>
      <c r="AG5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6" s="183">
        <f t="shared" si="996"/>
        <v>0</v>
      </c>
      <c r="AK5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6" s="183">
        <f t="shared" si="997"/>
        <v>0</v>
      </c>
      <c r="AO506" s="183">
        <f t="shared" si="998"/>
        <v>0</v>
      </c>
    </row>
    <row r="507" spans="2:41">
      <c r="B507" s="181" t="s">
        <v>1242</v>
      </c>
      <c r="C507" s="182" t="s">
        <v>1243</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07">D507+E507</f>
        <v>0</v>
      </c>
      <c r="G507" s="183"/>
      <c r="H507" s="183">
        <f t="shared" ref="H507" si="1008">F507-G507</f>
        <v>0</v>
      </c>
      <c r="I507" s="183"/>
      <c r="J507" s="183">
        <f t="shared" ref="J507" si="1009">F507-I507</f>
        <v>0</v>
      </c>
      <c r="K5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7" s="183">
        <f t="shared" ref="AB507" si="1010">Y507+Z507+AA507</f>
        <v>0</v>
      </c>
      <c r="AC5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7" s="183">
        <f t="shared" ref="AF507" si="1011">AC507+AD507+AE507</f>
        <v>0</v>
      </c>
      <c r="AG5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7" s="183">
        <f t="shared" ref="AJ507" si="1012">AG507+AH507+AI507</f>
        <v>0</v>
      </c>
      <c r="AK5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7" s="183">
        <f t="shared" ref="AN507" si="1013">AK507+AL507+AM507</f>
        <v>0</v>
      </c>
      <c r="AO507" s="183">
        <f t="shared" ref="AO507" si="1014">AB507+AF507+AJ507+AN507</f>
        <v>0</v>
      </c>
    </row>
    <row r="508" spans="2:41">
      <c r="B508" s="181" t="s">
        <v>1244</v>
      </c>
      <c r="C508" s="182" t="s">
        <v>1245</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975"/>
        <v>0</v>
      </c>
      <c r="G508" s="183"/>
      <c r="H508" s="183">
        <f t="shared" si="977"/>
        <v>0</v>
      </c>
      <c r="I508" s="183"/>
      <c r="J508" s="183">
        <f t="shared" si="978"/>
        <v>0</v>
      </c>
      <c r="K5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8" s="183">
        <f t="shared" si="982"/>
        <v>0</v>
      </c>
      <c r="AC5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8" s="183">
        <f t="shared" si="983"/>
        <v>0</v>
      </c>
      <c r="AG5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8" s="183">
        <f t="shared" si="984"/>
        <v>0</v>
      </c>
      <c r="AK5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8" s="183">
        <f t="shared" si="985"/>
        <v>0</v>
      </c>
      <c r="AO508" s="183">
        <f t="shared" si="986"/>
        <v>0</v>
      </c>
    </row>
    <row r="509" spans="2:41">
      <c r="B509" s="190" t="s">
        <v>373</v>
      </c>
      <c r="C509" s="191" t="s">
        <v>239</v>
      </c>
      <c r="D509" s="192">
        <f>SUM(D510:D525)</f>
        <v>0</v>
      </c>
      <c r="E509" s="192">
        <f>SUM(E510:E525)</f>
        <v>0</v>
      </c>
      <c r="F509" s="192">
        <f t="shared" si="975"/>
        <v>0</v>
      </c>
      <c r="G509" s="192">
        <f>SUM(G510:G525)</f>
        <v>0</v>
      </c>
      <c r="H509" s="192">
        <f t="shared" si="977"/>
        <v>0</v>
      </c>
      <c r="I509" s="192">
        <f>SUM(I510:I525)</f>
        <v>0</v>
      </c>
      <c r="J509" s="192">
        <f t="shared" si="978"/>
        <v>0</v>
      </c>
      <c r="K509" s="192">
        <f t="shared" ref="K509:AA509" si="1015">SUM(K510:K525)</f>
        <v>0</v>
      </c>
      <c r="L509" s="192">
        <f t="shared" si="1015"/>
        <v>0</v>
      </c>
      <c r="M509" s="192">
        <f t="shared" si="1015"/>
        <v>0</v>
      </c>
      <c r="N509" s="192">
        <f t="shared" si="1015"/>
        <v>0</v>
      </c>
      <c r="O509" s="192">
        <f t="shared" si="1015"/>
        <v>0</v>
      </c>
      <c r="P509" s="192">
        <f t="shared" ref="P509:Q509" si="1016">SUM(P510:P525)</f>
        <v>0</v>
      </c>
      <c r="Q509" s="192">
        <f t="shared" si="1016"/>
        <v>0</v>
      </c>
      <c r="R509" s="192">
        <f t="shared" si="1015"/>
        <v>0</v>
      </c>
      <c r="S509" s="192">
        <f t="shared" si="1015"/>
        <v>0</v>
      </c>
      <c r="T509" s="192">
        <f t="shared" si="1015"/>
        <v>0</v>
      </c>
      <c r="U509" s="192">
        <f t="shared" si="1015"/>
        <v>0</v>
      </c>
      <c r="V509" s="192">
        <f t="shared" ref="V509" si="1017">SUM(V510:V525)</f>
        <v>0</v>
      </c>
      <c r="W509" s="192">
        <f t="shared" si="1015"/>
        <v>0</v>
      </c>
      <c r="X509" s="192">
        <f t="shared" si="1015"/>
        <v>0</v>
      </c>
      <c r="Y509" s="192">
        <f t="shared" si="1015"/>
        <v>0</v>
      </c>
      <c r="Z509" s="192">
        <f t="shared" si="1015"/>
        <v>0</v>
      </c>
      <c r="AA509" s="192">
        <f t="shared" si="1015"/>
        <v>0</v>
      </c>
      <c r="AB509" s="192">
        <f t="shared" si="982"/>
        <v>0</v>
      </c>
      <c r="AC509" s="192">
        <f>SUM(AC510:AC525)</f>
        <v>0</v>
      </c>
      <c r="AD509" s="192">
        <f>SUM(AD510:AD525)</f>
        <v>0</v>
      </c>
      <c r="AE509" s="192">
        <f>SUM(AE510:AE525)</f>
        <v>0</v>
      </c>
      <c r="AF509" s="192">
        <f t="shared" si="983"/>
        <v>0</v>
      </c>
      <c r="AG509" s="192">
        <f>SUM(AG510:AG525)</f>
        <v>0</v>
      </c>
      <c r="AH509" s="192">
        <f>SUM(AH510:AH525)</f>
        <v>0</v>
      </c>
      <c r="AI509" s="192">
        <f>SUM(AI510:AI525)</f>
        <v>0</v>
      </c>
      <c r="AJ509" s="192">
        <f t="shared" si="984"/>
        <v>0</v>
      </c>
      <c r="AK509" s="192">
        <f>SUM(AK510:AK525)</f>
        <v>0</v>
      </c>
      <c r="AL509" s="192">
        <f>SUM(AL510:AL525)</f>
        <v>0</v>
      </c>
      <c r="AM509" s="192">
        <f>SUM(AM510:AM525)</f>
        <v>0</v>
      </c>
      <c r="AN509" s="192">
        <f t="shared" si="985"/>
        <v>0</v>
      </c>
      <c r="AO509" s="192">
        <f t="shared" si="986"/>
        <v>0</v>
      </c>
    </row>
    <row r="510" spans="2:41">
      <c r="B510" s="181" t="s">
        <v>374</v>
      </c>
      <c r="C510" s="182" t="s">
        <v>240</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975"/>
        <v>0</v>
      </c>
      <c r="G510" s="183"/>
      <c r="H510" s="183">
        <f t="shared" si="977"/>
        <v>0</v>
      </c>
      <c r="I510" s="183"/>
      <c r="J510" s="183">
        <f t="shared" si="978"/>
        <v>0</v>
      </c>
      <c r="K5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0" s="183">
        <f t="shared" si="982"/>
        <v>0</v>
      </c>
      <c r="AC5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0" s="183">
        <f t="shared" si="983"/>
        <v>0</v>
      </c>
      <c r="AG5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0" s="183">
        <f t="shared" si="984"/>
        <v>0</v>
      </c>
      <c r="AK5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0" s="183">
        <f t="shared" si="985"/>
        <v>0</v>
      </c>
      <c r="AO510" s="183">
        <f t="shared" si="986"/>
        <v>0</v>
      </c>
    </row>
    <row r="511" spans="2:41">
      <c r="B511" s="181" t="s">
        <v>1246</v>
      </c>
      <c r="C511" s="182" t="s">
        <v>1247</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18">D511+E511</f>
        <v>0</v>
      </c>
      <c r="G511" s="183"/>
      <c r="H511" s="183">
        <f t="shared" ref="H511:H518" si="1019">F511-G511</f>
        <v>0</v>
      </c>
      <c r="I511" s="183"/>
      <c r="J511" s="183">
        <f t="shared" ref="J511:J518" si="1020">F511-I511</f>
        <v>0</v>
      </c>
      <c r="K5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1" s="183">
        <f t="shared" ref="AB511:AB518" si="1021">Y511+Z511+AA511</f>
        <v>0</v>
      </c>
      <c r="AC5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1" s="183">
        <f t="shared" ref="AF511:AF518" si="1022">AC511+AD511+AE511</f>
        <v>0</v>
      </c>
      <c r="AG5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1" s="183">
        <f t="shared" ref="AJ511:AJ518" si="1023">AG511+AH511+AI511</f>
        <v>0</v>
      </c>
      <c r="AK5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1" s="183">
        <f t="shared" ref="AN511:AN518" si="1024">AK511+AL511+AM511</f>
        <v>0</v>
      </c>
      <c r="AO511" s="183">
        <f t="shared" ref="AO511:AO518" si="1025">AB511+AF511+AJ511+AN511</f>
        <v>0</v>
      </c>
    </row>
    <row r="512" spans="2:41">
      <c r="B512" s="181" t="s">
        <v>1248</v>
      </c>
      <c r="C512" s="182" t="s">
        <v>1249</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18"/>
        <v>0</v>
      </c>
      <c r="G512" s="183"/>
      <c r="H512" s="183">
        <f t="shared" si="1019"/>
        <v>0</v>
      </c>
      <c r="I512" s="183"/>
      <c r="J512" s="183">
        <f t="shared" si="1020"/>
        <v>0</v>
      </c>
      <c r="K5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2" s="183">
        <f t="shared" si="1021"/>
        <v>0</v>
      </c>
      <c r="AC5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2" s="183">
        <f t="shared" si="1022"/>
        <v>0</v>
      </c>
      <c r="AG5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2" s="183">
        <f t="shared" si="1023"/>
        <v>0</v>
      </c>
      <c r="AK5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2" s="183">
        <f t="shared" si="1024"/>
        <v>0</v>
      </c>
      <c r="AO512" s="183">
        <f t="shared" si="1025"/>
        <v>0</v>
      </c>
    </row>
    <row r="513" spans="2:41">
      <c r="B513" s="181" t="s">
        <v>1250</v>
      </c>
      <c r="C513" s="182" t="s">
        <v>1251</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18"/>
        <v>0</v>
      </c>
      <c r="G513" s="183"/>
      <c r="H513" s="183">
        <f t="shared" si="1019"/>
        <v>0</v>
      </c>
      <c r="I513" s="183"/>
      <c r="J513" s="183">
        <f t="shared" si="1020"/>
        <v>0</v>
      </c>
      <c r="K5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3" s="183">
        <f t="shared" si="1021"/>
        <v>0</v>
      </c>
      <c r="AC5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3" s="183">
        <f t="shared" si="1022"/>
        <v>0</v>
      </c>
      <c r="AG5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3" s="183">
        <f t="shared" si="1023"/>
        <v>0</v>
      </c>
      <c r="AK5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3" s="183">
        <f t="shared" si="1024"/>
        <v>0</v>
      </c>
      <c r="AO513" s="183">
        <f t="shared" si="1025"/>
        <v>0</v>
      </c>
    </row>
    <row r="514" spans="2:41">
      <c r="B514" s="181" t="s">
        <v>1252</v>
      </c>
      <c r="C514" s="182" t="s">
        <v>1253</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18"/>
        <v>0</v>
      </c>
      <c r="G514" s="183"/>
      <c r="H514" s="183">
        <f t="shared" si="1019"/>
        <v>0</v>
      </c>
      <c r="I514" s="183"/>
      <c r="J514" s="183">
        <f t="shared" si="1020"/>
        <v>0</v>
      </c>
      <c r="K5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4" s="183">
        <f t="shared" si="1021"/>
        <v>0</v>
      </c>
      <c r="AC5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4" s="183">
        <f t="shared" si="1022"/>
        <v>0</v>
      </c>
      <c r="AG5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4" s="183">
        <f t="shared" si="1023"/>
        <v>0</v>
      </c>
      <c r="AK5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4" s="183">
        <f t="shared" si="1024"/>
        <v>0</v>
      </c>
      <c r="AO514" s="183">
        <f t="shared" si="1025"/>
        <v>0</v>
      </c>
    </row>
    <row r="515" spans="2:41">
      <c r="B515" s="181" t="s">
        <v>1254</v>
      </c>
      <c r="C515" s="182" t="s">
        <v>1255</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18"/>
        <v>0</v>
      </c>
      <c r="G515" s="183"/>
      <c r="H515" s="183">
        <f t="shared" si="1019"/>
        <v>0</v>
      </c>
      <c r="I515" s="183"/>
      <c r="J515" s="183">
        <f t="shared" si="1020"/>
        <v>0</v>
      </c>
      <c r="K5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5" s="183">
        <f t="shared" si="1021"/>
        <v>0</v>
      </c>
      <c r="AC5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5" s="183">
        <f t="shared" si="1022"/>
        <v>0</v>
      </c>
      <c r="AG5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5" s="183">
        <f t="shared" si="1023"/>
        <v>0</v>
      </c>
      <c r="AK5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5" s="183">
        <f t="shared" si="1024"/>
        <v>0</v>
      </c>
      <c r="AO515" s="183">
        <f t="shared" si="1025"/>
        <v>0</v>
      </c>
    </row>
    <row r="516" spans="2:41">
      <c r="B516" s="181" t="s">
        <v>1256</v>
      </c>
      <c r="C516" s="182" t="s">
        <v>1257</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18"/>
        <v>0</v>
      </c>
      <c r="G516" s="183"/>
      <c r="H516" s="183">
        <f t="shared" si="1019"/>
        <v>0</v>
      </c>
      <c r="I516" s="183"/>
      <c r="J516" s="183">
        <f t="shared" si="1020"/>
        <v>0</v>
      </c>
      <c r="K5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6" s="183">
        <f t="shared" si="1021"/>
        <v>0</v>
      </c>
      <c r="AC5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6" s="183">
        <f t="shared" si="1022"/>
        <v>0</v>
      </c>
      <c r="AG5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6" s="183">
        <f t="shared" si="1023"/>
        <v>0</v>
      </c>
      <c r="AK5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6" s="183">
        <f t="shared" si="1024"/>
        <v>0</v>
      </c>
      <c r="AO516" s="183">
        <f t="shared" si="1025"/>
        <v>0</v>
      </c>
    </row>
    <row r="517" spans="2:41">
      <c r="B517" s="181" t="s">
        <v>1258</v>
      </c>
      <c r="C517" s="182" t="s">
        <v>1259</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18"/>
        <v>0</v>
      </c>
      <c r="G517" s="183"/>
      <c r="H517" s="183">
        <f t="shared" si="1019"/>
        <v>0</v>
      </c>
      <c r="I517" s="183"/>
      <c r="J517" s="183">
        <f t="shared" si="1020"/>
        <v>0</v>
      </c>
      <c r="K5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7" s="183">
        <f t="shared" si="1021"/>
        <v>0</v>
      </c>
      <c r="AC5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7" s="183">
        <f t="shared" si="1022"/>
        <v>0</v>
      </c>
      <c r="AG5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7" s="183">
        <f t="shared" si="1023"/>
        <v>0</v>
      </c>
      <c r="AK5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7" s="183">
        <f t="shared" si="1024"/>
        <v>0</v>
      </c>
      <c r="AO517" s="183">
        <f t="shared" si="1025"/>
        <v>0</v>
      </c>
    </row>
    <row r="518" spans="2:41">
      <c r="B518" s="181" t="s">
        <v>1260</v>
      </c>
      <c r="C518" s="182" t="s">
        <v>1261</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18"/>
        <v>0</v>
      </c>
      <c r="G518" s="183"/>
      <c r="H518" s="183">
        <f t="shared" si="1019"/>
        <v>0</v>
      </c>
      <c r="I518" s="183"/>
      <c r="J518" s="183">
        <f t="shared" si="1020"/>
        <v>0</v>
      </c>
      <c r="K5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8" s="183">
        <f t="shared" si="1021"/>
        <v>0</v>
      </c>
      <c r="AC5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8" s="183">
        <f t="shared" si="1022"/>
        <v>0</v>
      </c>
      <c r="AG5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8" s="183">
        <f t="shared" si="1023"/>
        <v>0</v>
      </c>
      <c r="AK5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8" s="183">
        <f t="shared" si="1024"/>
        <v>0</v>
      </c>
      <c r="AO518" s="183">
        <f t="shared" si="1025"/>
        <v>0</v>
      </c>
    </row>
    <row r="519" spans="2:41">
      <c r="B519" s="181" t="s">
        <v>1262</v>
      </c>
      <c r="C519" s="182" t="s">
        <v>1263</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975"/>
        <v>0</v>
      </c>
      <c r="G519" s="183"/>
      <c r="H519" s="183">
        <f t="shared" si="977"/>
        <v>0</v>
      </c>
      <c r="I519" s="183"/>
      <c r="J519" s="183">
        <f t="shared" si="978"/>
        <v>0</v>
      </c>
      <c r="K5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9" s="183">
        <f t="shared" si="982"/>
        <v>0</v>
      </c>
      <c r="AC5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9" s="183">
        <f t="shared" si="983"/>
        <v>0</v>
      </c>
      <c r="AG5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9" s="183">
        <f t="shared" si="984"/>
        <v>0</v>
      </c>
      <c r="AK5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9" s="183">
        <f t="shared" si="985"/>
        <v>0</v>
      </c>
      <c r="AO519" s="183">
        <f t="shared" si="986"/>
        <v>0</v>
      </c>
    </row>
    <row r="520" spans="2:41">
      <c r="B520" s="181" t="s">
        <v>1264</v>
      </c>
      <c r="C520" s="182" t="s">
        <v>1265</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975"/>
        <v>0</v>
      </c>
      <c r="G520" s="183"/>
      <c r="H520" s="183">
        <f t="shared" si="977"/>
        <v>0</v>
      </c>
      <c r="I520" s="183"/>
      <c r="J520" s="183">
        <f t="shared" si="978"/>
        <v>0</v>
      </c>
      <c r="K5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0" s="183">
        <f t="shared" si="982"/>
        <v>0</v>
      </c>
      <c r="AC5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0" s="183">
        <f t="shared" si="983"/>
        <v>0</v>
      </c>
      <c r="AG5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0" s="183">
        <f t="shared" si="984"/>
        <v>0</v>
      </c>
      <c r="AK5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0" s="183">
        <f t="shared" si="985"/>
        <v>0</v>
      </c>
      <c r="AO520" s="183">
        <f t="shared" si="986"/>
        <v>0</v>
      </c>
    </row>
    <row r="521" spans="2:41">
      <c r="B521" s="181" t="s">
        <v>1266</v>
      </c>
      <c r="C521" s="182" t="s">
        <v>1267</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026">D521+E521</f>
        <v>0</v>
      </c>
      <c r="G521" s="183"/>
      <c r="H521" s="183">
        <f t="shared" ref="H521:H522" si="1027">F521-G521</f>
        <v>0</v>
      </c>
      <c r="I521" s="183"/>
      <c r="J521" s="183">
        <f t="shared" ref="J521:J522" si="1028">F521-I521</f>
        <v>0</v>
      </c>
      <c r="K5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1" s="183">
        <f t="shared" ref="AB521:AB522" si="1029">Y521+Z521+AA521</f>
        <v>0</v>
      </c>
      <c r="AC5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1" s="183">
        <f t="shared" ref="AF521:AF522" si="1030">AC521+AD521+AE521</f>
        <v>0</v>
      </c>
      <c r="AG5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1" s="183">
        <f t="shared" ref="AJ521:AJ522" si="1031">AG521+AH521+AI521</f>
        <v>0</v>
      </c>
      <c r="AK5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1" s="183">
        <f t="shared" ref="AN521:AN522" si="1032">AK521+AL521+AM521</f>
        <v>0</v>
      </c>
      <c r="AO521" s="183">
        <f t="shared" ref="AO521:AO522" si="1033">AB521+AF521+AJ521+AN521</f>
        <v>0</v>
      </c>
    </row>
    <row r="522" spans="2:41">
      <c r="B522" s="181" t="s">
        <v>1268</v>
      </c>
      <c r="C522" s="182" t="s">
        <v>1269</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026"/>
        <v>0</v>
      </c>
      <c r="G522" s="183"/>
      <c r="H522" s="183">
        <f t="shared" si="1027"/>
        <v>0</v>
      </c>
      <c r="I522" s="183"/>
      <c r="J522" s="183">
        <f t="shared" si="1028"/>
        <v>0</v>
      </c>
      <c r="K5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2" s="183">
        <f t="shared" si="1029"/>
        <v>0</v>
      </c>
      <c r="AC5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2" s="183">
        <f t="shared" si="1030"/>
        <v>0</v>
      </c>
      <c r="AG5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2" s="183">
        <f t="shared" si="1031"/>
        <v>0</v>
      </c>
      <c r="AK5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2" s="183">
        <f t="shared" si="1032"/>
        <v>0</v>
      </c>
      <c r="AO522" s="183">
        <f t="shared" si="1033"/>
        <v>0</v>
      </c>
    </row>
    <row r="523" spans="2:41">
      <c r="B523" s="181" t="s">
        <v>1270</v>
      </c>
      <c r="C523" s="182" t="s">
        <v>1271</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034">D523+E523</f>
        <v>0</v>
      </c>
      <c r="G523" s="183"/>
      <c r="H523" s="183">
        <f t="shared" ref="H523:H524" si="1035">F523-G523</f>
        <v>0</v>
      </c>
      <c r="I523" s="183"/>
      <c r="J523" s="183">
        <f t="shared" ref="J523:J524" si="1036">F523-I523</f>
        <v>0</v>
      </c>
      <c r="K5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3" s="183">
        <f t="shared" ref="AB523:AB524" si="1037">Y523+Z523+AA523</f>
        <v>0</v>
      </c>
      <c r="AC5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3" s="183">
        <f t="shared" ref="AF523:AF524" si="1038">AC523+AD523+AE523</f>
        <v>0</v>
      </c>
      <c r="AG5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3" s="183">
        <f t="shared" ref="AJ523:AJ524" si="1039">AG523+AH523+AI523</f>
        <v>0</v>
      </c>
      <c r="AK5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3" s="183">
        <f t="shared" ref="AN523:AN524" si="1040">AK523+AL523+AM523</f>
        <v>0</v>
      </c>
      <c r="AO523" s="183">
        <f t="shared" ref="AO523:AO524" si="1041">AB523+AF523+AJ523+AN523</f>
        <v>0</v>
      </c>
    </row>
    <row r="524" spans="2:41">
      <c r="B524" s="181" t="s">
        <v>1272</v>
      </c>
      <c r="C524" s="182" t="s">
        <v>1273</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034"/>
        <v>0</v>
      </c>
      <c r="G524" s="183"/>
      <c r="H524" s="183">
        <f t="shared" si="1035"/>
        <v>0</v>
      </c>
      <c r="I524" s="183"/>
      <c r="J524" s="183">
        <f t="shared" si="1036"/>
        <v>0</v>
      </c>
      <c r="K5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4" s="183">
        <f t="shared" si="1037"/>
        <v>0</v>
      </c>
      <c r="AC5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4" s="183">
        <f t="shared" si="1038"/>
        <v>0</v>
      </c>
      <c r="AG5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4" s="183">
        <f t="shared" si="1039"/>
        <v>0</v>
      </c>
      <c r="AK5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4" s="183">
        <f t="shared" si="1040"/>
        <v>0</v>
      </c>
      <c r="AO524" s="183">
        <f t="shared" si="1041"/>
        <v>0</v>
      </c>
    </row>
    <row r="525" spans="2:41">
      <c r="B525" s="181" t="s">
        <v>1274</v>
      </c>
      <c r="C525" s="182" t="s">
        <v>1275</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975"/>
        <v>0</v>
      </c>
      <c r="G525" s="183"/>
      <c r="H525" s="183">
        <f t="shared" si="977"/>
        <v>0</v>
      </c>
      <c r="I525" s="183"/>
      <c r="J525" s="183">
        <f t="shared" si="978"/>
        <v>0</v>
      </c>
      <c r="K5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5" s="183">
        <f t="shared" si="982"/>
        <v>0</v>
      </c>
      <c r="AC5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5" s="183">
        <f t="shared" si="983"/>
        <v>0</v>
      </c>
      <c r="AG5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5" s="183">
        <f t="shared" si="984"/>
        <v>0</v>
      </c>
      <c r="AK5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5" s="183">
        <f t="shared" si="985"/>
        <v>0</v>
      </c>
      <c r="AO525" s="183">
        <f t="shared" si="986"/>
        <v>0</v>
      </c>
    </row>
    <row r="526" spans="2:41">
      <c r="B526" s="178" t="s">
        <v>375</v>
      </c>
      <c r="C526" s="179" t="s">
        <v>241</v>
      </c>
      <c r="D526" s="180">
        <f>D527+D541</f>
        <v>0</v>
      </c>
      <c r="E526" s="180">
        <f>E527+E541</f>
        <v>0</v>
      </c>
      <c r="F526" s="180">
        <f t="shared" si="975"/>
        <v>0</v>
      </c>
      <c r="G526" s="180">
        <f t="shared" ref="G526:I526" si="1042">G527+G541</f>
        <v>0</v>
      </c>
      <c r="H526" s="180">
        <f t="shared" si="977"/>
        <v>0</v>
      </c>
      <c r="I526" s="180">
        <f t="shared" si="1042"/>
        <v>0</v>
      </c>
      <c r="J526" s="180">
        <f t="shared" si="978"/>
        <v>0</v>
      </c>
      <c r="K526" s="180">
        <f t="shared" ref="K526:AM526" si="1043">K527+K541</f>
        <v>0</v>
      </c>
      <c r="L526" s="180">
        <f t="shared" si="1043"/>
        <v>0</v>
      </c>
      <c r="M526" s="180">
        <f t="shared" si="1043"/>
        <v>0</v>
      </c>
      <c r="N526" s="180">
        <f t="shared" si="1043"/>
        <v>0</v>
      </c>
      <c r="O526" s="180">
        <f t="shared" si="1043"/>
        <v>0</v>
      </c>
      <c r="P526" s="180">
        <f t="shared" ref="P526:Q526" si="1044">P527+P541</f>
        <v>0</v>
      </c>
      <c r="Q526" s="180">
        <f t="shared" si="1044"/>
        <v>0</v>
      </c>
      <c r="R526" s="180">
        <f t="shared" si="1043"/>
        <v>0</v>
      </c>
      <c r="S526" s="180">
        <f t="shared" si="1043"/>
        <v>0</v>
      </c>
      <c r="T526" s="180">
        <f t="shared" si="1043"/>
        <v>0</v>
      </c>
      <c r="U526" s="180">
        <f t="shared" si="1043"/>
        <v>0</v>
      </c>
      <c r="V526" s="180">
        <f t="shared" ref="V526" si="1045">V527+V541</f>
        <v>0</v>
      </c>
      <c r="W526" s="180">
        <f t="shared" si="1043"/>
        <v>0</v>
      </c>
      <c r="X526" s="180">
        <f t="shared" si="1043"/>
        <v>0</v>
      </c>
      <c r="Y526" s="180">
        <f t="shared" si="1043"/>
        <v>0</v>
      </c>
      <c r="Z526" s="180">
        <f t="shared" si="1043"/>
        <v>0</v>
      </c>
      <c r="AA526" s="180">
        <f t="shared" si="1043"/>
        <v>0</v>
      </c>
      <c r="AB526" s="180">
        <f t="shared" si="982"/>
        <v>0</v>
      </c>
      <c r="AC526" s="180">
        <f t="shared" si="1043"/>
        <v>0</v>
      </c>
      <c r="AD526" s="180">
        <f t="shared" si="1043"/>
        <v>0</v>
      </c>
      <c r="AE526" s="180">
        <f t="shared" si="1043"/>
        <v>0</v>
      </c>
      <c r="AF526" s="180">
        <f t="shared" si="983"/>
        <v>0</v>
      </c>
      <c r="AG526" s="180">
        <f t="shared" si="1043"/>
        <v>0</v>
      </c>
      <c r="AH526" s="180">
        <f t="shared" si="1043"/>
        <v>0</v>
      </c>
      <c r="AI526" s="180">
        <f t="shared" si="1043"/>
        <v>0</v>
      </c>
      <c r="AJ526" s="180">
        <f t="shared" si="984"/>
        <v>0</v>
      </c>
      <c r="AK526" s="180">
        <f t="shared" si="1043"/>
        <v>0</v>
      </c>
      <c r="AL526" s="180">
        <f t="shared" si="1043"/>
        <v>0</v>
      </c>
      <c r="AM526" s="180">
        <f t="shared" si="1043"/>
        <v>0</v>
      </c>
      <c r="AN526" s="180">
        <f t="shared" si="985"/>
        <v>0</v>
      </c>
      <c r="AO526" s="180">
        <f t="shared" si="986"/>
        <v>0</v>
      </c>
    </row>
    <row r="527" spans="2:41">
      <c r="B527" s="190" t="s">
        <v>376</v>
      </c>
      <c r="C527" s="191" t="s">
        <v>242</v>
      </c>
      <c r="D527" s="192">
        <f>SUM(D528:D540)</f>
        <v>0</v>
      </c>
      <c r="E527" s="192">
        <f>SUM(E528:E540)</f>
        <v>0</v>
      </c>
      <c r="F527" s="192">
        <f t="shared" si="975"/>
        <v>0</v>
      </c>
      <c r="G527" s="192">
        <f t="shared" ref="G527:I527" si="1046">SUM(G528:G540)</f>
        <v>0</v>
      </c>
      <c r="H527" s="192">
        <f t="shared" si="977"/>
        <v>0</v>
      </c>
      <c r="I527" s="192">
        <f t="shared" si="1046"/>
        <v>0</v>
      </c>
      <c r="J527" s="192">
        <f t="shared" si="978"/>
        <v>0</v>
      </c>
      <c r="K527" s="192">
        <f t="shared" ref="K527:AM527" si="1047">SUM(K528:K540)</f>
        <v>0</v>
      </c>
      <c r="L527" s="192">
        <f t="shared" si="1047"/>
        <v>0</v>
      </c>
      <c r="M527" s="192">
        <f t="shared" si="1047"/>
        <v>0</v>
      </c>
      <c r="N527" s="192">
        <f t="shared" si="1047"/>
        <v>0</v>
      </c>
      <c r="O527" s="192">
        <f t="shared" si="1047"/>
        <v>0</v>
      </c>
      <c r="P527" s="192">
        <f t="shared" ref="P527:Q527" si="1048">SUM(P528:P540)</f>
        <v>0</v>
      </c>
      <c r="Q527" s="192">
        <f t="shared" si="1048"/>
        <v>0</v>
      </c>
      <c r="R527" s="192">
        <f t="shared" si="1047"/>
        <v>0</v>
      </c>
      <c r="S527" s="192">
        <f t="shared" si="1047"/>
        <v>0</v>
      </c>
      <c r="T527" s="192">
        <f t="shared" si="1047"/>
        <v>0</v>
      </c>
      <c r="U527" s="192">
        <f t="shared" si="1047"/>
        <v>0</v>
      </c>
      <c r="V527" s="192">
        <f t="shared" ref="V527" si="1049">SUM(V528:V540)</f>
        <v>0</v>
      </c>
      <c r="W527" s="192">
        <f t="shared" si="1047"/>
        <v>0</v>
      </c>
      <c r="X527" s="192">
        <f t="shared" si="1047"/>
        <v>0</v>
      </c>
      <c r="Y527" s="192">
        <f t="shared" si="1047"/>
        <v>0</v>
      </c>
      <c r="Z527" s="192">
        <f t="shared" si="1047"/>
        <v>0</v>
      </c>
      <c r="AA527" s="192">
        <f t="shared" si="1047"/>
        <v>0</v>
      </c>
      <c r="AB527" s="192">
        <f t="shared" si="982"/>
        <v>0</v>
      </c>
      <c r="AC527" s="192">
        <f t="shared" si="1047"/>
        <v>0</v>
      </c>
      <c r="AD527" s="192">
        <f t="shared" si="1047"/>
        <v>0</v>
      </c>
      <c r="AE527" s="192">
        <f t="shared" si="1047"/>
        <v>0</v>
      </c>
      <c r="AF527" s="192">
        <f t="shared" si="983"/>
        <v>0</v>
      </c>
      <c r="AG527" s="192">
        <f t="shared" si="1047"/>
        <v>0</v>
      </c>
      <c r="AH527" s="192">
        <f t="shared" si="1047"/>
        <v>0</v>
      </c>
      <c r="AI527" s="192">
        <f t="shared" si="1047"/>
        <v>0</v>
      </c>
      <c r="AJ527" s="192">
        <f t="shared" si="984"/>
        <v>0</v>
      </c>
      <c r="AK527" s="192">
        <f t="shared" si="1047"/>
        <v>0</v>
      </c>
      <c r="AL527" s="192">
        <f t="shared" si="1047"/>
        <v>0</v>
      </c>
      <c r="AM527" s="192">
        <f t="shared" si="1047"/>
        <v>0</v>
      </c>
      <c r="AN527" s="192">
        <f t="shared" si="985"/>
        <v>0</v>
      </c>
      <c r="AO527" s="192">
        <f t="shared" si="986"/>
        <v>0</v>
      </c>
    </row>
    <row r="528" spans="2:41">
      <c r="B528" s="181" t="s">
        <v>377</v>
      </c>
      <c r="C528" s="182" t="s">
        <v>243</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050">D528+E528</f>
        <v>0</v>
      </c>
      <c r="G528" s="183"/>
      <c r="H528" s="183">
        <f t="shared" ref="H528:H540" si="1051">F528-G528</f>
        <v>0</v>
      </c>
      <c r="I528" s="183"/>
      <c r="J528" s="183">
        <f t="shared" ref="J528:J540" si="1052">F528-I528</f>
        <v>0</v>
      </c>
      <c r="K5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8" s="183">
        <f t="shared" ref="AB528:AB540" si="1053">Y528+Z528+AA528</f>
        <v>0</v>
      </c>
      <c r="AC5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8" s="183">
        <f t="shared" ref="AF528:AF540" si="1054">AC528+AD528+AE528</f>
        <v>0</v>
      </c>
      <c r="AG5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8" s="183">
        <f t="shared" ref="AJ528:AJ540" si="1055">AG528+AH528+AI528</f>
        <v>0</v>
      </c>
      <c r="AK5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8" s="183">
        <f t="shared" ref="AN528:AN540" si="1056">AK528+AL528+AM528</f>
        <v>0</v>
      </c>
      <c r="AO528" s="183">
        <f t="shared" ref="AO528:AO540" si="1057">AB528+AF528+AJ528+AN528</f>
        <v>0</v>
      </c>
    </row>
    <row r="529" spans="2:41">
      <c r="B529" s="181" t="s">
        <v>1276</v>
      </c>
      <c r="C529" s="182" t="s">
        <v>1277</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058">D529+E529</f>
        <v>0</v>
      </c>
      <c r="G529" s="183"/>
      <c r="H529" s="183">
        <f t="shared" ref="H529:H533" si="1059">F529-G529</f>
        <v>0</v>
      </c>
      <c r="I529" s="183"/>
      <c r="J529" s="183">
        <f t="shared" ref="J529:J533" si="1060">F529-I529</f>
        <v>0</v>
      </c>
      <c r="K5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9" s="183">
        <f t="shared" ref="AB529:AB533" si="1061">Y529+Z529+AA529</f>
        <v>0</v>
      </c>
      <c r="AC5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9" s="183">
        <f t="shared" ref="AF529:AF533" si="1062">AC529+AD529+AE529</f>
        <v>0</v>
      </c>
      <c r="AG5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9" s="183">
        <f t="shared" ref="AJ529:AJ533" si="1063">AG529+AH529+AI529</f>
        <v>0</v>
      </c>
      <c r="AK5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9" s="183">
        <f t="shared" ref="AN529:AN533" si="1064">AK529+AL529+AM529</f>
        <v>0</v>
      </c>
      <c r="AO529" s="183">
        <f t="shared" ref="AO529:AO533" si="1065">AB529+AF529+AJ529+AN529</f>
        <v>0</v>
      </c>
    </row>
    <row r="530" spans="2:41">
      <c r="B530" s="181" t="s">
        <v>1278</v>
      </c>
      <c r="C530" s="182" t="s">
        <v>1279</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058"/>
        <v>0</v>
      </c>
      <c r="G530" s="183"/>
      <c r="H530" s="183">
        <f t="shared" si="1059"/>
        <v>0</v>
      </c>
      <c r="I530" s="183"/>
      <c r="J530" s="183">
        <f t="shared" si="1060"/>
        <v>0</v>
      </c>
      <c r="K5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0" s="183">
        <f t="shared" si="1061"/>
        <v>0</v>
      </c>
      <c r="AC5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0" s="183">
        <f t="shared" si="1062"/>
        <v>0</v>
      </c>
      <c r="AG5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0" s="183">
        <f t="shared" si="1063"/>
        <v>0</v>
      </c>
      <c r="AK5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0" s="183">
        <f t="shared" si="1064"/>
        <v>0</v>
      </c>
      <c r="AO530" s="183">
        <f t="shared" si="1065"/>
        <v>0</v>
      </c>
    </row>
    <row r="531" spans="2:41">
      <c r="B531" s="181" t="s">
        <v>1280</v>
      </c>
      <c r="C531" s="182" t="s">
        <v>1281</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058"/>
        <v>0</v>
      </c>
      <c r="G531" s="183"/>
      <c r="H531" s="183">
        <f t="shared" si="1059"/>
        <v>0</v>
      </c>
      <c r="I531" s="183"/>
      <c r="J531" s="183">
        <f t="shared" si="1060"/>
        <v>0</v>
      </c>
      <c r="K5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1" s="183">
        <f t="shared" si="1061"/>
        <v>0</v>
      </c>
      <c r="AC5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1" s="183">
        <f t="shared" si="1062"/>
        <v>0</v>
      </c>
      <c r="AG5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1" s="183">
        <f t="shared" si="1063"/>
        <v>0</v>
      </c>
      <c r="AK5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1" s="183">
        <f t="shared" si="1064"/>
        <v>0</v>
      </c>
      <c r="AO531" s="183">
        <f t="shared" si="1065"/>
        <v>0</v>
      </c>
    </row>
    <row r="532" spans="2:41">
      <c r="B532" s="181" t="s">
        <v>1282</v>
      </c>
      <c r="C532" s="182" t="s">
        <v>1283</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058"/>
        <v>0</v>
      </c>
      <c r="G532" s="183"/>
      <c r="H532" s="183">
        <f t="shared" si="1059"/>
        <v>0</v>
      </c>
      <c r="I532" s="183"/>
      <c r="J532" s="183">
        <f t="shared" si="1060"/>
        <v>0</v>
      </c>
      <c r="K5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2" s="183">
        <f t="shared" si="1061"/>
        <v>0</v>
      </c>
      <c r="AC5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2" s="183">
        <f t="shared" si="1062"/>
        <v>0</v>
      </c>
      <c r="AG5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2" s="183">
        <f t="shared" si="1063"/>
        <v>0</v>
      </c>
      <c r="AK5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2" s="183">
        <f t="shared" si="1064"/>
        <v>0</v>
      </c>
      <c r="AO532" s="183">
        <f t="shared" si="1065"/>
        <v>0</v>
      </c>
    </row>
    <row r="533" spans="2:41">
      <c r="B533" s="181" t="s">
        <v>1284</v>
      </c>
      <c r="C533" s="182" t="s">
        <v>1285</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058"/>
        <v>0</v>
      </c>
      <c r="G533" s="183"/>
      <c r="H533" s="183">
        <f t="shared" si="1059"/>
        <v>0</v>
      </c>
      <c r="I533" s="183"/>
      <c r="J533" s="183">
        <f t="shared" si="1060"/>
        <v>0</v>
      </c>
      <c r="K5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3" s="183">
        <f t="shared" si="1061"/>
        <v>0</v>
      </c>
      <c r="AC5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3" s="183">
        <f t="shared" si="1062"/>
        <v>0</v>
      </c>
      <c r="AG5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3" s="183">
        <f t="shared" si="1063"/>
        <v>0</v>
      </c>
      <c r="AK5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3" s="183">
        <f t="shared" si="1064"/>
        <v>0</v>
      </c>
      <c r="AO533" s="183">
        <f t="shared" si="1065"/>
        <v>0</v>
      </c>
    </row>
    <row r="534" spans="2:41">
      <c r="B534" s="181" t="s">
        <v>378</v>
      </c>
      <c r="C534" s="182" t="s">
        <v>244</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050"/>
        <v>0</v>
      </c>
      <c r="G534" s="183"/>
      <c r="H534" s="183">
        <f t="shared" si="1051"/>
        <v>0</v>
      </c>
      <c r="I534" s="183"/>
      <c r="J534" s="183">
        <f t="shared" si="1052"/>
        <v>0</v>
      </c>
      <c r="K5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4" s="183">
        <f t="shared" si="1053"/>
        <v>0</v>
      </c>
      <c r="AC5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4" s="183">
        <f t="shared" si="1054"/>
        <v>0</v>
      </c>
      <c r="AG5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4" s="183">
        <f t="shared" si="1055"/>
        <v>0</v>
      </c>
      <c r="AK5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4" s="183">
        <f t="shared" si="1056"/>
        <v>0</v>
      </c>
      <c r="AO534" s="183">
        <f t="shared" si="1057"/>
        <v>0</v>
      </c>
    </row>
    <row r="535" spans="2:41">
      <c r="B535" s="181" t="s">
        <v>1286</v>
      </c>
      <c r="C535" s="182" t="s">
        <v>1287</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050"/>
        <v>0</v>
      </c>
      <c r="G535" s="183"/>
      <c r="H535" s="183">
        <f t="shared" si="1051"/>
        <v>0</v>
      </c>
      <c r="I535" s="183"/>
      <c r="J535" s="183">
        <f t="shared" si="1052"/>
        <v>0</v>
      </c>
      <c r="K5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5" s="183">
        <f t="shared" si="1053"/>
        <v>0</v>
      </c>
      <c r="AC5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5" s="183">
        <f t="shared" si="1054"/>
        <v>0</v>
      </c>
      <c r="AG5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5" s="183">
        <f t="shared" si="1055"/>
        <v>0</v>
      </c>
      <c r="AK5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5" s="183">
        <f t="shared" si="1056"/>
        <v>0</v>
      </c>
      <c r="AO535" s="183">
        <f t="shared" si="1057"/>
        <v>0</v>
      </c>
    </row>
    <row r="536" spans="2:41">
      <c r="B536" s="181" t="s">
        <v>1288</v>
      </c>
      <c r="C536" s="182" t="s">
        <v>1289</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050"/>
        <v>0</v>
      </c>
      <c r="G536" s="183"/>
      <c r="H536" s="183">
        <f t="shared" si="1051"/>
        <v>0</v>
      </c>
      <c r="I536" s="183"/>
      <c r="J536" s="183">
        <f t="shared" si="1052"/>
        <v>0</v>
      </c>
      <c r="K5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6" s="183">
        <f t="shared" si="1053"/>
        <v>0</v>
      </c>
      <c r="AC5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6" s="183">
        <f t="shared" si="1054"/>
        <v>0</v>
      </c>
      <c r="AG5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6" s="183">
        <f t="shared" si="1055"/>
        <v>0</v>
      </c>
      <c r="AK5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6" s="183">
        <f t="shared" si="1056"/>
        <v>0</v>
      </c>
      <c r="AO536" s="183">
        <f t="shared" si="1057"/>
        <v>0</v>
      </c>
    </row>
    <row r="537" spans="2:41">
      <c r="B537" s="181" t="s">
        <v>1290</v>
      </c>
      <c r="C537" s="182" t="s">
        <v>1291</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066">D537+E537</f>
        <v>0</v>
      </c>
      <c r="G537" s="183"/>
      <c r="H537" s="183">
        <f t="shared" ref="H537" si="1067">F537-G537</f>
        <v>0</v>
      </c>
      <c r="I537" s="183"/>
      <c r="J537" s="183">
        <f t="shared" ref="J537" si="1068">F537-I537</f>
        <v>0</v>
      </c>
      <c r="K5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7" s="183">
        <f t="shared" ref="AB537" si="1069">Y537+Z537+AA537</f>
        <v>0</v>
      </c>
      <c r="AC5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7" s="183">
        <f t="shared" ref="AF537" si="1070">AC537+AD537+AE537</f>
        <v>0</v>
      </c>
      <c r="AG5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7" s="183">
        <f t="shared" ref="AJ537" si="1071">AG537+AH537+AI537</f>
        <v>0</v>
      </c>
      <c r="AK5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7" s="183">
        <f t="shared" ref="AN537" si="1072">AK537+AL537+AM537</f>
        <v>0</v>
      </c>
      <c r="AO537" s="183">
        <f t="shared" ref="AO537" si="1073">AB537+AF537+AJ537+AN537</f>
        <v>0</v>
      </c>
    </row>
    <row r="538" spans="2:41">
      <c r="B538" s="181" t="s">
        <v>1292</v>
      </c>
      <c r="C538" s="182" t="s">
        <v>1293</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074">D538+E538</f>
        <v>0</v>
      </c>
      <c r="G538" s="183"/>
      <c r="H538" s="183">
        <f t="shared" ref="H538" si="1075">F538-G538</f>
        <v>0</v>
      </c>
      <c r="I538" s="183"/>
      <c r="J538" s="183">
        <f t="shared" ref="J538" si="1076">F538-I538</f>
        <v>0</v>
      </c>
      <c r="K5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8" s="183">
        <f t="shared" ref="AB538" si="1077">Y538+Z538+AA538</f>
        <v>0</v>
      </c>
      <c r="AC5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8" s="183">
        <f t="shared" ref="AF538" si="1078">AC538+AD538+AE538</f>
        <v>0</v>
      </c>
      <c r="AG5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8" s="183">
        <f t="shared" ref="AJ538" si="1079">AG538+AH538+AI538</f>
        <v>0</v>
      </c>
      <c r="AK5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8" s="183">
        <f t="shared" ref="AN538" si="1080">AK538+AL538+AM538</f>
        <v>0</v>
      </c>
      <c r="AO538" s="183">
        <f t="shared" ref="AO538" si="1081">AB538+AF538+AJ538+AN538</f>
        <v>0</v>
      </c>
    </row>
    <row r="539" spans="2:41">
      <c r="B539" s="181" t="s">
        <v>1294</v>
      </c>
      <c r="C539" s="182" t="s">
        <v>1295</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082">D539+E539</f>
        <v>0</v>
      </c>
      <c r="G539" s="183"/>
      <c r="H539" s="183">
        <f t="shared" ref="H539" si="1083">F539-G539</f>
        <v>0</v>
      </c>
      <c r="I539" s="183"/>
      <c r="J539" s="183">
        <f t="shared" ref="J539" si="1084">F539-I539</f>
        <v>0</v>
      </c>
      <c r="K5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9" s="183">
        <f t="shared" ref="AB539" si="1085">Y539+Z539+AA539</f>
        <v>0</v>
      </c>
      <c r="AC5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9" s="183">
        <f t="shared" ref="AF539" si="1086">AC539+AD539+AE539</f>
        <v>0</v>
      </c>
      <c r="AG5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9" s="183">
        <f t="shared" ref="AJ539" si="1087">AG539+AH539+AI539</f>
        <v>0</v>
      </c>
      <c r="AK5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9" s="183">
        <f t="shared" ref="AN539" si="1088">AK539+AL539+AM539</f>
        <v>0</v>
      </c>
      <c r="AO539" s="183">
        <f t="shared" ref="AO539" si="1089">AB539+AF539+AJ539+AN539</f>
        <v>0</v>
      </c>
    </row>
    <row r="540" spans="2:41">
      <c r="B540" s="181" t="s">
        <v>1296</v>
      </c>
      <c r="C540" s="182" t="s">
        <v>1297</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050"/>
        <v>0</v>
      </c>
      <c r="G540" s="183"/>
      <c r="H540" s="183">
        <f t="shared" si="1051"/>
        <v>0</v>
      </c>
      <c r="I540" s="183"/>
      <c r="J540" s="183">
        <f t="shared" si="1052"/>
        <v>0</v>
      </c>
      <c r="K5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0" s="183">
        <f t="shared" si="1053"/>
        <v>0</v>
      </c>
      <c r="AC5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0" s="183">
        <f t="shared" si="1054"/>
        <v>0</v>
      </c>
      <c r="AG5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0" s="183">
        <f t="shared" si="1055"/>
        <v>0</v>
      </c>
      <c r="AK5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0" s="183">
        <f t="shared" si="1056"/>
        <v>0</v>
      </c>
      <c r="AO540" s="183">
        <f t="shared" si="1057"/>
        <v>0</v>
      </c>
    </row>
    <row r="541" spans="2:41">
      <c r="B541" s="190" t="s">
        <v>379</v>
      </c>
      <c r="C541" s="191" t="s">
        <v>245</v>
      </c>
      <c r="D541" s="192">
        <f>SUM(D542:D559)</f>
        <v>0</v>
      </c>
      <c r="E541" s="192">
        <f>SUM(E542:E559)</f>
        <v>0</v>
      </c>
      <c r="F541" s="192">
        <f t="shared" si="975"/>
        <v>0</v>
      </c>
      <c r="G541" s="192">
        <f>SUM(G542:G559)</f>
        <v>0</v>
      </c>
      <c r="H541" s="192">
        <f t="shared" si="977"/>
        <v>0</v>
      </c>
      <c r="I541" s="192">
        <f>SUM(I542:I559)</f>
        <v>0</v>
      </c>
      <c r="J541" s="192">
        <f t="shared" si="978"/>
        <v>0</v>
      </c>
      <c r="K541" s="192">
        <f>SUM(K542:K559)</f>
        <v>0</v>
      </c>
      <c r="L541" s="192">
        <f t="shared" ref="L541:X541" si="1090">SUM(L542:L559)</f>
        <v>0</v>
      </c>
      <c r="M541" s="192">
        <f t="shared" si="1090"/>
        <v>0</v>
      </c>
      <c r="N541" s="192">
        <f t="shared" si="1090"/>
        <v>0</v>
      </c>
      <c r="O541" s="192">
        <f t="shared" si="1090"/>
        <v>0</v>
      </c>
      <c r="P541" s="192">
        <f t="shared" si="1090"/>
        <v>0</v>
      </c>
      <c r="Q541" s="192">
        <f t="shared" si="1090"/>
        <v>0</v>
      </c>
      <c r="R541" s="192">
        <f t="shared" si="1090"/>
        <v>0</v>
      </c>
      <c r="S541" s="192">
        <f t="shared" si="1090"/>
        <v>0</v>
      </c>
      <c r="T541" s="192">
        <f t="shared" si="1090"/>
        <v>0</v>
      </c>
      <c r="U541" s="192">
        <f t="shared" si="1090"/>
        <v>0</v>
      </c>
      <c r="V541" s="192">
        <f t="shared" si="1090"/>
        <v>0</v>
      </c>
      <c r="W541" s="192">
        <f t="shared" si="1090"/>
        <v>0</v>
      </c>
      <c r="X541" s="192">
        <f t="shared" si="1090"/>
        <v>0</v>
      </c>
      <c r="Y541" s="192">
        <f t="shared" ref="Y541" si="1091">SUM(Y542:Y559)</f>
        <v>0</v>
      </c>
      <c r="Z541" s="192">
        <f t="shared" ref="Z541" si="1092">SUM(Z542:Z559)</f>
        <v>0</v>
      </c>
      <c r="AA541" s="192">
        <f t="shared" ref="AA541" si="1093">SUM(AA542:AA559)</f>
        <v>0</v>
      </c>
      <c r="AB541" s="192">
        <f t="shared" si="982"/>
        <v>0</v>
      </c>
      <c r="AC541" s="192">
        <f t="shared" ref="AC541" si="1094">SUM(AC542:AC559)</f>
        <v>0</v>
      </c>
      <c r="AD541" s="192">
        <f t="shared" ref="AD541" si="1095">SUM(AD542:AD559)</f>
        <v>0</v>
      </c>
      <c r="AE541" s="192">
        <f t="shared" ref="AE541" si="1096">SUM(AE542:AE559)</f>
        <v>0</v>
      </c>
      <c r="AF541" s="192">
        <f t="shared" si="983"/>
        <v>0</v>
      </c>
      <c r="AG541" s="192">
        <f t="shared" ref="AG541" si="1097">SUM(AG542:AG559)</f>
        <v>0</v>
      </c>
      <c r="AH541" s="192">
        <f t="shared" ref="AH541" si="1098">SUM(AH542:AH559)</f>
        <v>0</v>
      </c>
      <c r="AI541" s="192">
        <f t="shared" ref="AI541" si="1099">SUM(AI542:AI559)</f>
        <v>0</v>
      </c>
      <c r="AJ541" s="192">
        <f t="shared" si="984"/>
        <v>0</v>
      </c>
      <c r="AK541" s="192">
        <f t="shared" ref="AK541" si="1100">SUM(AK542:AK559)</f>
        <v>0</v>
      </c>
      <c r="AL541" s="192">
        <f t="shared" ref="AL541" si="1101">SUM(AL542:AL559)</f>
        <v>0</v>
      </c>
      <c r="AM541" s="192">
        <f t="shared" ref="AM541" si="1102">SUM(AM542:AM559)</f>
        <v>0</v>
      </c>
      <c r="AN541" s="192">
        <f t="shared" si="985"/>
        <v>0</v>
      </c>
      <c r="AO541" s="192">
        <f t="shared" si="986"/>
        <v>0</v>
      </c>
    </row>
    <row r="542" spans="2:41">
      <c r="B542" s="181" t="s">
        <v>380</v>
      </c>
      <c r="C542" s="182" t="s">
        <v>246</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03">D542+E542</f>
        <v>0</v>
      </c>
      <c r="G542" s="183"/>
      <c r="H542" s="183">
        <f t="shared" ref="H542" si="1104">F542-G542</f>
        <v>0</v>
      </c>
      <c r="I542" s="183"/>
      <c r="J542" s="183">
        <f t="shared" ref="J542" si="1105">F542-I542</f>
        <v>0</v>
      </c>
      <c r="K5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2" s="183">
        <f t="shared" ref="AB542" si="1106">Y542+Z542+AA542</f>
        <v>0</v>
      </c>
      <c r="AC5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2" s="183">
        <f t="shared" ref="AF542" si="1107">AC542+AD542+AE542</f>
        <v>0</v>
      </c>
      <c r="AG5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2" s="183">
        <f t="shared" ref="AJ542" si="1108">AG542+AH542+AI542</f>
        <v>0</v>
      </c>
      <c r="AK5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2" s="183">
        <f t="shared" ref="AN542" si="1109">AK542+AL542+AM542</f>
        <v>0</v>
      </c>
      <c r="AO542" s="183">
        <f t="shared" ref="AO542" si="1110">AB542+AF542+AJ542+AN542</f>
        <v>0</v>
      </c>
    </row>
    <row r="543" spans="2:41">
      <c r="B543" s="181" t="s">
        <v>381</v>
      </c>
      <c r="C543" s="182" t="s">
        <v>247</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11">D543+E543</f>
        <v>0</v>
      </c>
      <c r="G543" s="183"/>
      <c r="H543" s="183">
        <f t="shared" ref="H543:H559" si="1112">F543-G543</f>
        <v>0</v>
      </c>
      <c r="I543" s="183"/>
      <c r="J543" s="183">
        <f t="shared" ref="J543:J559" si="1113">F543-I543</f>
        <v>0</v>
      </c>
      <c r="K5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3" s="183">
        <f t="shared" ref="AB543:AB559" si="1114">Y543+Z543+AA543</f>
        <v>0</v>
      </c>
      <c r="AC5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3" s="183">
        <f t="shared" ref="AF543:AF559" si="1115">AC543+AD543+AE543</f>
        <v>0</v>
      </c>
      <c r="AG5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3" s="183">
        <f t="shared" ref="AJ543:AJ559" si="1116">AG543+AH543+AI543</f>
        <v>0</v>
      </c>
      <c r="AK5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3" s="183">
        <f t="shared" ref="AN543:AN559" si="1117">AK543+AL543+AM543</f>
        <v>0</v>
      </c>
      <c r="AO543" s="183">
        <f t="shared" ref="AO543:AO559" si="1118">AB543+AF543+AJ543+AN543</f>
        <v>0</v>
      </c>
    </row>
    <row r="544" spans="2:41">
      <c r="B544" s="181" t="s">
        <v>1298</v>
      </c>
      <c r="C544" s="182" t="s">
        <v>1299</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11"/>
        <v>0</v>
      </c>
      <c r="G544" s="183"/>
      <c r="H544" s="183">
        <f t="shared" si="1112"/>
        <v>0</v>
      </c>
      <c r="I544" s="183"/>
      <c r="J544" s="183">
        <f t="shared" si="1113"/>
        <v>0</v>
      </c>
      <c r="K5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4" s="183">
        <f t="shared" si="1114"/>
        <v>0</v>
      </c>
      <c r="AC5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4" s="183">
        <f t="shared" si="1115"/>
        <v>0</v>
      </c>
      <c r="AG5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4" s="183">
        <f t="shared" si="1116"/>
        <v>0</v>
      </c>
      <c r="AK5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4" s="183">
        <f t="shared" si="1117"/>
        <v>0</v>
      </c>
      <c r="AO544" s="183">
        <f t="shared" si="1118"/>
        <v>0</v>
      </c>
    </row>
    <row r="545" spans="2:41">
      <c r="B545" s="181" t="s">
        <v>1300</v>
      </c>
      <c r="C545" s="182" t="s">
        <v>517</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11"/>
        <v>0</v>
      </c>
      <c r="G545" s="183"/>
      <c r="H545" s="183">
        <f t="shared" si="1112"/>
        <v>0</v>
      </c>
      <c r="I545" s="183"/>
      <c r="J545" s="183">
        <f t="shared" si="1113"/>
        <v>0</v>
      </c>
      <c r="K5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5" s="183">
        <f t="shared" si="1114"/>
        <v>0</v>
      </c>
      <c r="AC5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5" s="183">
        <f t="shared" si="1115"/>
        <v>0</v>
      </c>
      <c r="AG5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5" s="183">
        <f t="shared" si="1116"/>
        <v>0</v>
      </c>
      <c r="AK5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5" s="183">
        <f t="shared" si="1117"/>
        <v>0</v>
      </c>
      <c r="AO545" s="183">
        <f t="shared" si="1118"/>
        <v>0</v>
      </c>
    </row>
    <row r="546" spans="2:41">
      <c r="B546" s="181" t="s">
        <v>1301</v>
      </c>
      <c r="C546" s="182" t="s">
        <v>1302</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11"/>
        <v>0</v>
      </c>
      <c r="G546" s="183"/>
      <c r="H546" s="183">
        <f t="shared" si="1112"/>
        <v>0</v>
      </c>
      <c r="I546" s="183"/>
      <c r="J546" s="183">
        <f t="shared" si="1113"/>
        <v>0</v>
      </c>
      <c r="K5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6" s="183">
        <f t="shared" si="1114"/>
        <v>0</v>
      </c>
      <c r="AC5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6" s="183">
        <f t="shared" si="1115"/>
        <v>0</v>
      </c>
      <c r="AG5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6" s="183">
        <f t="shared" si="1116"/>
        <v>0</v>
      </c>
      <c r="AK5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6" s="183">
        <f t="shared" si="1117"/>
        <v>0</v>
      </c>
      <c r="AO546" s="183">
        <f t="shared" si="1118"/>
        <v>0</v>
      </c>
    </row>
    <row r="547" spans="2:41">
      <c r="B547" s="181" t="s">
        <v>1303</v>
      </c>
      <c r="C547" s="182" t="s">
        <v>1304</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11"/>
        <v>0</v>
      </c>
      <c r="G547" s="183"/>
      <c r="H547" s="183">
        <f t="shared" si="1112"/>
        <v>0</v>
      </c>
      <c r="I547" s="183"/>
      <c r="J547" s="183">
        <f t="shared" si="1113"/>
        <v>0</v>
      </c>
      <c r="K5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7" s="183">
        <f t="shared" si="1114"/>
        <v>0</v>
      </c>
      <c r="AC5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7" s="183">
        <f t="shared" si="1115"/>
        <v>0</v>
      </c>
      <c r="AG5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7" s="183">
        <f t="shared" si="1116"/>
        <v>0</v>
      </c>
      <c r="AK5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7" s="183">
        <f t="shared" si="1117"/>
        <v>0</v>
      </c>
      <c r="AO547" s="183">
        <f t="shared" si="1118"/>
        <v>0</v>
      </c>
    </row>
    <row r="548" spans="2:41">
      <c r="B548" s="181" t="s">
        <v>1305</v>
      </c>
      <c r="C548" s="182" t="s">
        <v>1306</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11"/>
        <v>0</v>
      </c>
      <c r="G548" s="183"/>
      <c r="H548" s="183">
        <f t="shared" si="1112"/>
        <v>0</v>
      </c>
      <c r="I548" s="183"/>
      <c r="J548" s="183">
        <f t="shared" si="1113"/>
        <v>0</v>
      </c>
      <c r="K5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8" s="183">
        <f t="shared" si="1114"/>
        <v>0</v>
      </c>
      <c r="AC5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8" s="183">
        <f t="shared" si="1115"/>
        <v>0</v>
      </c>
      <c r="AG5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8" s="183">
        <f t="shared" si="1116"/>
        <v>0</v>
      </c>
      <c r="AK5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8" s="183">
        <f t="shared" si="1117"/>
        <v>0</v>
      </c>
      <c r="AO548" s="183">
        <f t="shared" si="1118"/>
        <v>0</v>
      </c>
    </row>
    <row r="549" spans="2:41">
      <c r="B549" s="181" t="s">
        <v>1307</v>
      </c>
      <c r="C549" s="182" t="s">
        <v>1308</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11"/>
        <v>0</v>
      </c>
      <c r="G549" s="183"/>
      <c r="H549" s="183">
        <f t="shared" si="1112"/>
        <v>0</v>
      </c>
      <c r="I549" s="183"/>
      <c r="J549" s="183">
        <f t="shared" si="1113"/>
        <v>0</v>
      </c>
      <c r="K5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9" s="183">
        <f t="shared" si="1114"/>
        <v>0</v>
      </c>
      <c r="AC5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9" s="183">
        <f t="shared" si="1115"/>
        <v>0</v>
      </c>
      <c r="AG5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9" s="183">
        <f t="shared" si="1116"/>
        <v>0</v>
      </c>
      <c r="AK5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9" s="183">
        <f t="shared" si="1117"/>
        <v>0</v>
      </c>
      <c r="AO549" s="183">
        <f t="shared" si="1118"/>
        <v>0</v>
      </c>
    </row>
    <row r="550" spans="2:41">
      <c r="B550" s="181" t="s">
        <v>1309</v>
      </c>
      <c r="C550" s="182" t="s">
        <v>1310</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11"/>
        <v>0</v>
      </c>
      <c r="G550" s="183"/>
      <c r="H550" s="183">
        <f t="shared" si="1112"/>
        <v>0</v>
      </c>
      <c r="I550" s="183"/>
      <c r="J550" s="183">
        <f t="shared" si="1113"/>
        <v>0</v>
      </c>
      <c r="K5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0"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0" s="183">
        <f t="shared" si="1114"/>
        <v>0</v>
      </c>
      <c r="AC5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0" s="183">
        <f t="shared" si="1115"/>
        <v>0</v>
      </c>
      <c r="AG5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0" s="183">
        <f t="shared" si="1116"/>
        <v>0</v>
      </c>
      <c r="AK5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0"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0" s="183">
        <f t="shared" si="1117"/>
        <v>0</v>
      </c>
      <c r="AO550" s="183">
        <f t="shared" si="1118"/>
        <v>0</v>
      </c>
    </row>
    <row r="551" spans="2:41">
      <c r="B551" s="181" t="s">
        <v>1311</v>
      </c>
      <c r="C551" s="182" t="s">
        <v>1312</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11"/>
        <v>0</v>
      </c>
      <c r="G551" s="183"/>
      <c r="H551" s="183">
        <f t="shared" si="1112"/>
        <v>0</v>
      </c>
      <c r="I551" s="183"/>
      <c r="J551" s="183">
        <f t="shared" si="1113"/>
        <v>0</v>
      </c>
      <c r="K5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1" s="183">
        <f t="shared" si="1114"/>
        <v>0</v>
      </c>
      <c r="AC5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1" s="183">
        <f t="shared" si="1115"/>
        <v>0</v>
      </c>
      <c r="AG5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1" s="183">
        <f t="shared" si="1116"/>
        <v>0</v>
      </c>
      <c r="AK5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1" s="183">
        <f t="shared" si="1117"/>
        <v>0</v>
      </c>
      <c r="AO551" s="183">
        <f t="shared" si="1118"/>
        <v>0</v>
      </c>
    </row>
    <row r="552" spans="2:41">
      <c r="B552" s="181" t="s">
        <v>1313</v>
      </c>
      <c r="C552" s="182" t="s">
        <v>1314</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11"/>
        <v>0</v>
      </c>
      <c r="G552" s="183"/>
      <c r="H552" s="183">
        <f t="shared" si="1112"/>
        <v>0</v>
      </c>
      <c r="I552" s="183"/>
      <c r="J552" s="183">
        <f t="shared" si="1113"/>
        <v>0</v>
      </c>
      <c r="K5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2" s="183">
        <f t="shared" si="1114"/>
        <v>0</v>
      </c>
      <c r="AC5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2" s="183">
        <f t="shared" si="1115"/>
        <v>0</v>
      </c>
      <c r="AG5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2" s="183">
        <f t="shared" si="1116"/>
        <v>0</v>
      </c>
      <c r="AK5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2" s="183">
        <f t="shared" si="1117"/>
        <v>0</v>
      </c>
      <c r="AO552" s="183">
        <f t="shared" si="1118"/>
        <v>0</v>
      </c>
    </row>
    <row r="553" spans="2:41">
      <c r="B553" s="181" t="s">
        <v>1315</v>
      </c>
      <c r="C553" s="182" t="s">
        <v>1316</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11"/>
        <v>0</v>
      </c>
      <c r="G553" s="183"/>
      <c r="H553" s="183">
        <f t="shared" si="1112"/>
        <v>0</v>
      </c>
      <c r="I553" s="183"/>
      <c r="J553" s="183">
        <f t="shared" si="1113"/>
        <v>0</v>
      </c>
      <c r="K5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3" s="183">
        <f t="shared" si="1114"/>
        <v>0</v>
      </c>
      <c r="AC5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3" s="183">
        <f t="shared" si="1115"/>
        <v>0</v>
      </c>
      <c r="AG5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3" s="183">
        <f t="shared" si="1116"/>
        <v>0</v>
      </c>
      <c r="AK5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3" s="183">
        <f t="shared" si="1117"/>
        <v>0</v>
      </c>
      <c r="AO553" s="183">
        <f t="shared" si="1118"/>
        <v>0</v>
      </c>
    </row>
    <row r="554" spans="2:41">
      <c r="B554" s="181" t="s">
        <v>1317</v>
      </c>
      <c r="C554" s="182" t="s">
        <v>1318</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11"/>
        <v>0</v>
      </c>
      <c r="G554" s="183"/>
      <c r="H554" s="183">
        <f t="shared" si="1112"/>
        <v>0</v>
      </c>
      <c r="I554" s="183"/>
      <c r="J554" s="183">
        <f t="shared" si="1113"/>
        <v>0</v>
      </c>
      <c r="K5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4" s="183">
        <f t="shared" si="1114"/>
        <v>0</v>
      </c>
      <c r="AC5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4" s="183">
        <f t="shared" si="1115"/>
        <v>0</v>
      </c>
      <c r="AG5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4" s="183">
        <f t="shared" si="1116"/>
        <v>0</v>
      </c>
      <c r="AK5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4" s="183">
        <f t="shared" si="1117"/>
        <v>0</v>
      </c>
      <c r="AO554" s="183">
        <f t="shared" si="1118"/>
        <v>0</v>
      </c>
    </row>
    <row r="555" spans="2:41">
      <c r="B555" s="181" t="s">
        <v>1319</v>
      </c>
      <c r="C555" s="182" t="s">
        <v>1320</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11"/>
        <v>0</v>
      </c>
      <c r="G555" s="183"/>
      <c r="H555" s="183">
        <f t="shared" si="1112"/>
        <v>0</v>
      </c>
      <c r="I555" s="183"/>
      <c r="J555" s="183">
        <f t="shared" si="1113"/>
        <v>0</v>
      </c>
      <c r="K5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5" s="183">
        <f t="shared" si="1114"/>
        <v>0</v>
      </c>
      <c r="AC5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5" s="183">
        <f t="shared" si="1115"/>
        <v>0</v>
      </c>
      <c r="AG5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5" s="183">
        <f t="shared" si="1116"/>
        <v>0</v>
      </c>
      <c r="AK5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5" s="183">
        <f t="shared" si="1117"/>
        <v>0</v>
      </c>
      <c r="AO555" s="183">
        <f t="shared" si="1118"/>
        <v>0</v>
      </c>
    </row>
    <row r="556" spans="2:41">
      <c r="B556" s="181" t="s">
        <v>1321</v>
      </c>
      <c r="C556" s="182" t="s">
        <v>1322</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11"/>
        <v>0</v>
      </c>
      <c r="G556" s="183"/>
      <c r="H556" s="183">
        <f t="shared" si="1112"/>
        <v>0</v>
      </c>
      <c r="I556" s="183"/>
      <c r="J556" s="183">
        <f t="shared" si="1113"/>
        <v>0</v>
      </c>
      <c r="K5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6"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6" s="183">
        <f t="shared" si="1114"/>
        <v>0</v>
      </c>
      <c r="AC5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6" s="183">
        <f t="shared" si="1115"/>
        <v>0</v>
      </c>
      <c r="AG5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6" s="183">
        <f t="shared" si="1116"/>
        <v>0</v>
      </c>
      <c r="AK5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6"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6" s="183">
        <f t="shared" si="1117"/>
        <v>0</v>
      </c>
      <c r="AO556" s="183">
        <f t="shared" si="1118"/>
        <v>0</v>
      </c>
    </row>
    <row r="557" spans="2:41">
      <c r="B557" s="181" t="s">
        <v>1323</v>
      </c>
      <c r="C557" s="182" t="s">
        <v>1324</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11"/>
        <v>0</v>
      </c>
      <c r="G557" s="183"/>
      <c r="H557" s="183">
        <f t="shared" si="1112"/>
        <v>0</v>
      </c>
      <c r="I557" s="183"/>
      <c r="J557" s="183">
        <f t="shared" si="1113"/>
        <v>0</v>
      </c>
      <c r="K5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7"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7" s="183">
        <f t="shared" si="1114"/>
        <v>0</v>
      </c>
      <c r="AC5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7" s="183">
        <f t="shared" si="1115"/>
        <v>0</v>
      </c>
      <c r="AG5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7" s="183">
        <f t="shared" si="1116"/>
        <v>0</v>
      </c>
      <c r="AK5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7"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7" s="183">
        <f t="shared" si="1117"/>
        <v>0</v>
      </c>
      <c r="AO557" s="183">
        <f t="shared" si="1118"/>
        <v>0</v>
      </c>
    </row>
    <row r="558" spans="2:41">
      <c r="B558" s="181" t="s">
        <v>1325</v>
      </c>
      <c r="C558" s="182" t="s">
        <v>1326</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11"/>
        <v>0</v>
      </c>
      <c r="G558" s="183"/>
      <c r="H558" s="183">
        <f t="shared" si="1112"/>
        <v>0</v>
      </c>
      <c r="I558" s="183"/>
      <c r="J558" s="183">
        <f t="shared" si="1113"/>
        <v>0</v>
      </c>
      <c r="K5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8"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8" s="183">
        <f t="shared" si="1114"/>
        <v>0</v>
      </c>
      <c r="AC5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8" s="183">
        <f t="shared" si="1115"/>
        <v>0</v>
      </c>
      <c r="AG5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8" s="183">
        <f t="shared" si="1116"/>
        <v>0</v>
      </c>
      <c r="AK5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8"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8" s="183">
        <f t="shared" si="1117"/>
        <v>0</v>
      </c>
      <c r="AO558" s="183">
        <f t="shared" si="1118"/>
        <v>0</v>
      </c>
    </row>
    <row r="559" spans="2:41">
      <c r="B559" s="181" t="s">
        <v>1327</v>
      </c>
      <c r="C559" s="182" t="s">
        <v>1328</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11"/>
        <v>0</v>
      </c>
      <c r="G559" s="183"/>
      <c r="H559" s="183">
        <f t="shared" si="1112"/>
        <v>0</v>
      </c>
      <c r="I559" s="183"/>
      <c r="J559" s="183">
        <f t="shared" si="1113"/>
        <v>0</v>
      </c>
      <c r="K5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9"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9" s="183">
        <f t="shared" si="1114"/>
        <v>0</v>
      </c>
      <c r="AC5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9" s="183">
        <f t="shared" si="1115"/>
        <v>0</v>
      </c>
      <c r="AG5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9" s="183">
        <f t="shared" si="1116"/>
        <v>0</v>
      </c>
      <c r="AK5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9"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9" s="183">
        <f t="shared" si="1117"/>
        <v>0</v>
      </c>
      <c r="AO559" s="183">
        <f t="shared" si="1118"/>
        <v>0</v>
      </c>
    </row>
    <row r="560" spans="2:41">
      <c r="B560" s="178" t="s">
        <v>1329</v>
      </c>
      <c r="C560" s="179" t="s">
        <v>1330</v>
      </c>
      <c r="D560" s="180">
        <f>SUM(D561:D565)</f>
        <v>0</v>
      </c>
      <c r="E560" s="180">
        <f>SUM(E561:E565)</f>
        <v>0</v>
      </c>
      <c r="F560" s="180">
        <f t="shared" ref="F560:F565" si="1119">D560+E560</f>
        <v>0</v>
      </c>
      <c r="G560" s="180">
        <f>SUM(G561:G565)</f>
        <v>0</v>
      </c>
      <c r="H560" s="180">
        <f t="shared" ref="H560:H565" si="1120">F560-G560</f>
        <v>0</v>
      </c>
      <c r="I560" s="180">
        <f>SUM(I561:I565)</f>
        <v>0</v>
      </c>
      <c r="J560" s="180">
        <f t="shared" ref="J560:J565" si="1121">F560-I560</f>
        <v>0</v>
      </c>
      <c r="K560" s="180">
        <f t="shared" ref="K560:AA560" si="1122">SUM(K561:K565)</f>
        <v>0</v>
      </c>
      <c r="L560" s="180">
        <f t="shared" si="1122"/>
        <v>0</v>
      </c>
      <c r="M560" s="180">
        <f t="shared" si="1122"/>
        <v>0</v>
      </c>
      <c r="N560" s="180">
        <f t="shared" si="1122"/>
        <v>0</v>
      </c>
      <c r="O560" s="180">
        <f t="shared" si="1122"/>
        <v>0</v>
      </c>
      <c r="P560" s="180">
        <f t="shared" ref="P560:Q560" si="1123">SUM(P561:P565)</f>
        <v>0</v>
      </c>
      <c r="Q560" s="180">
        <f t="shared" si="1123"/>
        <v>0</v>
      </c>
      <c r="R560" s="180">
        <f t="shared" si="1122"/>
        <v>0</v>
      </c>
      <c r="S560" s="180">
        <f t="shared" si="1122"/>
        <v>0</v>
      </c>
      <c r="T560" s="180">
        <f t="shared" si="1122"/>
        <v>0</v>
      </c>
      <c r="U560" s="180">
        <f t="shared" si="1122"/>
        <v>0</v>
      </c>
      <c r="V560" s="180">
        <f t="shared" ref="V560" si="1124">SUM(V561:V565)</f>
        <v>0</v>
      </c>
      <c r="W560" s="180">
        <f t="shared" si="1122"/>
        <v>0</v>
      </c>
      <c r="X560" s="180">
        <f t="shared" si="1122"/>
        <v>0</v>
      </c>
      <c r="Y560" s="180">
        <f t="shared" si="1122"/>
        <v>0</v>
      </c>
      <c r="Z560" s="180">
        <f t="shared" si="1122"/>
        <v>0</v>
      </c>
      <c r="AA560" s="180">
        <f t="shared" si="1122"/>
        <v>0</v>
      </c>
      <c r="AB560" s="180">
        <f t="shared" ref="AB560:AB565" si="1125">Y560+Z560+AA560</f>
        <v>0</v>
      </c>
      <c r="AC560" s="180">
        <f>SUM(AC561:AC565)</f>
        <v>0</v>
      </c>
      <c r="AD560" s="180">
        <f>SUM(AD561:AD565)</f>
        <v>0</v>
      </c>
      <c r="AE560" s="180">
        <f>SUM(AE561:AE565)</f>
        <v>0</v>
      </c>
      <c r="AF560" s="180">
        <f t="shared" ref="AF560:AF565" si="1126">AC560+AD560+AE560</f>
        <v>0</v>
      </c>
      <c r="AG560" s="180">
        <f>SUM(AG561:AG565)</f>
        <v>0</v>
      </c>
      <c r="AH560" s="180">
        <f>SUM(AH561:AH565)</f>
        <v>0</v>
      </c>
      <c r="AI560" s="180">
        <f>SUM(AI561:AI565)</f>
        <v>0</v>
      </c>
      <c r="AJ560" s="180">
        <f t="shared" ref="AJ560:AJ565" si="1127">AG560+AH560+AI560</f>
        <v>0</v>
      </c>
      <c r="AK560" s="180">
        <f>SUM(AK561:AK565)</f>
        <v>0</v>
      </c>
      <c r="AL560" s="180">
        <f>SUM(AL561:AL565)</f>
        <v>0</v>
      </c>
      <c r="AM560" s="180">
        <f>SUM(AM561:AM565)</f>
        <v>0</v>
      </c>
      <c r="AN560" s="180">
        <f t="shared" ref="AN560:AN565" si="1128">AK560+AL560+AM560</f>
        <v>0</v>
      </c>
      <c r="AO560" s="180">
        <f t="shared" ref="AO560:AO565" si="1129">AB560+AF560+AJ560+AN560</f>
        <v>0</v>
      </c>
    </row>
    <row r="561" spans="2:41">
      <c r="B561" s="181" t="s">
        <v>1331</v>
      </c>
      <c r="C561" s="182" t="s">
        <v>1332</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19"/>
        <v>0</v>
      </c>
      <c r="G561" s="183"/>
      <c r="H561" s="183">
        <f t="shared" si="1120"/>
        <v>0</v>
      </c>
      <c r="I561" s="183"/>
      <c r="J561" s="183">
        <f t="shared" si="1121"/>
        <v>0</v>
      </c>
      <c r="K5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1"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1" s="183">
        <f t="shared" si="1125"/>
        <v>0</v>
      </c>
      <c r="AC5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1" s="183">
        <f t="shared" si="1126"/>
        <v>0</v>
      </c>
      <c r="AG5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1" s="183">
        <f t="shared" si="1127"/>
        <v>0</v>
      </c>
      <c r="AK5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1"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1" s="183">
        <f t="shared" si="1128"/>
        <v>0</v>
      </c>
      <c r="AO561" s="183">
        <f t="shared" si="1129"/>
        <v>0</v>
      </c>
    </row>
    <row r="562" spans="2:41">
      <c r="B562" s="181" t="s">
        <v>1333</v>
      </c>
      <c r="C562" s="182" t="s">
        <v>1334</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19"/>
        <v>0</v>
      </c>
      <c r="G562" s="183"/>
      <c r="H562" s="183">
        <f t="shared" si="1120"/>
        <v>0</v>
      </c>
      <c r="I562" s="183"/>
      <c r="J562" s="183">
        <f t="shared" si="1121"/>
        <v>0</v>
      </c>
      <c r="K5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2"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2" s="183">
        <f t="shared" si="1125"/>
        <v>0</v>
      </c>
      <c r="AC5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2" s="183">
        <f t="shared" si="1126"/>
        <v>0</v>
      </c>
      <c r="AG5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2" s="183">
        <f t="shared" si="1127"/>
        <v>0</v>
      </c>
      <c r="AK5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2"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2" s="183">
        <f t="shared" si="1128"/>
        <v>0</v>
      </c>
      <c r="AO562" s="183">
        <f t="shared" si="1129"/>
        <v>0</v>
      </c>
    </row>
    <row r="563" spans="2:41">
      <c r="B563" s="181" t="s">
        <v>1335</v>
      </c>
      <c r="C563" s="182" t="s">
        <v>1336</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19"/>
        <v>0</v>
      </c>
      <c r="G563" s="183"/>
      <c r="H563" s="183">
        <f t="shared" si="1120"/>
        <v>0</v>
      </c>
      <c r="I563" s="183"/>
      <c r="J563" s="183">
        <f t="shared" si="1121"/>
        <v>0</v>
      </c>
      <c r="K5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3"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3" s="183">
        <f t="shared" si="1125"/>
        <v>0</v>
      </c>
      <c r="AC5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3" s="183">
        <f t="shared" si="1126"/>
        <v>0</v>
      </c>
      <c r="AG5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3" s="183">
        <f t="shared" si="1127"/>
        <v>0</v>
      </c>
      <c r="AK5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3"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3" s="183">
        <f t="shared" si="1128"/>
        <v>0</v>
      </c>
      <c r="AO563" s="183">
        <f t="shared" si="1129"/>
        <v>0</v>
      </c>
    </row>
    <row r="564" spans="2:41">
      <c r="B564" s="181" t="s">
        <v>1337</v>
      </c>
      <c r="C564" s="182" t="s">
        <v>1338</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19"/>
        <v>0</v>
      </c>
      <c r="G564" s="183"/>
      <c r="H564" s="183">
        <f t="shared" si="1120"/>
        <v>0</v>
      </c>
      <c r="I564" s="183"/>
      <c r="J564" s="183">
        <f t="shared" si="1121"/>
        <v>0</v>
      </c>
      <c r="K5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4"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4" s="183">
        <f t="shared" si="1125"/>
        <v>0</v>
      </c>
      <c r="AC5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4" s="183">
        <f t="shared" si="1126"/>
        <v>0</v>
      </c>
      <c r="AG5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4" s="183">
        <f t="shared" si="1127"/>
        <v>0</v>
      </c>
      <c r="AK5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4"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4" s="183">
        <f t="shared" si="1128"/>
        <v>0</v>
      </c>
      <c r="AO564" s="183">
        <f t="shared" si="1129"/>
        <v>0</v>
      </c>
    </row>
    <row r="565" spans="2:41">
      <c r="B565" s="181" t="s">
        <v>1339</v>
      </c>
      <c r="C565" s="182" t="s">
        <v>1340</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19"/>
        <v>0</v>
      </c>
      <c r="G565" s="183"/>
      <c r="H565" s="183">
        <f t="shared" si="1120"/>
        <v>0</v>
      </c>
      <c r="I565" s="183"/>
      <c r="J565" s="183">
        <f t="shared" si="1121"/>
        <v>0</v>
      </c>
      <c r="K5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5" s="183">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5" s="183">
        <f t="shared" si="1125"/>
        <v>0</v>
      </c>
      <c r="AC5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5" s="183">
        <f t="shared" si="1126"/>
        <v>0</v>
      </c>
      <c r="AG5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5" s="183">
        <f t="shared" si="1127"/>
        <v>0</v>
      </c>
      <c r="AK5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5" s="183">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5" s="183">
        <f t="shared" si="1128"/>
        <v>0</v>
      </c>
      <c r="AO565" s="183">
        <f t="shared" si="1129"/>
        <v>0</v>
      </c>
    </row>
    <row r="566" spans="2:41" ht="26.25">
      <c r="B566" s="184"/>
      <c r="C566" s="185" t="s">
        <v>248</v>
      </c>
      <c r="D566" s="186">
        <f>D12+D106+D222+D327+D397+D499+D526+D560</f>
        <v>3086198</v>
      </c>
      <c r="E566" s="186">
        <f>E12+E106+E222+E327+E397+E499+E526+E560</f>
        <v>2495905</v>
      </c>
      <c r="F566" s="186">
        <f t="shared" si="975"/>
        <v>5582103</v>
      </c>
      <c r="G566" s="186">
        <f>G12+G106+G222+G327+G397+G499+G526+G560</f>
        <v>0</v>
      </c>
      <c r="H566" s="186">
        <f t="shared" si="977"/>
        <v>5582103</v>
      </c>
      <c r="I566" s="186">
        <f>I12+I106+I222+I327+I397+I499+I526+I560</f>
        <v>0</v>
      </c>
      <c r="J566" s="186">
        <f t="shared" si="978"/>
        <v>5582103</v>
      </c>
      <c r="K566" s="186">
        <f t="shared" ref="K566:AA566" si="1130">K12+K106+K222+K327+K397+K499+K526+K560</f>
        <v>243000</v>
      </c>
      <c r="L566" s="186">
        <f t="shared" si="1130"/>
        <v>0</v>
      </c>
      <c r="M566" s="186">
        <f t="shared" si="1130"/>
        <v>0</v>
      </c>
      <c r="N566" s="186">
        <f t="shared" si="1130"/>
        <v>81000</v>
      </c>
      <c r="O566" s="186">
        <f t="shared" si="1130"/>
        <v>0</v>
      </c>
      <c r="P566" s="186">
        <f t="shared" ref="P566:Q566" si="1131">P12+P106+P222+P327+P397+P499+P526+P560</f>
        <v>193205</v>
      </c>
      <c r="Q566" s="186">
        <f t="shared" si="1131"/>
        <v>0</v>
      </c>
      <c r="R566" s="186">
        <f t="shared" si="1130"/>
        <v>0</v>
      </c>
      <c r="S566" s="186">
        <f t="shared" si="1130"/>
        <v>0</v>
      </c>
      <c r="T566" s="186">
        <f t="shared" si="1130"/>
        <v>1289108</v>
      </c>
      <c r="U566" s="186">
        <f t="shared" si="1130"/>
        <v>2090190</v>
      </c>
      <c r="V566" s="186">
        <f t="shared" ref="V566" si="1132">V12+V106+V222+V327+V397+V499+V526+V560</f>
        <v>0</v>
      </c>
      <c r="W566" s="186">
        <f t="shared" si="1130"/>
        <v>0</v>
      </c>
      <c r="X566" s="186">
        <f t="shared" si="1130"/>
        <v>0</v>
      </c>
      <c r="Y566" s="186">
        <f t="shared" si="1130"/>
        <v>216000</v>
      </c>
      <c r="Z566" s="186">
        <f t="shared" si="1130"/>
        <v>1277108</v>
      </c>
      <c r="AA566" s="186">
        <f t="shared" si="1130"/>
        <v>137730</v>
      </c>
      <c r="AB566" s="186">
        <f t="shared" si="982"/>
        <v>1630838</v>
      </c>
      <c r="AC566" s="186">
        <f t="shared" ref="AC566:AE566" si="1133">AC12+AC106+AC222+AC327+AC397+AC499+AC526+AC560</f>
        <v>432540</v>
      </c>
      <c r="AD566" s="186">
        <f t="shared" si="1133"/>
        <v>0</v>
      </c>
      <c r="AE566" s="186">
        <f t="shared" si="1133"/>
        <v>0</v>
      </c>
      <c r="AF566" s="186">
        <f t="shared" si="983"/>
        <v>432540</v>
      </c>
      <c r="AG566" s="186">
        <f t="shared" ref="AG566:AI566" si="1134">AG12+AG106+AG222+AG327+AG397+AG499+AG526+AG560</f>
        <v>169155</v>
      </c>
      <c r="AH566" s="186">
        <f t="shared" si="1134"/>
        <v>0</v>
      </c>
      <c r="AI566" s="186">
        <f t="shared" si="1134"/>
        <v>0</v>
      </c>
      <c r="AJ566" s="186">
        <f t="shared" si="984"/>
        <v>169155</v>
      </c>
      <c r="AK566" s="186">
        <f t="shared" ref="AK566:AM566" si="1135">AK12+AK106+AK222+AK327+AK397+AK499+AK526+AK560</f>
        <v>0</v>
      </c>
      <c r="AL566" s="186">
        <f t="shared" si="1135"/>
        <v>1663970</v>
      </c>
      <c r="AM566" s="186">
        <f t="shared" si="1135"/>
        <v>0</v>
      </c>
      <c r="AN566" s="186">
        <f t="shared" si="985"/>
        <v>1663970</v>
      </c>
      <c r="AO566" s="186">
        <f t="shared" si="986"/>
        <v>3896503</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45"/>
  <sheetViews>
    <sheetView showGridLines="0" topLeftCell="A13" zoomScale="80" zoomScaleNormal="80" workbookViewId="0">
      <selection activeCell="F30" sqref="F30"/>
    </sheetView>
  </sheetViews>
  <sheetFormatPr baseColWidth="10" defaultColWidth="11.5703125" defaultRowHeight="1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c r="A1" s="187" t="s">
        <v>253</v>
      </c>
      <c r="B1" s="190" t="s">
        <v>254</v>
      </c>
      <c r="C1" s="181" t="s">
        <v>255</v>
      </c>
      <c r="D1" s="181" t="s">
        <v>501</v>
      </c>
      <c r="E1" s="181" t="s">
        <v>503</v>
      </c>
      <c r="F1" s="181" t="s">
        <v>505</v>
      </c>
      <c r="G1" s="181" t="s">
        <v>507</v>
      </c>
      <c r="H1" s="181" t="s">
        <v>509</v>
      </c>
      <c r="I1" s="181" t="s">
        <v>511</v>
      </c>
      <c r="J1" s="181" t="s">
        <v>256</v>
      </c>
      <c r="K1" s="181" t="s">
        <v>514</v>
      </c>
      <c r="L1" s="181" t="s">
        <v>257</v>
      </c>
      <c r="M1" s="181" t="s">
        <v>516</v>
      </c>
      <c r="N1" s="181" t="s">
        <v>518</v>
      </c>
      <c r="O1" s="181" t="s">
        <v>520</v>
      </c>
      <c r="P1" s="181" t="s">
        <v>258</v>
      </c>
      <c r="Q1" s="181" t="s">
        <v>521</v>
      </c>
      <c r="R1" s="181" t="s">
        <v>524</v>
      </c>
      <c r="S1" s="181" t="s">
        <v>259</v>
      </c>
      <c r="T1" s="181" t="s">
        <v>526</v>
      </c>
      <c r="U1" s="181" t="s">
        <v>260</v>
      </c>
      <c r="V1" s="181" t="s">
        <v>527</v>
      </c>
      <c r="W1" s="181" t="s">
        <v>528</v>
      </c>
      <c r="X1" s="181" t="s">
        <v>532</v>
      </c>
      <c r="Y1" s="181" t="s">
        <v>276</v>
      </c>
      <c r="Z1" s="181" t="s">
        <v>533</v>
      </c>
      <c r="AA1" s="181" t="s">
        <v>535</v>
      </c>
      <c r="AB1" s="181" t="s">
        <v>537</v>
      </c>
      <c r="AC1" s="181" t="s">
        <v>277</v>
      </c>
      <c r="AD1" s="181" t="s">
        <v>539</v>
      </c>
      <c r="AE1" s="181" t="s">
        <v>541</v>
      </c>
      <c r="AF1" s="181" t="s">
        <v>543</v>
      </c>
      <c r="AG1" s="181" t="s">
        <v>545</v>
      </c>
      <c r="AH1" s="181" t="s">
        <v>252</v>
      </c>
      <c r="AI1" s="181" t="s">
        <v>547</v>
      </c>
      <c r="AJ1" s="190" t="s">
        <v>261</v>
      </c>
      <c r="AK1" s="181" t="s">
        <v>549</v>
      </c>
      <c r="AL1" s="181" t="s">
        <v>262</v>
      </c>
      <c r="AM1" s="181" t="s">
        <v>551</v>
      </c>
      <c r="AN1" s="181" t="s">
        <v>553</v>
      </c>
      <c r="AO1" s="181" t="s">
        <v>263</v>
      </c>
      <c r="AP1" s="181" t="s">
        <v>555</v>
      </c>
      <c r="AQ1" s="181" t="s">
        <v>557</v>
      </c>
      <c r="AR1" s="181" t="s">
        <v>264</v>
      </c>
      <c r="AS1" s="181" t="s">
        <v>558</v>
      </c>
      <c r="AT1" s="181" t="s">
        <v>560</v>
      </c>
      <c r="AU1" s="181" t="s">
        <v>561</v>
      </c>
      <c r="AV1" s="181" t="s">
        <v>562</v>
      </c>
      <c r="AW1" s="181" t="s">
        <v>564</v>
      </c>
      <c r="AX1" s="181" t="s">
        <v>566</v>
      </c>
      <c r="AY1" s="181" t="s">
        <v>567</v>
      </c>
      <c r="AZ1" s="181" t="s">
        <v>265</v>
      </c>
      <c r="BA1" s="181" t="s">
        <v>569</v>
      </c>
      <c r="BB1" s="181" t="s">
        <v>571</v>
      </c>
      <c r="BC1" s="181" t="s">
        <v>573</v>
      </c>
      <c r="BD1" s="181" t="s">
        <v>575</v>
      </c>
      <c r="BE1" s="181" t="s">
        <v>577</v>
      </c>
      <c r="BF1" s="181" t="s">
        <v>579</v>
      </c>
      <c r="BG1" s="181" t="s">
        <v>581</v>
      </c>
      <c r="BH1" s="181" t="s">
        <v>583</v>
      </c>
      <c r="BI1" s="181" t="s">
        <v>278</v>
      </c>
      <c r="BJ1" s="181" t="s">
        <v>585</v>
      </c>
      <c r="BK1" s="181" t="s">
        <v>587</v>
      </c>
      <c r="BL1" s="181" t="s">
        <v>589</v>
      </c>
      <c r="BM1" s="181" t="s">
        <v>591</v>
      </c>
      <c r="BN1" s="181" t="s">
        <v>593</v>
      </c>
      <c r="BO1" s="181" t="s">
        <v>595</v>
      </c>
      <c r="BP1" s="181" t="s">
        <v>597</v>
      </c>
      <c r="BQ1" s="181" t="s">
        <v>599</v>
      </c>
      <c r="BR1" s="181" t="s">
        <v>601</v>
      </c>
      <c r="BS1" s="181" t="s">
        <v>603</v>
      </c>
      <c r="BT1" s="190" t="s">
        <v>266</v>
      </c>
      <c r="BU1" s="181" t="s">
        <v>267</v>
      </c>
      <c r="BV1" s="181" t="s">
        <v>605</v>
      </c>
      <c r="BW1" s="181" t="s">
        <v>268</v>
      </c>
      <c r="BX1" s="181" t="s">
        <v>607</v>
      </c>
      <c r="BY1" s="181" t="s">
        <v>609</v>
      </c>
      <c r="BZ1" s="190" t="s">
        <v>269</v>
      </c>
      <c r="CA1" s="181" t="s">
        <v>270</v>
      </c>
      <c r="CB1" s="181" t="s">
        <v>611</v>
      </c>
      <c r="CC1" s="181" t="s">
        <v>271</v>
      </c>
      <c r="CD1" s="181" t="s">
        <v>613</v>
      </c>
      <c r="CE1" s="181" t="s">
        <v>615</v>
      </c>
      <c r="CF1" s="181" t="s">
        <v>617</v>
      </c>
      <c r="CG1" s="190" t="s">
        <v>272</v>
      </c>
      <c r="CH1" s="181" t="s">
        <v>623</v>
      </c>
      <c r="CI1" s="181" t="s">
        <v>625</v>
      </c>
      <c r="CJ1" s="181" t="s">
        <v>273</v>
      </c>
      <c r="CK1" s="181" t="s">
        <v>619</v>
      </c>
      <c r="CL1" s="181" t="s">
        <v>621</v>
      </c>
      <c r="CM1" s="181" t="s">
        <v>274</v>
      </c>
      <c r="CN1" s="181" t="s">
        <v>627</v>
      </c>
      <c r="CO1" s="181" t="s">
        <v>275</v>
      </c>
      <c r="CP1" s="181" t="s">
        <v>628</v>
      </c>
      <c r="CQ1" s="178" t="s">
        <v>279</v>
      </c>
      <c r="CR1" s="190" t="s">
        <v>280</v>
      </c>
      <c r="CS1" s="181" t="s">
        <v>629</v>
      </c>
      <c r="CT1" s="181" t="s">
        <v>630</v>
      </c>
      <c r="CU1" s="181" t="s">
        <v>632</v>
      </c>
      <c r="CV1" s="181" t="s">
        <v>281</v>
      </c>
      <c r="CW1" s="181" t="s">
        <v>634</v>
      </c>
      <c r="CX1" s="181" t="s">
        <v>636</v>
      </c>
      <c r="CY1" s="181" t="s">
        <v>638</v>
      </c>
      <c r="CZ1" s="181" t="s">
        <v>640</v>
      </c>
      <c r="DA1" s="181" t="s">
        <v>642</v>
      </c>
      <c r="DB1" s="181" t="s">
        <v>644</v>
      </c>
      <c r="DC1" s="190" t="s">
        <v>282</v>
      </c>
      <c r="DD1" s="181" t="s">
        <v>283</v>
      </c>
      <c r="DE1" s="181" t="s">
        <v>646</v>
      </c>
      <c r="DF1" s="181" t="s">
        <v>284</v>
      </c>
      <c r="DG1" s="181" t="s">
        <v>648</v>
      </c>
      <c r="DH1" s="181" t="s">
        <v>650</v>
      </c>
      <c r="DI1" s="181" t="s">
        <v>652</v>
      </c>
      <c r="DJ1" s="181" t="s">
        <v>654</v>
      </c>
      <c r="DK1" s="181" t="s">
        <v>656</v>
      </c>
      <c r="DL1" s="181" t="s">
        <v>658</v>
      </c>
      <c r="DM1" s="181" t="s">
        <v>660</v>
      </c>
      <c r="DN1" s="181" t="s">
        <v>285</v>
      </c>
      <c r="DO1" s="181" t="s">
        <v>662</v>
      </c>
      <c r="DP1" s="181" t="s">
        <v>664</v>
      </c>
      <c r="DQ1" s="181" t="s">
        <v>666</v>
      </c>
      <c r="DR1" s="190" t="s">
        <v>286</v>
      </c>
      <c r="DS1" s="181" t="s">
        <v>668</v>
      </c>
      <c r="DT1" s="181" t="s">
        <v>287</v>
      </c>
      <c r="DU1" s="181" t="s">
        <v>670</v>
      </c>
      <c r="DV1" s="181" t="s">
        <v>288</v>
      </c>
      <c r="DW1" s="181" t="s">
        <v>672</v>
      </c>
      <c r="DX1" s="181" t="s">
        <v>674</v>
      </c>
      <c r="DY1" s="181" t="s">
        <v>676</v>
      </c>
      <c r="DZ1" s="181" t="s">
        <v>678</v>
      </c>
      <c r="EA1" s="181" t="s">
        <v>680</v>
      </c>
      <c r="EB1" s="181" t="s">
        <v>682</v>
      </c>
      <c r="EC1" s="181" t="s">
        <v>684</v>
      </c>
      <c r="ED1" s="181" t="s">
        <v>686</v>
      </c>
      <c r="EE1" s="181" t="s">
        <v>688</v>
      </c>
      <c r="EF1" s="181" t="s">
        <v>690</v>
      </c>
      <c r="EG1" s="181" t="s">
        <v>692</v>
      </c>
      <c r="EH1" s="190" t="s">
        <v>289</v>
      </c>
      <c r="EI1" s="181" t="s">
        <v>694</v>
      </c>
      <c r="EJ1" s="181" t="s">
        <v>290</v>
      </c>
      <c r="EK1" s="181" t="s">
        <v>696</v>
      </c>
      <c r="EL1" s="181" t="s">
        <v>698</v>
      </c>
      <c r="EM1" s="181" t="s">
        <v>291</v>
      </c>
      <c r="EN1" s="181" t="s">
        <v>700</v>
      </c>
      <c r="EO1" s="181" t="s">
        <v>702</v>
      </c>
      <c r="EP1" s="181" t="s">
        <v>292</v>
      </c>
      <c r="EQ1" s="181" t="s">
        <v>704</v>
      </c>
      <c r="ER1" s="181" t="s">
        <v>706</v>
      </c>
      <c r="ES1" s="181" t="s">
        <v>708</v>
      </c>
      <c r="ET1" s="181" t="s">
        <v>293</v>
      </c>
      <c r="EU1" s="181" t="s">
        <v>710</v>
      </c>
      <c r="EV1" s="181" t="s">
        <v>712</v>
      </c>
      <c r="EW1" s="190" t="s">
        <v>294</v>
      </c>
      <c r="EX1" s="181" t="s">
        <v>295</v>
      </c>
      <c r="EY1" s="181" t="s">
        <v>714</v>
      </c>
      <c r="EZ1" s="181" t="s">
        <v>716</v>
      </c>
      <c r="FA1" s="181" t="s">
        <v>718</v>
      </c>
      <c r="FB1" s="181" t="s">
        <v>720</v>
      </c>
      <c r="FC1" s="181" t="s">
        <v>296</v>
      </c>
      <c r="FD1" s="181" t="s">
        <v>722</v>
      </c>
      <c r="FE1" s="181" t="s">
        <v>724</v>
      </c>
      <c r="FF1" s="181" t="s">
        <v>726</v>
      </c>
      <c r="FG1" s="181" t="s">
        <v>728</v>
      </c>
      <c r="FH1" s="181" t="s">
        <v>730</v>
      </c>
      <c r="FI1" s="181" t="s">
        <v>297</v>
      </c>
      <c r="FJ1" s="181" t="s">
        <v>733</v>
      </c>
      <c r="FK1" s="181" t="s">
        <v>298</v>
      </c>
      <c r="FL1" s="181" t="s">
        <v>736</v>
      </c>
      <c r="FM1" s="181" t="s">
        <v>737</v>
      </c>
      <c r="FN1" s="181" t="s">
        <v>739</v>
      </c>
      <c r="FO1" s="181" t="s">
        <v>299</v>
      </c>
      <c r="FP1" s="181" t="s">
        <v>742</v>
      </c>
      <c r="FQ1" s="181" t="s">
        <v>743</v>
      </c>
      <c r="FR1" s="181" t="s">
        <v>745</v>
      </c>
      <c r="FS1" s="181" t="s">
        <v>300</v>
      </c>
      <c r="FT1" s="181" t="s">
        <v>748</v>
      </c>
      <c r="FU1" s="181" t="s">
        <v>750</v>
      </c>
      <c r="FV1" s="181" t="s">
        <v>752</v>
      </c>
      <c r="FW1" s="190" t="s">
        <v>301</v>
      </c>
      <c r="FX1" s="190" t="s">
        <v>302</v>
      </c>
      <c r="FY1" s="181" t="s">
        <v>308</v>
      </c>
      <c r="FZ1" s="181" t="s">
        <v>754</v>
      </c>
      <c r="GA1" s="181" t="s">
        <v>756</v>
      </c>
      <c r="GB1" s="181" t="s">
        <v>758</v>
      </c>
      <c r="GC1" s="181" t="s">
        <v>760</v>
      </c>
      <c r="GD1" s="181" t="s">
        <v>762</v>
      </c>
      <c r="GE1" s="181" t="s">
        <v>764</v>
      </c>
      <c r="GF1" s="190" t="s">
        <v>303</v>
      </c>
      <c r="GG1" s="181" t="s">
        <v>309</v>
      </c>
      <c r="GH1" s="181" t="s">
        <v>766</v>
      </c>
      <c r="GI1" s="181" t="s">
        <v>768</v>
      </c>
      <c r="GJ1" s="181" t="s">
        <v>769</v>
      </c>
      <c r="GK1" s="181" t="s">
        <v>310</v>
      </c>
      <c r="GL1" s="181" t="s">
        <v>772</v>
      </c>
      <c r="GM1" s="181" t="s">
        <v>773</v>
      </c>
      <c r="GN1" s="190" t="s">
        <v>304</v>
      </c>
      <c r="GO1" s="181" t="s">
        <v>305</v>
      </c>
      <c r="GP1" s="181" t="s">
        <v>775</v>
      </c>
      <c r="GQ1" s="181" t="s">
        <v>777</v>
      </c>
      <c r="GR1" s="181" t="s">
        <v>779</v>
      </c>
      <c r="GS1" s="181" t="s">
        <v>781</v>
      </c>
      <c r="GT1" s="181" t="s">
        <v>783</v>
      </c>
      <c r="GU1" s="190" t="s">
        <v>306</v>
      </c>
      <c r="GV1" s="181" t="s">
        <v>307</v>
      </c>
      <c r="GW1" s="181" t="s">
        <v>785</v>
      </c>
      <c r="GX1" s="181" t="s">
        <v>787</v>
      </c>
      <c r="GY1" s="181" t="s">
        <v>789</v>
      </c>
      <c r="GZ1" s="181" t="s">
        <v>791</v>
      </c>
      <c r="HA1" s="181" t="s">
        <v>793</v>
      </c>
      <c r="HB1" s="181" t="s">
        <v>795</v>
      </c>
      <c r="HC1" s="178" t="s">
        <v>311</v>
      </c>
      <c r="HD1" s="190" t="s">
        <v>312</v>
      </c>
      <c r="HE1" s="181" t="s">
        <v>313</v>
      </c>
      <c r="HF1" s="181" t="s">
        <v>797</v>
      </c>
      <c r="HG1" s="181" t="s">
        <v>799</v>
      </c>
      <c r="HH1" s="181" t="s">
        <v>801</v>
      </c>
      <c r="HI1" s="181" t="s">
        <v>803</v>
      </c>
      <c r="HJ1" s="181" t="s">
        <v>314</v>
      </c>
      <c r="HK1" s="181" t="s">
        <v>806</v>
      </c>
      <c r="HL1" s="181" t="s">
        <v>331</v>
      </c>
      <c r="HM1" s="181" t="s">
        <v>844</v>
      </c>
      <c r="HN1" s="181" t="s">
        <v>846</v>
      </c>
      <c r="HO1" s="181" t="s">
        <v>848</v>
      </c>
      <c r="HP1" s="190" t="s">
        <v>315</v>
      </c>
      <c r="HQ1" s="181" t="s">
        <v>808</v>
      </c>
      <c r="HR1" s="181" t="s">
        <v>810</v>
      </c>
      <c r="HS1" s="181" t="s">
        <v>316</v>
      </c>
      <c r="HT1" s="181" t="s">
        <v>813</v>
      </c>
      <c r="HU1" s="181" t="s">
        <v>815</v>
      </c>
      <c r="HV1" s="181" t="s">
        <v>816</v>
      </c>
      <c r="HW1" s="181" t="s">
        <v>818</v>
      </c>
      <c r="HX1" s="190" t="s">
        <v>317</v>
      </c>
      <c r="HY1" s="181" t="s">
        <v>820</v>
      </c>
      <c r="HZ1" s="181" t="s">
        <v>822</v>
      </c>
      <c r="IA1" s="181" t="s">
        <v>824</v>
      </c>
      <c r="IB1" s="181" t="s">
        <v>318</v>
      </c>
      <c r="IC1" s="181" t="s">
        <v>826</v>
      </c>
      <c r="ID1" s="181" t="s">
        <v>828</v>
      </c>
      <c r="IE1" s="181" t="s">
        <v>319</v>
      </c>
      <c r="IF1" s="181" t="s">
        <v>830</v>
      </c>
      <c r="IG1" s="181" t="s">
        <v>832</v>
      </c>
      <c r="IH1" s="181" t="s">
        <v>320</v>
      </c>
      <c r="II1" s="181" t="s">
        <v>834</v>
      </c>
      <c r="IJ1" s="181" t="s">
        <v>836</v>
      </c>
      <c r="IK1" s="181" t="s">
        <v>838</v>
      </c>
      <c r="IL1" s="181" t="s">
        <v>840</v>
      </c>
      <c r="IM1" s="181" t="s">
        <v>321</v>
      </c>
      <c r="IN1" s="181" t="s">
        <v>842</v>
      </c>
      <c r="IO1" s="190" t="s">
        <v>322</v>
      </c>
      <c r="IP1" s="181" t="s">
        <v>850</v>
      </c>
      <c r="IQ1" s="181" t="s">
        <v>852</v>
      </c>
      <c r="IR1" s="181" t="s">
        <v>323</v>
      </c>
      <c r="IS1" s="181" t="s">
        <v>854</v>
      </c>
      <c r="IT1" s="181" t="s">
        <v>856</v>
      </c>
      <c r="IU1" s="181" t="s">
        <v>858</v>
      </c>
      <c r="IV1" s="190" t="s">
        <v>324</v>
      </c>
      <c r="IW1" s="181" t="s">
        <v>860</v>
      </c>
      <c r="IX1" s="181" t="s">
        <v>325</v>
      </c>
      <c r="IY1" s="181" t="s">
        <v>863</v>
      </c>
      <c r="IZ1" s="181" t="s">
        <v>865</v>
      </c>
      <c r="JA1" s="181" t="s">
        <v>867</v>
      </c>
      <c r="JB1" s="181" t="s">
        <v>869</v>
      </c>
      <c r="JC1" s="181" t="s">
        <v>871</v>
      </c>
      <c r="JD1" s="181" t="s">
        <v>873</v>
      </c>
      <c r="JE1" s="181" t="s">
        <v>326</v>
      </c>
      <c r="JF1" s="181" t="s">
        <v>876</v>
      </c>
      <c r="JG1" s="181" t="s">
        <v>878</v>
      </c>
      <c r="JH1" s="181" t="s">
        <v>880</v>
      </c>
      <c r="JI1" s="181" t="s">
        <v>882</v>
      </c>
      <c r="JJ1" s="181" t="s">
        <v>884</v>
      </c>
      <c r="JK1" s="181" t="s">
        <v>886</v>
      </c>
      <c r="JL1" s="181" t="s">
        <v>888</v>
      </c>
      <c r="JM1" s="181" t="s">
        <v>890</v>
      </c>
      <c r="JN1" s="181" t="s">
        <v>327</v>
      </c>
      <c r="JO1" s="181" t="s">
        <v>893</v>
      </c>
      <c r="JP1" s="181" t="s">
        <v>895</v>
      </c>
      <c r="JQ1" s="181" t="s">
        <v>897</v>
      </c>
      <c r="JR1" s="181" t="s">
        <v>899</v>
      </c>
      <c r="JS1" s="181" t="s">
        <v>900</v>
      </c>
      <c r="JT1" s="181" t="s">
        <v>902</v>
      </c>
      <c r="JU1" s="181" t="s">
        <v>904</v>
      </c>
      <c r="JV1" s="181" t="s">
        <v>906</v>
      </c>
      <c r="JW1" s="181" t="s">
        <v>908</v>
      </c>
      <c r="JX1" s="181" t="s">
        <v>910</v>
      </c>
      <c r="JY1" s="181" t="s">
        <v>912</v>
      </c>
      <c r="JZ1" s="181" t="s">
        <v>914</v>
      </c>
      <c r="KA1" s="181" t="s">
        <v>916</v>
      </c>
      <c r="KB1" s="181" t="s">
        <v>918</v>
      </c>
      <c r="KC1" s="181" t="s">
        <v>920</v>
      </c>
      <c r="KD1" s="181" t="s">
        <v>922</v>
      </c>
      <c r="KE1" s="181" t="s">
        <v>924</v>
      </c>
      <c r="KF1" s="181" t="s">
        <v>926</v>
      </c>
      <c r="KG1" s="181" t="s">
        <v>928</v>
      </c>
      <c r="KH1" s="181" t="s">
        <v>930</v>
      </c>
      <c r="KI1" s="181" t="s">
        <v>932</v>
      </c>
      <c r="KJ1" s="181" t="s">
        <v>934</v>
      </c>
      <c r="KK1" s="181" t="s">
        <v>936</v>
      </c>
      <c r="KL1" s="181" t="s">
        <v>938</v>
      </c>
      <c r="KM1" s="181" t="s">
        <v>940</v>
      </c>
      <c r="KN1" s="181" t="s">
        <v>942</v>
      </c>
      <c r="KO1" s="190" t="s">
        <v>328</v>
      </c>
      <c r="KP1" s="181" t="s">
        <v>944</v>
      </c>
      <c r="KQ1" s="181" t="s">
        <v>329</v>
      </c>
      <c r="KR1" s="181" t="s">
        <v>947</v>
      </c>
      <c r="KS1" s="181" t="s">
        <v>949</v>
      </c>
      <c r="KT1" s="181" t="s">
        <v>951</v>
      </c>
      <c r="KU1" s="181" t="s">
        <v>953</v>
      </c>
      <c r="KV1" s="181" t="s">
        <v>330</v>
      </c>
      <c r="KW1" s="181" t="s">
        <v>956</v>
      </c>
      <c r="KX1" s="181" t="s">
        <v>958</v>
      </c>
      <c r="KY1" s="181" t="s">
        <v>960</v>
      </c>
      <c r="KZ1" s="181" t="s">
        <v>962</v>
      </c>
      <c r="LA1" s="181" t="s">
        <v>964</v>
      </c>
      <c r="LB1" s="181" t="s">
        <v>966</v>
      </c>
      <c r="LC1" s="181" t="s">
        <v>968</v>
      </c>
      <c r="LD1" s="178" t="s">
        <v>332</v>
      </c>
      <c r="LE1" s="190" t="s">
        <v>333</v>
      </c>
      <c r="LF1" s="181" t="s">
        <v>334</v>
      </c>
      <c r="LG1" s="181" t="s">
        <v>348</v>
      </c>
      <c r="LH1" s="181" t="s">
        <v>970</v>
      </c>
      <c r="LI1" s="181" t="s">
        <v>972</v>
      </c>
      <c r="LJ1" s="181" t="s">
        <v>974</v>
      </c>
      <c r="LK1" s="181" t="s">
        <v>976</v>
      </c>
      <c r="LL1" s="181" t="s">
        <v>349</v>
      </c>
      <c r="LM1" s="181" t="s">
        <v>978</v>
      </c>
      <c r="LN1" s="181" t="s">
        <v>350</v>
      </c>
      <c r="LO1" s="181" t="s">
        <v>980</v>
      </c>
      <c r="LP1" s="181" t="s">
        <v>335</v>
      </c>
      <c r="LQ1" s="181" t="s">
        <v>982</v>
      </c>
      <c r="LR1" s="181" t="s">
        <v>351</v>
      </c>
      <c r="LS1" s="181" t="s">
        <v>984</v>
      </c>
      <c r="LT1" s="181" t="s">
        <v>986</v>
      </c>
      <c r="LU1" s="181" t="s">
        <v>352</v>
      </c>
      <c r="LV1" s="190" t="s">
        <v>336</v>
      </c>
      <c r="LW1" s="181" t="s">
        <v>337</v>
      </c>
      <c r="LX1" s="181" t="s">
        <v>988</v>
      </c>
      <c r="LY1" s="181" t="s">
        <v>990</v>
      </c>
      <c r="LZ1" s="181" t="s">
        <v>991</v>
      </c>
      <c r="MA1" s="181" t="s">
        <v>993</v>
      </c>
      <c r="MB1" s="181" t="s">
        <v>994</v>
      </c>
      <c r="MC1" s="181" t="s">
        <v>996</v>
      </c>
      <c r="MD1" s="181" t="s">
        <v>998</v>
      </c>
      <c r="ME1" s="181" t="s">
        <v>1000</v>
      </c>
      <c r="MF1" s="181" t="s">
        <v>1002</v>
      </c>
      <c r="MG1" s="181" t="s">
        <v>338</v>
      </c>
      <c r="MH1" s="181" t="s">
        <v>1005</v>
      </c>
      <c r="MI1" s="181" t="s">
        <v>1006</v>
      </c>
      <c r="MJ1" s="181" t="s">
        <v>1008</v>
      </c>
      <c r="MK1" s="181" t="s">
        <v>339</v>
      </c>
      <c r="ML1" s="181" t="s">
        <v>1011</v>
      </c>
      <c r="MM1" s="181" t="s">
        <v>1012</v>
      </c>
      <c r="MN1" s="181" t="s">
        <v>1014</v>
      </c>
      <c r="MO1" s="181" t="s">
        <v>1016</v>
      </c>
      <c r="MP1" s="181" t="s">
        <v>340</v>
      </c>
      <c r="MQ1" s="181" t="s">
        <v>1019</v>
      </c>
      <c r="MR1" s="181" t="s">
        <v>1021</v>
      </c>
      <c r="MS1" s="181" t="s">
        <v>1023</v>
      </c>
      <c r="MT1" s="181" t="s">
        <v>1025</v>
      </c>
      <c r="MU1" s="181" t="s">
        <v>341</v>
      </c>
      <c r="MV1" s="181" t="s">
        <v>1028</v>
      </c>
      <c r="MW1" s="181" t="s">
        <v>1030</v>
      </c>
      <c r="MX1" s="181" t="s">
        <v>1032</v>
      </c>
      <c r="MY1" s="181" t="s">
        <v>1034</v>
      </c>
      <c r="MZ1" s="181" t="s">
        <v>1036</v>
      </c>
      <c r="NA1" s="181" t="s">
        <v>1038</v>
      </c>
      <c r="NB1" s="181" t="s">
        <v>1040</v>
      </c>
      <c r="NC1" s="181" t="s">
        <v>1042</v>
      </c>
      <c r="ND1" s="181" t="s">
        <v>1044</v>
      </c>
      <c r="NE1" s="181" t="s">
        <v>1046</v>
      </c>
      <c r="NF1" s="181" t="s">
        <v>1048</v>
      </c>
      <c r="NG1" s="181" t="s">
        <v>1049</v>
      </c>
      <c r="NH1" s="190" t="s">
        <v>342</v>
      </c>
      <c r="NI1" s="181" t="s">
        <v>343</v>
      </c>
      <c r="NJ1" s="181" t="s">
        <v>1051</v>
      </c>
      <c r="NK1" s="181" t="s">
        <v>1053</v>
      </c>
      <c r="NL1" s="181" t="s">
        <v>1055</v>
      </c>
      <c r="NM1" s="181" t="s">
        <v>1057</v>
      </c>
      <c r="NN1" s="190" t="s">
        <v>344</v>
      </c>
      <c r="NO1" s="181" t="s">
        <v>345</v>
      </c>
      <c r="NP1" s="181" t="s">
        <v>1058</v>
      </c>
      <c r="NQ1" s="181" t="s">
        <v>346</v>
      </c>
      <c r="NR1" s="181" t="s">
        <v>1060</v>
      </c>
      <c r="NS1" s="181" t="s">
        <v>1062</v>
      </c>
      <c r="NT1" s="181" t="s">
        <v>347</v>
      </c>
      <c r="NU1" s="181" t="s">
        <v>1064</v>
      </c>
      <c r="NV1" s="178" t="s">
        <v>353</v>
      </c>
      <c r="NW1" s="190" t="s">
        <v>354</v>
      </c>
      <c r="NX1" s="181" t="s">
        <v>355</v>
      </c>
      <c r="NY1" s="181" t="s">
        <v>1067</v>
      </c>
      <c r="NZ1" s="181" t="s">
        <v>1069</v>
      </c>
      <c r="OA1" s="181" t="s">
        <v>356</v>
      </c>
      <c r="OB1" s="181" t="s">
        <v>366</v>
      </c>
      <c r="OC1" s="181" t="s">
        <v>1071</v>
      </c>
      <c r="OD1" s="181" t="s">
        <v>1073</v>
      </c>
      <c r="OE1" s="181" t="s">
        <v>1075</v>
      </c>
      <c r="OF1" s="181" t="s">
        <v>1077</v>
      </c>
      <c r="OG1" s="181" t="s">
        <v>1079</v>
      </c>
      <c r="OH1" s="181" t="s">
        <v>1081</v>
      </c>
      <c r="OI1" s="181" t="s">
        <v>1083</v>
      </c>
      <c r="OJ1" s="181" t="s">
        <v>1085</v>
      </c>
      <c r="OK1" s="181" t="s">
        <v>1087</v>
      </c>
      <c r="OL1" s="181" t="s">
        <v>1089</v>
      </c>
      <c r="OM1" s="181" t="s">
        <v>1091</v>
      </c>
      <c r="ON1" s="181" t="s">
        <v>1093</v>
      </c>
      <c r="OO1" s="181" t="s">
        <v>1095</v>
      </c>
      <c r="OP1" s="181" t="s">
        <v>1097</v>
      </c>
      <c r="OQ1" s="181" t="s">
        <v>1099</v>
      </c>
      <c r="OR1" s="181" t="s">
        <v>1101</v>
      </c>
      <c r="OS1" s="181" t="s">
        <v>1103</v>
      </c>
      <c r="OT1" s="181" t="s">
        <v>1105</v>
      </c>
      <c r="OU1" s="181" t="s">
        <v>1107</v>
      </c>
      <c r="OV1" s="181" t="s">
        <v>1109</v>
      </c>
      <c r="OW1" s="181" t="s">
        <v>1111</v>
      </c>
      <c r="OX1" s="181" t="s">
        <v>1113</v>
      </c>
      <c r="OY1" s="181" t="s">
        <v>367</v>
      </c>
      <c r="OZ1" s="181" t="s">
        <v>1116</v>
      </c>
      <c r="PA1" s="181" t="s">
        <v>1118</v>
      </c>
      <c r="PB1" s="181" t="s">
        <v>1119</v>
      </c>
      <c r="PC1" s="181" t="s">
        <v>1121</v>
      </c>
      <c r="PD1" s="181" t="s">
        <v>1123</v>
      </c>
      <c r="PE1" s="181" t="s">
        <v>1125</v>
      </c>
      <c r="PF1" s="181" t="s">
        <v>1127</v>
      </c>
      <c r="PG1" s="181" t="s">
        <v>1129</v>
      </c>
      <c r="PH1" s="181" t="s">
        <v>1131</v>
      </c>
      <c r="PI1" s="181" t="s">
        <v>1133</v>
      </c>
      <c r="PJ1" s="181" t="s">
        <v>1135</v>
      </c>
      <c r="PK1" s="181" t="s">
        <v>1137</v>
      </c>
      <c r="PL1" s="181" t="s">
        <v>1139</v>
      </c>
      <c r="PM1" s="181" t="s">
        <v>1141</v>
      </c>
      <c r="PN1" s="181" t="s">
        <v>1143</v>
      </c>
      <c r="PO1" s="181" t="s">
        <v>1145</v>
      </c>
      <c r="PP1" s="181" t="s">
        <v>1147</v>
      </c>
      <c r="PQ1" s="181" t="s">
        <v>1149</v>
      </c>
      <c r="PR1" s="181" t="s">
        <v>1151</v>
      </c>
      <c r="PS1" s="181" t="s">
        <v>1153</v>
      </c>
      <c r="PT1" s="181" t="s">
        <v>1155</v>
      </c>
      <c r="PU1" s="181" t="s">
        <v>1157</v>
      </c>
      <c r="PV1" s="181" t="s">
        <v>1159</v>
      </c>
      <c r="PW1" s="181" t="s">
        <v>1161</v>
      </c>
      <c r="PX1" s="181" t="s">
        <v>1163</v>
      </c>
      <c r="PY1" s="181" t="s">
        <v>1165</v>
      </c>
      <c r="PZ1" s="181" t="s">
        <v>357</v>
      </c>
      <c r="QA1" s="181" t="s">
        <v>1167</v>
      </c>
      <c r="QB1" s="181" t="s">
        <v>1169</v>
      </c>
      <c r="QC1" s="181" t="s">
        <v>1171</v>
      </c>
      <c r="QD1" s="181" t="s">
        <v>1173</v>
      </c>
      <c r="QE1" s="181" t="s">
        <v>1175</v>
      </c>
      <c r="QF1" s="190" t="s">
        <v>358</v>
      </c>
      <c r="QG1" s="181" t="s">
        <v>359</v>
      </c>
      <c r="QH1" s="181" t="s">
        <v>1177</v>
      </c>
      <c r="QI1" s="181" t="s">
        <v>1179</v>
      </c>
      <c r="QJ1" s="181" t="s">
        <v>1181</v>
      </c>
      <c r="QK1" s="181" t="s">
        <v>1183</v>
      </c>
      <c r="QL1" s="181" t="s">
        <v>1185</v>
      </c>
      <c r="QM1" s="181" t="s">
        <v>1187</v>
      </c>
      <c r="QN1" s="190" t="s">
        <v>360</v>
      </c>
      <c r="QO1" s="181" t="s">
        <v>1189</v>
      </c>
      <c r="QP1" s="181" t="s">
        <v>361</v>
      </c>
      <c r="QQ1" s="181" t="s">
        <v>368</v>
      </c>
      <c r="QR1" s="181" t="s">
        <v>1191</v>
      </c>
      <c r="QS1" s="181" t="s">
        <v>1193</v>
      </c>
      <c r="QT1" s="181" t="s">
        <v>1195</v>
      </c>
      <c r="QU1" s="181" t="s">
        <v>1197</v>
      </c>
      <c r="QV1" s="181" t="s">
        <v>1199</v>
      </c>
      <c r="QW1" s="181" t="s">
        <v>1201</v>
      </c>
      <c r="QX1" s="181" t="s">
        <v>1203</v>
      </c>
      <c r="QY1" s="181" t="s">
        <v>1205</v>
      </c>
      <c r="QZ1" s="181" t="s">
        <v>1207</v>
      </c>
      <c r="RA1" s="181" t="s">
        <v>1209</v>
      </c>
      <c r="RB1" s="181" t="s">
        <v>1211</v>
      </c>
      <c r="RC1" s="181" t="s">
        <v>1213</v>
      </c>
      <c r="RD1" s="181" t="s">
        <v>1215</v>
      </c>
      <c r="RE1" s="181" t="s">
        <v>1217</v>
      </c>
      <c r="RF1" s="190" t="s">
        <v>362</v>
      </c>
      <c r="RG1" s="181" t="s">
        <v>363</v>
      </c>
      <c r="RH1" s="181" t="s">
        <v>1219</v>
      </c>
      <c r="RI1" s="181" t="s">
        <v>1221</v>
      </c>
      <c r="RJ1" s="190" t="s">
        <v>364</v>
      </c>
      <c r="RK1" s="181" t="s">
        <v>365</v>
      </c>
      <c r="RL1" s="181" t="s">
        <v>1223</v>
      </c>
      <c r="RM1" s="181" t="s">
        <v>1224</v>
      </c>
      <c r="RN1" s="181" t="s">
        <v>1225</v>
      </c>
      <c r="RO1" s="181" t="s">
        <v>1226</v>
      </c>
      <c r="RP1" s="181" t="s">
        <v>1228</v>
      </c>
      <c r="RQ1" s="181" t="s">
        <v>1229</v>
      </c>
      <c r="RR1" s="181" t="s">
        <v>1231</v>
      </c>
      <c r="RS1" s="181" t="s">
        <v>1232</v>
      </c>
      <c r="RT1" s="178" t="s">
        <v>369</v>
      </c>
      <c r="RU1" s="190" t="s">
        <v>370</v>
      </c>
      <c r="RV1" s="181" t="s">
        <v>371</v>
      </c>
      <c r="RW1" s="181" t="s">
        <v>1234</v>
      </c>
      <c r="RX1" s="181" t="s">
        <v>1236</v>
      </c>
      <c r="RY1" s="181" t="s">
        <v>372</v>
      </c>
      <c r="RZ1" s="181" t="s">
        <v>1238</v>
      </c>
      <c r="SA1" s="181" t="s">
        <v>1240</v>
      </c>
      <c r="SB1" s="181" t="s">
        <v>1242</v>
      </c>
      <c r="SC1" s="181" t="s">
        <v>1244</v>
      </c>
      <c r="SD1" s="190" t="s">
        <v>373</v>
      </c>
      <c r="SE1" s="181" t="s">
        <v>374</v>
      </c>
      <c r="SF1" s="181" t="s">
        <v>1246</v>
      </c>
      <c r="SG1" s="181" t="s">
        <v>1248</v>
      </c>
      <c r="SH1" s="181" t="s">
        <v>1250</v>
      </c>
      <c r="SI1" s="181" t="s">
        <v>1252</v>
      </c>
      <c r="SJ1" s="181" t="s">
        <v>1254</v>
      </c>
      <c r="SK1" s="181" t="s">
        <v>1256</v>
      </c>
      <c r="SL1" s="181" t="s">
        <v>1258</v>
      </c>
      <c r="SM1" s="181" t="s">
        <v>1260</v>
      </c>
      <c r="SN1" s="181" t="s">
        <v>1262</v>
      </c>
      <c r="SO1" s="181" t="s">
        <v>1264</v>
      </c>
      <c r="SP1" s="181" t="s">
        <v>1266</v>
      </c>
      <c r="SQ1" s="181" t="s">
        <v>1268</v>
      </c>
      <c r="SR1" s="181" t="s">
        <v>1270</v>
      </c>
      <c r="SS1" s="181" t="s">
        <v>1272</v>
      </c>
      <c r="ST1" s="181" t="s">
        <v>1274</v>
      </c>
      <c r="SU1" s="178" t="s">
        <v>375</v>
      </c>
      <c r="SV1" s="190" t="s">
        <v>376</v>
      </c>
      <c r="SW1" s="181" t="s">
        <v>377</v>
      </c>
      <c r="SX1" s="181" t="s">
        <v>1276</v>
      </c>
      <c r="SY1" s="181" t="s">
        <v>1278</v>
      </c>
      <c r="SZ1" s="181" t="s">
        <v>1280</v>
      </c>
      <c r="TA1" s="181" t="s">
        <v>1282</v>
      </c>
      <c r="TB1" s="181" t="s">
        <v>1284</v>
      </c>
      <c r="TC1" s="181" t="s">
        <v>378</v>
      </c>
      <c r="TD1" s="181" t="s">
        <v>1286</v>
      </c>
      <c r="TE1" s="181" t="s">
        <v>1288</v>
      </c>
      <c r="TF1" s="181" t="s">
        <v>1290</v>
      </c>
      <c r="TG1" s="181" t="s">
        <v>1292</v>
      </c>
      <c r="TH1" s="181" t="s">
        <v>1294</v>
      </c>
      <c r="TI1" s="181" t="s">
        <v>1296</v>
      </c>
      <c r="TJ1" s="190" t="s">
        <v>379</v>
      </c>
      <c r="TK1" s="181" t="s">
        <v>380</v>
      </c>
      <c r="TL1" s="181" t="s">
        <v>381</v>
      </c>
      <c r="TM1" s="181" t="s">
        <v>1298</v>
      </c>
      <c r="TN1" s="181" t="s">
        <v>1300</v>
      </c>
      <c r="TO1" s="181" t="s">
        <v>1301</v>
      </c>
      <c r="TP1" s="181" t="s">
        <v>1303</v>
      </c>
      <c r="TQ1" s="181" t="s">
        <v>1305</v>
      </c>
      <c r="TR1" s="181" t="s">
        <v>1307</v>
      </c>
      <c r="TS1" s="181" t="s">
        <v>1309</v>
      </c>
      <c r="TT1" s="181" t="s">
        <v>1311</v>
      </c>
      <c r="TU1" s="181" t="s">
        <v>1313</v>
      </c>
      <c r="TV1" s="181" t="s">
        <v>1315</v>
      </c>
      <c r="TW1" s="181" t="s">
        <v>1317</v>
      </c>
      <c r="TX1" s="181" t="s">
        <v>1319</v>
      </c>
      <c r="TY1" s="181" t="s">
        <v>1321</v>
      </c>
      <c r="TZ1" s="181" t="s">
        <v>1323</v>
      </c>
      <c r="UA1" s="181" t="s">
        <v>1325</v>
      </c>
      <c r="UB1" s="181" t="s">
        <v>1327</v>
      </c>
      <c r="UC1" s="178" t="s">
        <v>1329</v>
      </c>
      <c r="UD1" s="181" t="s">
        <v>1331</v>
      </c>
      <c r="UE1" s="181" t="s">
        <v>1333</v>
      </c>
      <c r="UF1" s="181" t="s">
        <v>1335</v>
      </c>
      <c r="UG1" s="181" t="s">
        <v>1337</v>
      </c>
      <c r="UH1" s="181" t="s">
        <v>1339</v>
      </c>
      <c r="UI1" s="184"/>
    </row>
    <row r="2" spans="1:555" s="121" customFormat="1" hidden="1">
      <c r="A2" s="124" t="s">
        <v>1372</v>
      </c>
      <c r="B2" s="124" t="s">
        <v>1374</v>
      </c>
      <c r="C2" s="124" t="s">
        <v>475</v>
      </c>
      <c r="D2" s="124" t="s">
        <v>1373</v>
      </c>
      <c r="E2" s="124" t="s">
        <v>1375</v>
      </c>
      <c r="F2" s="124" t="s">
        <v>476</v>
      </c>
      <c r="G2" s="124" t="s">
        <v>1376</v>
      </c>
      <c r="H2" s="124" t="s">
        <v>1377</v>
      </c>
      <c r="I2" s="124" t="s">
        <v>1378</v>
      </c>
      <c r="J2" s="124" t="s">
        <v>1379</v>
      </c>
      <c r="K2" s="124" t="s">
        <v>1380</v>
      </c>
      <c r="L2" s="124" t="s">
        <v>1381</v>
      </c>
      <c r="M2" s="124" t="s">
        <v>1382</v>
      </c>
      <c r="N2" s="124" t="s">
        <v>1383</v>
      </c>
      <c r="S2" s="121" t="s">
        <v>131</v>
      </c>
      <c r="T2" s="121" t="s">
        <v>1477</v>
      </c>
      <c r="U2" s="121" t="s">
        <v>396</v>
      </c>
      <c r="V2" s="121" t="s">
        <v>414</v>
      </c>
      <c r="W2" s="121" t="s">
        <v>397</v>
      </c>
      <c r="X2" s="121" t="s">
        <v>398</v>
      </c>
      <c r="Y2" s="121" t="s">
        <v>399</v>
      </c>
      <c r="Z2" s="121" t="s">
        <v>400</v>
      </c>
      <c r="AA2" s="121" t="s">
        <v>401</v>
      </c>
      <c r="AB2" s="121" t="s">
        <v>402</v>
      </c>
      <c r="AC2" s="121" t="s">
        <v>403</v>
      </c>
      <c r="AD2" s="121" t="s">
        <v>404</v>
      </c>
      <c r="AE2" s="121" t="s">
        <v>405</v>
      </c>
      <c r="AF2" s="121" t="s">
        <v>406</v>
      </c>
      <c r="AH2" s="219" t="s">
        <v>424</v>
      </c>
      <c r="AI2" s="219" t="s">
        <v>425</v>
      </c>
      <c r="AJ2" s="219" t="s">
        <v>426</v>
      </c>
      <c r="AK2" s="219" t="s">
        <v>427</v>
      </c>
      <c r="AL2" s="219" t="s">
        <v>428</v>
      </c>
      <c r="AM2" s="219" t="s">
        <v>431</v>
      </c>
      <c r="AN2" s="219" t="s">
        <v>429</v>
      </c>
      <c r="AO2" s="219" t="s">
        <v>430</v>
      </c>
      <c r="AP2" s="219" t="s">
        <v>432</v>
      </c>
      <c r="AQ2" s="219" t="s">
        <v>433</v>
      </c>
      <c r="AR2" s="219" t="s">
        <v>434</v>
      </c>
      <c r="AS2" s="219" t="s">
        <v>435</v>
      </c>
      <c r="AT2" s="219" t="s">
        <v>436</v>
      </c>
      <c r="AU2" s="219" t="s">
        <v>437</v>
      </c>
      <c r="AV2" s="219" t="s">
        <v>438</v>
      </c>
      <c r="AW2" s="219" t="s">
        <v>439</v>
      </c>
      <c r="AX2" s="219" t="s">
        <v>440</v>
      </c>
      <c r="AY2" s="219" t="s">
        <v>441</v>
      </c>
      <c r="AZ2" s="219" t="s">
        <v>442</v>
      </c>
      <c r="BA2" s="219" t="s">
        <v>443</v>
      </c>
      <c r="BB2" s="219" t="s">
        <v>444</v>
      </c>
      <c r="BC2" s="219" t="s">
        <v>445</v>
      </c>
      <c r="BD2" s="219" t="s">
        <v>446</v>
      </c>
      <c r="BE2" s="219" t="s">
        <v>447</v>
      </c>
      <c r="BF2" s="219" t="s">
        <v>448</v>
      </c>
      <c r="BG2" s="219" t="s">
        <v>449</v>
      </c>
      <c r="BH2" s="219" t="s">
        <v>450</v>
      </c>
      <c r="BI2" s="219" t="s">
        <v>451</v>
      </c>
      <c r="BJ2" s="219" t="s">
        <v>452</v>
      </c>
      <c r="BK2" s="219" t="s">
        <v>453</v>
      </c>
      <c r="BL2" s="219" t="s">
        <v>454</v>
      </c>
      <c r="BM2" s="219" t="s">
        <v>455</v>
      </c>
      <c r="BN2" s="219" t="s">
        <v>456</v>
      </c>
      <c r="BO2" s="219" t="s">
        <v>457</v>
      </c>
      <c r="BP2" s="219" t="s">
        <v>458</v>
      </c>
      <c r="BQ2" s="219" t="s">
        <v>459</v>
      </c>
      <c r="BR2" s="219" t="s">
        <v>460</v>
      </c>
      <c r="BS2" s="219" t="s">
        <v>461</v>
      </c>
      <c r="BT2" s="219" t="s">
        <v>462</v>
      </c>
      <c r="BU2" s="219" t="s">
        <v>463</v>
      </c>
    </row>
    <row r="3" spans="1:555" s="121" customFormat="1" hidden="1">
      <c r="A3" s="152"/>
      <c r="B3" s="152"/>
      <c r="C3" s="152"/>
      <c r="D3" s="152"/>
      <c r="E3" s="152"/>
      <c r="F3" s="152"/>
      <c r="G3" s="154"/>
      <c r="H3" s="154"/>
      <c r="I3" s="154"/>
      <c r="J3" s="154"/>
      <c r="K3" s="154"/>
      <c r="AH3" s="220">
        <v>2500</v>
      </c>
      <c r="AI3" s="220">
        <v>1900</v>
      </c>
      <c r="AJ3" s="220">
        <v>1650</v>
      </c>
      <c r="AK3" s="220">
        <v>1580</v>
      </c>
      <c r="AL3" s="220">
        <v>2250</v>
      </c>
      <c r="AM3" s="220">
        <v>1650</v>
      </c>
      <c r="AN3" s="220">
        <v>1400</v>
      </c>
      <c r="AO3" s="221">
        <v>1340</v>
      </c>
      <c r="AP3" s="221">
        <v>2000</v>
      </c>
      <c r="AQ3" s="221">
        <v>1400</v>
      </c>
      <c r="AR3" s="221">
        <v>1150</v>
      </c>
      <c r="AS3" s="221">
        <v>1100</v>
      </c>
      <c r="AT3" s="221">
        <v>1750</v>
      </c>
      <c r="AU3" s="221">
        <v>1150</v>
      </c>
      <c r="AV3" s="221">
        <v>900</v>
      </c>
      <c r="AW3" s="221">
        <v>860</v>
      </c>
      <c r="AX3" s="221">
        <v>1200</v>
      </c>
      <c r="AY3" s="121">
        <v>900</v>
      </c>
      <c r="AZ3" s="121">
        <v>650</v>
      </c>
      <c r="BA3" s="121">
        <v>620</v>
      </c>
      <c r="BB3" s="220">
        <v>5355</v>
      </c>
      <c r="BC3" s="220">
        <v>4935</v>
      </c>
      <c r="BD3" s="220">
        <v>6300</v>
      </c>
      <c r="BE3" s="220">
        <v>5880</v>
      </c>
      <c r="BF3" s="220">
        <v>4725</v>
      </c>
      <c r="BG3" s="220">
        <v>4305</v>
      </c>
      <c r="BH3" s="220">
        <v>5670</v>
      </c>
      <c r="BI3" s="221">
        <v>5250</v>
      </c>
      <c r="BJ3" s="221">
        <v>4095</v>
      </c>
      <c r="BK3" s="221">
        <v>3780</v>
      </c>
      <c r="BL3" s="221">
        <v>5040</v>
      </c>
      <c r="BM3" s="221">
        <v>4620</v>
      </c>
      <c r="BN3" s="221">
        <v>3465</v>
      </c>
      <c r="BO3" s="221">
        <v>3150</v>
      </c>
      <c r="BP3" s="221">
        <v>4410</v>
      </c>
      <c r="BQ3" s="221">
        <v>4095</v>
      </c>
      <c r="BR3" s="221">
        <v>3045</v>
      </c>
      <c r="BS3" s="121">
        <v>2835</v>
      </c>
      <c r="BT3" s="121">
        <v>3885</v>
      </c>
      <c r="BU3" s="121">
        <v>3570</v>
      </c>
    </row>
    <row r="5" spans="1:555" ht="60" customHeight="1">
      <c r="C5" s="195" t="s">
        <v>251</v>
      </c>
      <c r="D5" s="168">
        <f>SUMIF(C:C,$C$10,D:D)</f>
        <v>193205</v>
      </c>
    </row>
    <row r="6" spans="1:555">
      <c r="C6" s="70"/>
      <c r="D6" s="70"/>
      <c r="E6" s="70"/>
      <c r="F6" s="70"/>
      <c r="G6" s="70"/>
      <c r="H6" s="78"/>
      <c r="I6" s="70"/>
      <c r="J6" s="70"/>
    </row>
    <row r="7" spans="1:555">
      <c r="C7" s="70" t="s">
        <v>40</v>
      </c>
      <c r="D7" s="70"/>
      <c r="E7" s="70"/>
      <c r="F7" s="70"/>
      <c r="G7" s="70"/>
      <c r="H7" s="78"/>
      <c r="I7" s="70"/>
      <c r="J7" s="70"/>
    </row>
    <row r="8" spans="1:555">
      <c r="C8" s="70" t="s">
        <v>41</v>
      </c>
      <c r="D8" s="70"/>
      <c r="E8" s="70"/>
      <c r="F8" s="70"/>
      <c r="G8" s="70"/>
      <c r="H8" s="78"/>
      <c r="I8" s="70"/>
      <c r="J8" s="70"/>
    </row>
    <row r="9" spans="1:555" ht="15.75" thickBot="1">
      <c r="B9" s="93"/>
      <c r="C9" s="177"/>
      <c r="D9" s="177"/>
      <c r="E9" s="177"/>
      <c r="F9" s="177"/>
      <c r="G9" s="177"/>
      <c r="H9" s="78"/>
      <c r="I9" s="177"/>
      <c r="J9" s="177"/>
      <c r="K9" s="111"/>
    </row>
    <row r="10" spans="1:555" ht="15.75" thickBot="1">
      <c r="B10" s="93"/>
      <c r="C10" s="29" t="s">
        <v>42</v>
      </c>
      <c r="D10" s="30">
        <f>SUM(G17:G26)</f>
        <v>94475</v>
      </c>
      <c r="E10" s="93"/>
      <c r="F10" s="521"/>
      <c r="G10" s="93"/>
      <c r="H10" s="75"/>
      <c r="I10" s="75"/>
      <c r="J10" s="75"/>
      <c r="K10" s="111"/>
    </row>
    <row r="11" spans="1:555">
      <c r="B11" s="93"/>
      <c r="C11" s="70"/>
      <c r="D11" s="31"/>
      <c r="E11" s="93"/>
      <c r="F11" s="93"/>
      <c r="G11" s="93"/>
      <c r="H11" s="75"/>
      <c r="I11" s="75"/>
      <c r="J11" s="75"/>
      <c r="K11" s="111"/>
    </row>
    <row r="12" spans="1:555">
      <c r="B12" s="93"/>
      <c r="C12" s="70"/>
      <c r="D12" s="31"/>
      <c r="E12" s="93"/>
      <c r="F12" s="93"/>
      <c r="G12" s="93"/>
      <c r="H12" s="75"/>
      <c r="I12" s="75"/>
      <c r="J12" s="75"/>
      <c r="K12" s="111"/>
      <c r="N12" s="152"/>
    </row>
    <row r="13" spans="1:555" ht="15.75">
      <c r="B13" s="93"/>
      <c r="C13" s="204" t="s">
        <v>394</v>
      </c>
      <c r="D13" s="422" t="s">
        <v>1481</v>
      </c>
      <c r="E13" s="93"/>
      <c r="F13" s="93"/>
      <c r="G13" s="93"/>
      <c r="H13" s="75"/>
      <c r="I13" s="75"/>
      <c r="J13" s="75"/>
      <c r="K13" s="111"/>
      <c r="N13" s="152"/>
    </row>
    <row r="14" spans="1:555" ht="18.75">
      <c r="B14" s="93"/>
      <c r="C14" s="214" t="str">
        <f>IFERROR(VLOOKUP(D13,#REF!,2,FALSE),IFERROR(VLOOKUP(D13,#REF!,2,FALSE),IFERROR(VLOOKUP(D13,'Vinculación Univ. Sociedad'!$E:$F,2,FALSE),IFERROR(VLOOKUP(D13,#REF!,2,FALSE),IFERROR(VLOOKUP(D13,#REF!,2,FALSE),IFERROR(VLOOKUP(D13,'Gestion Administrativa'!$E:$F,2,FALSE),IFERROR(VLOOKUP(D13,#REF!,2,FALSE),IFERROR(VLOOKUP(D13,#REF!,2,FALSE),IFERROR(VLOOKUP(D13,'Gestión del Conocimiento'!$E:$F,2,FALSE),IFERROR(VLOOKUP(D13,#REF!,2,FALSE),IFERROR(VLOOKUP(D13,#REF!,2,FALSE),VLOOKUP(D13,#REF!,2,0))))))))))))</f>
        <v>b.1 Desarrollar clases magistrales en cinco días, de tres expositores acerca de su quehacer en su editorial independiente.</v>
      </c>
      <c r="D14" s="31"/>
      <c r="E14" s="93"/>
      <c r="F14" s="93"/>
      <c r="G14" s="93"/>
      <c r="H14" s="75"/>
      <c r="I14" s="75"/>
      <c r="J14" s="75"/>
      <c r="K14" s="111"/>
      <c r="N14" s="152"/>
    </row>
    <row r="15" spans="1:555" ht="15.75" thickBot="1">
      <c r="B15" s="93"/>
      <c r="C15" s="70"/>
      <c r="D15" s="31"/>
      <c r="E15" s="93"/>
      <c r="F15" s="93"/>
      <c r="G15" s="93"/>
      <c r="H15" s="75"/>
      <c r="I15" s="75"/>
      <c r="J15" s="75"/>
      <c r="K15" s="111"/>
      <c r="N15" s="152"/>
    </row>
    <row r="16" spans="1:555" ht="32.25" customHeight="1" thickBot="1">
      <c r="B16" s="93"/>
      <c r="C16" s="125" t="s">
        <v>43</v>
      </c>
      <c r="D16" s="128" t="s">
        <v>44</v>
      </c>
      <c r="E16" s="127" t="s">
        <v>54</v>
      </c>
      <c r="F16" s="127" t="s">
        <v>56</v>
      </c>
      <c r="G16" s="126" t="s">
        <v>27</v>
      </c>
      <c r="H16" s="132" t="s">
        <v>133</v>
      </c>
      <c r="I16" s="127" t="s">
        <v>45</v>
      </c>
      <c r="J16" s="127" t="s">
        <v>134</v>
      </c>
      <c r="K16" s="127" t="s">
        <v>412</v>
      </c>
      <c r="L16" s="127" t="s">
        <v>413</v>
      </c>
      <c r="N16" s="152"/>
    </row>
    <row r="17" spans="2:14">
      <c r="B17" s="93"/>
      <c r="C17" s="344" t="s">
        <v>46</v>
      </c>
      <c r="D17" s="557">
        <v>50</v>
      </c>
      <c r="E17" s="345">
        <v>3</v>
      </c>
      <c r="F17" s="114">
        <v>4000</v>
      </c>
      <c r="G17" s="346">
        <f t="shared" ref="G17:G25" si="0">E17*F17</f>
        <v>12000</v>
      </c>
      <c r="H17" s="347" t="s">
        <v>1477</v>
      </c>
      <c r="I17" s="115" t="s">
        <v>704</v>
      </c>
      <c r="J17" s="115" t="str">
        <f>VLOOKUP(I17,Presupuesto!$B$11:$C$566,2,0)</f>
        <v>SERVICIOS DE CAPACITACION.</v>
      </c>
      <c r="K17" s="348" t="s">
        <v>476</v>
      </c>
      <c r="L17" s="115" t="s">
        <v>401</v>
      </c>
      <c r="N17" s="152"/>
    </row>
    <row r="18" spans="2:14">
      <c r="B18" s="93"/>
      <c r="C18" s="99" t="s">
        <v>47</v>
      </c>
      <c r="D18" s="558"/>
      <c r="E18" s="200"/>
      <c r="F18" s="100"/>
      <c r="G18" s="97">
        <f t="shared" si="0"/>
        <v>0</v>
      </c>
      <c r="H18" s="160"/>
      <c r="I18" s="98" t="s">
        <v>722</v>
      </c>
      <c r="J18" s="98" t="str">
        <f>VLOOKUP(I18,Presupuesto!$B$11:$C$566,2,0)</f>
        <v>SERVICIOS DE IMPRENTA PUBLIC.Y REPRODUCCION</v>
      </c>
      <c r="K18" s="98" t="str">
        <f>$K$17</f>
        <v>Gestión del Conocimiento</v>
      </c>
      <c r="L18" s="98" t="s">
        <v>401</v>
      </c>
      <c r="N18" s="152"/>
    </row>
    <row r="19" spans="2:14">
      <c r="B19" s="93"/>
      <c r="C19" s="99" t="s">
        <v>48</v>
      </c>
      <c r="D19" s="558"/>
      <c r="E19" s="200">
        <f>D17</f>
        <v>50</v>
      </c>
      <c r="F19" s="100">
        <v>150</v>
      </c>
      <c r="G19" s="97">
        <f t="shared" si="0"/>
        <v>7500</v>
      </c>
      <c r="H19" s="160" t="s">
        <v>1477</v>
      </c>
      <c r="I19" s="98" t="s">
        <v>797</v>
      </c>
      <c r="J19" s="98" t="str">
        <f>VLOOKUP(I19,Presupuesto!$B$11:$C$566,2,0)</f>
        <v>ALIMENTOS B EBIDAS PARA PERSONAS</v>
      </c>
      <c r="K19" s="98" t="str">
        <f t="shared" ref="K19:K26" si="1">$K$17</f>
        <v>Gestión del Conocimiento</v>
      </c>
      <c r="L19" s="98" t="s">
        <v>401</v>
      </c>
      <c r="N19" s="152"/>
    </row>
    <row r="20" spans="2:14">
      <c r="B20" s="93"/>
      <c r="C20" s="99" t="s">
        <v>49</v>
      </c>
      <c r="D20" s="558"/>
      <c r="E20" s="150">
        <v>1</v>
      </c>
      <c r="F20" s="117">
        <v>30000</v>
      </c>
      <c r="G20" s="97">
        <f t="shared" si="0"/>
        <v>30000</v>
      </c>
      <c r="H20" s="160" t="s">
        <v>1477</v>
      </c>
      <c r="I20" s="336" t="s">
        <v>754</v>
      </c>
      <c r="J20" s="98" t="str">
        <f>VLOOKUP(I20,Presupuesto!$B$11:$C$566,2,0)</f>
        <v>PASAJES NACIONALES</v>
      </c>
      <c r="K20" s="98" t="str">
        <f t="shared" si="1"/>
        <v>Gestión del Conocimiento</v>
      </c>
      <c r="L20" s="98" t="s">
        <v>401</v>
      </c>
      <c r="N20" s="152"/>
    </row>
    <row r="21" spans="2:14">
      <c r="B21" s="93"/>
      <c r="C21" s="99" t="s">
        <v>421</v>
      </c>
      <c r="D21" s="558"/>
      <c r="E21" s="150">
        <v>150</v>
      </c>
      <c r="F21" s="117">
        <v>100</v>
      </c>
      <c r="G21" s="97">
        <f t="shared" si="0"/>
        <v>15000</v>
      </c>
      <c r="H21" s="160" t="s">
        <v>1477</v>
      </c>
      <c r="I21" s="98" t="s">
        <v>826</v>
      </c>
      <c r="J21" s="98" t="str">
        <f>VLOOKUP(I21,Presupuesto!$B$11:$C$566,2,0)</f>
        <v>PRODUCTOS PAPEL Y CARTON</v>
      </c>
      <c r="K21" s="98" t="str">
        <f t="shared" si="1"/>
        <v>Gestión del Conocimiento</v>
      </c>
      <c r="L21" s="98" t="s">
        <v>401</v>
      </c>
      <c r="N21" s="152"/>
    </row>
    <row r="22" spans="2:14">
      <c r="B22" s="93"/>
      <c r="C22" s="99" t="s">
        <v>50</v>
      </c>
      <c r="D22" s="558"/>
      <c r="E22" s="200">
        <v>3</v>
      </c>
      <c r="F22" s="100">
        <v>85</v>
      </c>
      <c r="G22" s="97">
        <f t="shared" si="0"/>
        <v>255</v>
      </c>
      <c r="H22" s="160" t="s">
        <v>1477</v>
      </c>
      <c r="I22" s="98" t="s">
        <v>826</v>
      </c>
      <c r="J22" s="98" t="str">
        <f>VLOOKUP(I22,Presupuesto!$B$11:$C$566,2,0)</f>
        <v>PRODUCTOS PAPEL Y CARTON</v>
      </c>
      <c r="K22" s="98" t="str">
        <f t="shared" si="1"/>
        <v>Gestión del Conocimiento</v>
      </c>
      <c r="L22" s="98" t="s">
        <v>401</v>
      </c>
      <c r="N22" s="152"/>
    </row>
    <row r="23" spans="2:14">
      <c r="B23" s="93"/>
      <c r="C23" s="99" t="s">
        <v>125</v>
      </c>
      <c r="D23" s="558"/>
      <c r="E23" s="200">
        <v>20</v>
      </c>
      <c r="F23" s="100">
        <v>3</v>
      </c>
      <c r="G23" s="97">
        <f t="shared" si="0"/>
        <v>60</v>
      </c>
      <c r="H23" s="160" t="s">
        <v>1477</v>
      </c>
      <c r="I23" s="98" t="s">
        <v>947</v>
      </c>
      <c r="J23" s="98" t="str">
        <f>VLOOKUP(I23,Presupuesto!$B$11:$C$566,2,0)</f>
        <v>UTILES DE ESCRITORIO, OFICINA Y ENSE¥ANZA</v>
      </c>
      <c r="K23" s="98" t="str">
        <f t="shared" si="1"/>
        <v>Gestión del Conocimiento</v>
      </c>
      <c r="L23" s="98" t="s">
        <v>401</v>
      </c>
      <c r="N23" s="152"/>
    </row>
    <row r="24" spans="2:14">
      <c r="B24" s="93"/>
      <c r="C24" s="99" t="s">
        <v>34</v>
      </c>
      <c r="D24" s="558"/>
      <c r="E24" s="200">
        <v>20</v>
      </c>
      <c r="F24" s="100">
        <v>8</v>
      </c>
      <c r="G24" s="97">
        <f t="shared" si="0"/>
        <v>160</v>
      </c>
      <c r="H24" s="160" t="s">
        <v>1477</v>
      </c>
      <c r="I24" s="98" t="s">
        <v>947</v>
      </c>
      <c r="J24" s="98" t="str">
        <f>VLOOKUP(I24,Presupuesto!$B$11:$C$566,2,0)</f>
        <v>UTILES DE ESCRITORIO, OFICINA Y ENSE¥ANZA</v>
      </c>
      <c r="K24" s="98" t="str">
        <f t="shared" si="1"/>
        <v>Gestión del Conocimiento</v>
      </c>
      <c r="L24" s="98" t="s">
        <v>401</v>
      </c>
      <c r="N24" s="152"/>
    </row>
    <row r="25" spans="2:14">
      <c r="B25" s="93"/>
      <c r="C25" s="109" t="s">
        <v>51</v>
      </c>
      <c r="D25" s="558"/>
      <c r="E25" s="218">
        <v>50</v>
      </c>
      <c r="F25" s="118">
        <v>30</v>
      </c>
      <c r="G25" s="97">
        <f t="shared" si="0"/>
        <v>1500</v>
      </c>
      <c r="H25" s="160" t="s">
        <v>1477</v>
      </c>
      <c r="I25" s="98" t="s">
        <v>947</v>
      </c>
      <c r="J25" s="98" t="str">
        <f>VLOOKUP(I25,Presupuesto!$B$11:$C$566,2,0)</f>
        <v>UTILES DE ESCRITORIO, OFICINA Y ENSE¥ANZA</v>
      </c>
      <c r="K25" s="98" t="str">
        <f t="shared" si="1"/>
        <v>Gestión del Conocimiento</v>
      </c>
      <c r="L25" s="98" t="s">
        <v>401</v>
      </c>
      <c r="N25" s="152"/>
    </row>
    <row r="26" spans="2:14" ht="15.75" thickBot="1">
      <c r="B26" s="93"/>
      <c r="C26" s="222" t="s">
        <v>429</v>
      </c>
      <c r="D26" s="223">
        <v>4</v>
      </c>
      <c r="E26" s="349">
        <v>5</v>
      </c>
      <c r="F26" s="104">
        <f>HLOOKUP(C26,$AH$2:$BU$3,2,0)</f>
        <v>1400</v>
      </c>
      <c r="G26" s="105">
        <f>D26*E26*F26</f>
        <v>28000</v>
      </c>
      <c r="H26" s="160" t="s">
        <v>1477</v>
      </c>
      <c r="I26" s="350" t="s">
        <v>766</v>
      </c>
      <c r="J26" s="106" t="str">
        <f>VLOOKUP(I26,Presupuesto!$B$11:$C$566,2,0)</f>
        <v>VIATICOS NACIONALES</v>
      </c>
      <c r="K26" s="351" t="str">
        <f t="shared" si="1"/>
        <v>Gestión del Conocimiento</v>
      </c>
      <c r="L26" s="351" t="s">
        <v>401</v>
      </c>
    </row>
    <row r="27" spans="2:14">
      <c r="B27" s="93"/>
      <c r="C27" s="93"/>
      <c r="E27" s="111"/>
      <c r="F27" s="111"/>
      <c r="G27" s="111"/>
      <c r="H27" s="174"/>
      <c r="I27" s="111"/>
      <c r="J27" s="111"/>
      <c r="K27" s="111"/>
    </row>
    <row r="29" spans="2:14" ht="15.75" thickBot="1"/>
    <row r="30" spans="2:14" ht="15.75" thickBot="1">
      <c r="C30" s="29" t="s">
        <v>42</v>
      </c>
      <c r="D30" s="30">
        <f>SUM(G36:G44)</f>
        <v>98730</v>
      </c>
      <c r="E30" s="93"/>
      <c r="F30" s="521"/>
      <c r="G30" s="93"/>
      <c r="H30" s="75"/>
      <c r="I30" s="75"/>
      <c r="J30" s="75"/>
      <c r="K30" s="111"/>
    </row>
    <row r="32" spans="2:14" ht="15.75">
      <c r="C32" s="204" t="s">
        <v>394</v>
      </c>
      <c r="D32" s="205" t="s">
        <v>1490</v>
      </c>
      <c r="E32" s="93"/>
      <c r="F32" s="93"/>
      <c r="G32" s="93"/>
      <c r="H32" s="75"/>
      <c r="I32" s="75"/>
      <c r="J32" s="75"/>
      <c r="K32" s="111"/>
    </row>
    <row r="33" spans="3:12" ht="18.75">
      <c r="C33" s="214" t="str">
        <f>IFERROR(VLOOKUP(D32,#REF!,2,FALSE),IFERROR(VLOOKUP(D32,#REF!,2,FALSE),IFERROR(VLOOKUP(D32,'Vinculación Univ. Sociedad'!$E:$F,2,FALSE),IFERROR(VLOOKUP(D32,#REF!,2,FALSE),IFERROR(VLOOKUP(D32,#REF!,2,FALSE),IFERROR(VLOOKUP(D32,'Gestion Administrativa'!$E:$F,2,FALSE),IFERROR(VLOOKUP(D32,#REF!,2,FALSE),IFERROR(VLOOKUP(D32,#REF!,2,FALSE),IFERROR(VLOOKUP(D32,'Gestión del Conocimiento'!$E:$F,2,FALSE),IFERROR(VLOOKUP(D32,#REF!,2,FALSE),IFERROR(VLOOKUP(D32,#REF!,2,FALSE),VLOOKUP(D32,#REF!,2,0))))))))))))</f>
        <v>b.2 Dos ponencias magistrales del ganador del Premio Nacional de Poesía de 2009 de España; así como dos lecturas de poesía.</v>
      </c>
      <c r="D33" s="31"/>
      <c r="E33" s="93"/>
      <c r="F33" s="93"/>
      <c r="G33" s="93"/>
      <c r="H33" s="75"/>
      <c r="I33" s="75"/>
      <c r="J33" s="75"/>
      <c r="K33" s="111"/>
    </row>
    <row r="34" spans="3:12" ht="15.75" thickBot="1">
      <c r="C34" s="70"/>
      <c r="D34" s="31"/>
      <c r="E34" s="93"/>
      <c r="F34" s="93"/>
      <c r="G34" s="93"/>
      <c r="H34" s="75"/>
      <c r="I34" s="75"/>
      <c r="J34" s="75"/>
      <c r="K34" s="111"/>
    </row>
    <row r="35" spans="3:12" ht="30.75" thickBot="1">
      <c r="C35" s="125" t="s">
        <v>43</v>
      </c>
      <c r="D35" s="128" t="s">
        <v>44</v>
      </c>
      <c r="E35" s="127" t="s">
        <v>54</v>
      </c>
      <c r="F35" s="127" t="s">
        <v>56</v>
      </c>
      <c r="G35" s="443" t="s">
        <v>27</v>
      </c>
      <c r="H35" s="134" t="s">
        <v>133</v>
      </c>
      <c r="I35" s="127" t="s">
        <v>45</v>
      </c>
      <c r="J35" s="127" t="s">
        <v>134</v>
      </c>
      <c r="K35" s="127" t="s">
        <v>412</v>
      </c>
      <c r="L35" s="127" t="s">
        <v>413</v>
      </c>
    </row>
    <row r="36" spans="3:12">
      <c r="C36" s="95" t="s">
        <v>46</v>
      </c>
      <c r="D36" s="557">
        <v>150</v>
      </c>
      <c r="E36" s="157">
        <v>1</v>
      </c>
      <c r="F36" s="114">
        <v>20000</v>
      </c>
      <c r="G36" s="444">
        <f t="shared" ref="G36:G43" si="2">E36*F36</f>
        <v>20000</v>
      </c>
      <c r="H36" s="441" t="s">
        <v>1477</v>
      </c>
      <c r="I36" s="98" t="s">
        <v>292</v>
      </c>
      <c r="J36" s="98" t="str">
        <f>VLOOKUP(I36,[1]Presupuesto!$B$11:$C$587,2,0)</f>
        <v>SERVICIOS TECNICOS Y PROFESIONALES DE CAPAC. (24500-00)</v>
      </c>
      <c r="K36" s="224" t="s">
        <v>476</v>
      </c>
      <c r="L36" s="98" t="s">
        <v>397</v>
      </c>
    </row>
    <row r="37" spans="3:12">
      <c r="C37" s="99" t="s">
        <v>47</v>
      </c>
      <c r="D37" s="558"/>
      <c r="E37" s="200">
        <v>150</v>
      </c>
      <c r="F37" s="100">
        <v>50</v>
      </c>
      <c r="G37" s="444">
        <f t="shared" si="2"/>
        <v>7500</v>
      </c>
      <c r="H37" s="163" t="s">
        <v>1477</v>
      </c>
      <c r="I37" s="98" t="s">
        <v>296</v>
      </c>
      <c r="J37" s="98" t="str">
        <f>VLOOKUP(I37,[1]Presupuesto!$B$11:$C$587,2,0)</f>
        <v>IMPRENTA, PUBLIC. Y REPRODUC. (25300-00)</v>
      </c>
      <c r="K37" s="224" t="s">
        <v>476</v>
      </c>
      <c r="L37" s="98" t="s">
        <v>397</v>
      </c>
    </row>
    <row r="38" spans="3:12">
      <c r="C38" s="99" t="s">
        <v>48</v>
      </c>
      <c r="D38" s="558"/>
      <c r="E38" s="200">
        <f>D36</f>
        <v>150</v>
      </c>
      <c r="F38" s="100">
        <v>150</v>
      </c>
      <c r="G38" s="444">
        <f t="shared" si="2"/>
        <v>22500</v>
      </c>
      <c r="H38" s="163" t="s">
        <v>1477</v>
      </c>
      <c r="I38" s="98" t="s">
        <v>313</v>
      </c>
      <c r="J38" s="98" t="str">
        <f>VLOOKUP(I38,[1]Presupuesto!$B$11:$C$587,2,0)</f>
        <v>ALIMENTOS Y BEBIDAS PARA PERSONAS (31100-00)</v>
      </c>
      <c r="K38" s="224" t="s">
        <v>476</v>
      </c>
      <c r="L38" s="98" t="s">
        <v>397</v>
      </c>
    </row>
    <row r="39" spans="3:12">
      <c r="C39" s="99" t="s">
        <v>49</v>
      </c>
      <c r="D39" s="558"/>
      <c r="E39" s="150">
        <v>1</v>
      </c>
      <c r="F39" s="117">
        <v>35000</v>
      </c>
      <c r="G39" s="444">
        <f t="shared" si="2"/>
        <v>35000</v>
      </c>
      <c r="H39" s="163" t="s">
        <v>1477</v>
      </c>
      <c r="I39" s="98" t="s">
        <v>760</v>
      </c>
      <c r="J39" s="98" t="str">
        <f>VLOOKUP(I39,[1]Presupuesto!$B$11:$C$587,2,0)</f>
        <v>PASAJES AL EXTERIOR</v>
      </c>
      <c r="K39" s="224" t="s">
        <v>476</v>
      </c>
      <c r="L39" s="98" t="s">
        <v>397</v>
      </c>
    </row>
    <row r="40" spans="3:12">
      <c r="C40" s="99" t="s">
        <v>50</v>
      </c>
      <c r="D40" s="558"/>
      <c r="E40" s="200">
        <v>8</v>
      </c>
      <c r="F40" s="100">
        <v>85</v>
      </c>
      <c r="G40" s="444">
        <f t="shared" si="2"/>
        <v>680</v>
      </c>
      <c r="H40" s="163" t="s">
        <v>1477</v>
      </c>
      <c r="I40" s="98" t="s">
        <v>296</v>
      </c>
      <c r="J40" s="98" t="str">
        <f>VLOOKUP(I40,[1]Presupuesto!$B$11:$C$587,2,0)</f>
        <v>IMPRENTA, PUBLIC. Y REPRODUC. (25300-00)</v>
      </c>
      <c r="K40" s="224" t="s">
        <v>476</v>
      </c>
      <c r="L40" s="98" t="s">
        <v>397</v>
      </c>
    </row>
    <row r="41" spans="3:12">
      <c r="C41" s="99" t="s">
        <v>125</v>
      </c>
      <c r="D41" s="558"/>
      <c r="E41" s="200">
        <v>150</v>
      </c>
      <c r="F41" s="100">
        <v>3</v>
      </c>
      <c r="G41" s="444">
        <f t="shared" si="2"/>
        <v>450</v>
      </c>
      <c r="H41" s="163" t="s">
        <v>1477</v>
      </c>
      <c r="I41" s="98" t="s">
        <v>329</v>
      </c>
      <c r="J41" s="98" t="str">
        <f>VLOOKUP(I41,[1]Presupuesto!$B$11:$C$587,2,0)</f>
        <v>UTILES DE ESCRITORIO, OFICINA Y ENZE¥ANZA</v>
      </c>
      <c r="K41" s="224" t="s">
        <v>476</v>
      </c>
      <c r="L41" s="98" t="s">
        <v>397</v>
      </c>
    </row>
    <row r="42" spans="3:12">
      <c r="C42" s="99" t="s">
        <v>34</v>
      </c>
      <c r="D42" s="558"/>
      <c r="E42" s="200">
        <v>5</v>
      </c>
      <c r="F42" s="100">
        <v>20</v>
      </c>
      <c r="G42" s="444">
        <f t="shared" si="2"/>
        <v>100</v>
      </c>
      <c r="H42" s="163" t="s">
        <v>1477</v>
      </c>
      <c r="I42" s="98" t="s">
        <v>329</v>
      </c>
      <c r="J42" s="98" t="str">
        <f>VLOOKUP(I42,[1]Presupuesto!$B$11:$C$587,2,0)</f>
        <v>UTILES DE ESCRITORIO, OFICINA Y ENZE¥ANZA</v>
      </c>
      <c r="K42" s="224" t="s">
        <v>476</v>
      </c>
      <c r="L42" s="98" t="s">
        <v>397</v>
      </c>
    </row>
    <row r="43" spans="3:12">
      <c r="C43" s="109" t="s">
        <v>51</v>
      </c>
      <c r="D43" s="558"/>
      <c r="E43" s="218">
        <v>150</v>
      </c>
      <c r="F43" s="118">
        <v>25</v>
      </c>
      <c r="G43" s="444">
        <f t="shared" si="2"/>
        <v>3750</v>
      </c>
      <c r="H43" s="163" t="s">
        <v>1477</v>
      </c>
      <c r="I43" s="98" t="s">
        <v>329</v>
      </c>
      <c r="J43" s="98" t="str">
        <f>VLOOKUP(I43,[1]Presupuesto!$B$11:$C$587,2,0)</f>
        <v>UTILES DE ESCRITORIO, OFICINA Y ENZE¥ANZA</v>
      </c>
      <c r="K43" s="224" t="s">
        <v>476</v>
      </c>
      <c r="L43" s="98" t="s">
        <v>397</v>
      </c>
    </row>
    <row r="44" spans="3:12" ht="15.75" thickBot="1">
      <c r="C44" s="222" t="s">
        <v>436</v>
      </c>
      <c r="D44" s="223">
        <v>1</v>
      </c>
      <c r="E44" s="439">
        <v>5</v>
      </c>
      <c r="F44" s="104">
        <f>HLOOKUP(C44,$AH$2:$BU$3,2,0)</f>
        <v>1750</v>
      </c>
      <c r="G44" s="104">
        <f>D44*E44*F44</f>
        <v>8750</v>
      </c>
      <c r="H44" s="161" t="s">
        <v>1477</v>
      </c>
      <c r="I44" s="98" t="s">
        <v>766</v>
      </c>
      <c r="J44" s="106" t="str">
        <f>VLOOKUP(I44,[1]Presupuesto!$B$11:$C$587,2,0)</f>
        <v>VIATICOS NACIONALES</v>
      </c>
      <c r="K44" s="224" t="s">
        <v>476</v>
      </c>
      <c r="L44" s="98" t="s">
        <v>397</v>
      </c>
    </row>
    <row r="45" spans="3:12">
      <c r="H45" s="442"/>
    </row>
  </sheetData>
  <mergeCells count="2">
    <mergeCell ref="D17:D25"/>
    <mergeCell ref="D36:D43"/>
  </mergeCells>
  <dataValidations count="7">
    <dataValidation type="list" allowBlank="1" showInputMessage="1" showErrorMessage="1" sqref="C26 C44">
      <formula1>$AH$2:$BU$2</formula1>
    </dataValidation>
    <dataValidation type="list" allowBlank="1" showInputMessage="1" showErrorMessage="1" errorTitle="¡Ingreso Inválido!" error="Seleccione una opción de la lista" promptTitle="Mes Requerido" prompt="Seleccione el mes en el que requiere el recurso." sqref="L17:L26 L36:L44">
      <formula1>$U$2:$AF$2</formula1>
    </dataValidation>
    <dataValidation type="list" allowBlank="1" showInputMessage="1" showErrorMessage="1" errorTitle="¡Ingreso Inválido!" error="Seleccione una opción de la lista." promptTitle="Dimensión Estratégica" prompt="Seleccione una opción de la lista." sqref="K17:K26">
      <formula1>$A$2:$N$2</formula1>
    </dataValidation>
    <dataValidation type="list" allowBlank="1" showInputMessage="1" showErrorMessage="1" errorTitle="¡Ingreso no valido!" error="Favor ingrese un elemento de la lista." promptTitle="Tipo de Presupuesto" prompt="Seleccione una opción de la lista." sqref="H17:H26 H36:H45">
      <formula1>$S$2:$T$2</formula1>
    </dataValidation>
    <dataValidation type="list" allowBlank="1" showInputMessage="1" showErrorMessage="1" errorTitle="¡Ingreso Inválido!" error="Verifique el valor ingresado.&#10;" sqref="I17:I26">
      <formula1>$A$1:$UI$1</formula1>
    </dataValidation>
    <dataValidation type="list" allowBlank="1" showInputMessage="1" showErrorMessage="1" errorTitle="¡Ingreso Inválido!" error="Verifique el valor ingresado.&#10;" sqref="I36:I44">
      <formula1>$A$1:$VD$1</formula1>
    </dataValidation>
    <dataValidation type="list" allowBlank="1" showInputMessage="1" showErrorMessage="1" errorTitle="¡Ingreso Inválido!" error="Seleccione una opción de la lista." promptTitle="Dimensión Estratégica" prompt="Seleccione una opción de la lista." sqref="K36:K44">
      <formula1>$A$2:$K$2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67"/>
  <sheetViews>
    <sheetView showGridLines="0" topLeftCell="A43" zoomScale="84" zoomScaleNormal="84" workbookViewId="0">
      <selection activeCell="I12" sqref="I12"/>
    </sheetView>
  </sheetViews>
  <sheetFormatPr baseColWidth="10" defaultColWidth="11.5703125" defaultRowHeight="1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c r="A1" s="187" t="s">
        <v>253</v>
      </c>
      <c r="B1" s="190" t="s">
        <v>254</v>
      </c>
      <c r="C1" s="181" t="s">
        <v>255</v>
      </c>
      <c r="D1" s="181" t="s">
        <v>501</v>
      </c>
      <c r="E1" s="181" t="s">
        <v>503</v>
      </c>
      <c r="F1" s="181" t="s">
        <v>505</v>
      </c>
      <c r="G1" s="181" t="s">
        <v>507</v>
      </c>
      <c r="H1" s="181" t="s">
        <v>509</v>
      </c>
      <c r="I1" s="181" t="s">
        <v>511</v>
      </c>
      <c r="J1" s="181" t="s">
        <v>256</v>
      </c>
      <c r="K1" s="181" t="s">
        <v>514</v>
      </c>
      <c r="L1" s="181" t="s">
        <v>257</v>
      </c>
      <c r="M1" s="181" t="s">
        <v>516</v>
      </c>
      <c r="N1" s="181" t="s">
        <v>518</v>
      </c>
      <c r="O1" s="181" t="s">
        <v>520</v>
      </c>
      <c r="P1" s="181" t="s">
        <v>258</v>
      </c>
      <c r="Q1" s="181" t="s">
        <v>521</v>
      </c>
      <c r="R1" s="181" t="s">
        <v>524</v>
      </c>
      <c r="S1" s="181" t="s">
        <v>259</v>
      </c>
      <c r="T1" s="181" t="s">
        <v>526</v>
      </c>
      <c r="U1" s="181" t="s">
        <v>260</v>
      </c>
      <c r="V1" s="181" t="s">
        <v>527</v>
      </c>
      <c r="W1" s="181" t="s">
        <v>528</v>
      </c>
      <c r="X1" s="181" t="s">
        <v>532</v>
      </c>
      <c r="Y1" s="181" t="s">
        <v>276</v>
      </c>
      <c r="Z1" s="181" t="s">
        <v>533</v>
      </c>
      <c r="AA1" s="181" t="s">
        <v>535</v>
      </c>
      <c r="AB1" s="181" t="s">
        <v>537</v>
      </c>
      <c r="AC1" s="181" t="s">
        <v>277</v>
      </c>
      <c r="AD1" s="181" t="s">
        <v>539</v>
      </c>
      <c r="AE1" s="181" t="s">
        <v>541</v>
      </c>
      <c r="AF1" s="181" t="s">
        <v>543</v>
      </c>
      <c r="AG1" s="181" t="s">
        <v>545</v>
      </c>
      <c r="AH1" s="181" t="s">
        <v>252</v>
      </c>
      <c r="AI1" s="181" t="s">
        <v>547</v>
      </c>
      <c r="AJ1" s="190" t="s">
        <v>261</v>
      </c>
      <c r="AK1" s="181" t="s">
        <v>549</v>
      </c>
      <c r="AL1" s="181" t="s">
        <v>262</v>
      </c>
      <c r="AM1" s="181" t="s">
        <v>551</v>
      </c>
      <c r="AN1" s="181" t="s">
        <v>553</v>
      </c>
      <c r="AO1" s="181" t="s">
        <v>263</v>
      </c>
      <c r="AP1" s="181" t="s">
        <v>555</v>
      </c>
      <c r="AQ1" s="181" t="s">
        <v>557</v>
      </c>
      <c r="AR1" s="181" t="s">
        <v>264</v>
      </c>
      <c r="AS1" s="181" t="s">
        <v>558</v>
      </c>
      <c r="AT1" s="181" t="s">
        <v>560</v>
      </c>
      <c r="AU1" s="181" t="s">
        <v>561</v>
      </c>
      <c r="AV1" s="181" t="s">
        <v>562</v>
      </c>
      <c r="AW1" s="181" t="s">
        <v>564</v>
      </c>
      <c r="AX1" s="181" t="s">
        <v>566</v>
      </c>
      <c r="AY1" s="181" t="s">
        <v>567</v>
      </c>
      <c r="AZ1" s="181" t="s">
        <v>265</v>
      </c>
      <c r="BA1" s="181" t="s">
        <v>569</v>
      </c>
      <c r="BB1" s="181" t="s">
        <v>571</v>
      </c>
      <c r="BC1" s="181" t="s">
        <v>573</v>
      </c>
      <c r="BD1" s="181" t="s">
        <v>575</v>
      </c>
      <c r="BE1" s="181" t="s">
        <v>577</v>
      </c>
      <c r="BF1" s="181" t="s">
        <v>579</v>
      </c>
      <c r="BG1" s="181" t="s">
        <v>581</v>
      </c>
      <c r="BH1" s="181" t="s">
        <v>583</v>
      </c>
      <c r="BI1" s="181" t="s">
        <v>278</v>
      </c>
      <c r="BJ1" s="181" t="s">
        <v>585</v>
      </c>
      <c r="BK1" s="181" t="s">
        <v>587</v>
      </c>
      <c r="BL1" s="181" t="s">
        <v>589</v>
      </c>
      <c r="BM1" s="181" t="s">
        <v>591</v>
      </c>
      <c r="BN1" s="181" t="s">
        <v>593</v>
      </c>
      <c r="BO1" s="181" t="s">
        <v>595</v>
      </c>
      <c r="BP1" s="181" t="s">
        <v>597</v>
      </c>
      <c r="BQ1" s="181" t="s">
        <v>599</v>
      </c>
      <c r="BR1" s="181" t="s">
        <v>601</v>
      </c>
      <c r="BS1" s="181" t="s">
        <v>603</v>
      </c>
      <c r="BT1" s="190" t="s">
        <v>266</v>
      </c>
      <c r="BU1" s="181" t="s">
        <v>267</v>
      </c>
      <c r="BV1" s="181" t="s">
        <v>605</v>
      </c>
      <c r="BW1" s="181" t="s">
        <v>268</v>
      </c>
      <c r="BX1" s="181" t="s">
        <v>607</v>
      </c>
      <c r="BY1" s="181" t="s">
        <v>609</v>
      </c>
      <c r="BZ1" s="190" t="s">
        <v>269</v>
      </c>
      <c r="CA1" s="181" t="s">
        <v>270</v>
      </c>
      <c r="CB1" s="181" t="s">
        <v>611</v>
      </c>
      <c r="CC1" s="181" t="s">
        <v>271</v>
      </c>
      <c r="CD1" s="181" t="s">
        <v>613</v>
      </c>
      <c r="CE1" s="181" t="s">
        <v>615</v>
      </c>
      <c r="CF1" s="181" t="s">
        <v>617</v>
      </c>
      <c r="CG1" s="190" t="s">
        <v>272</v>
      </c>
      <c r="CH1" s="181" t="s">
        <v>623</v>
      </c>
      <c r="CI1" s="181" t="s">
        <v>625</v>
      </c>
      <c r="CJ1" s="181" t="s">
        <v>273</v>
      </c>
      <c r="CK1" s="181" t="s">
        <v>619</v>
      </c>
      <c r="CL1" s="181" t="s">
        <v>621</v>
      </c>
      <c r="CM1" s="181" t="s">
        <v>274</v>
      </c>
      <c r="CN1" s="181" t="s">
        <v>627</v>
      </c>
      <c r="CO1" s="181" t="s">
        <v>275</v>
      </c>
      <c r="CP1" s="181" t="s">
        <v>628</v>
      </c>
      <c r="CQ1" s="178" t="s">
        <v>279</v>
      </c>
      <c r="CR1" s="190" t="s">
        <v>280</v>
      </c>
      <c r="CS1" s="181" t="s">
        <v>629</v>
      </c>
      <c r="CT1" s="181" t="s">
        <v>630</v>
      </c>
      <c r="CU1" s="181" t="s">
        <v>632</v>
      </c>
      <c r="CV1" s="181" t="s">
        <v>281</v>
      </c>
      <c r="CW1" s="181" t="s">
        <v>634</v>
      </c>
      <c r="CX1" s="181" t="s">
        <v>636</v>
      </c>
      <c r="CY1" s="181" t="s">
        <v>638</v>
      </c>
      <c r="CZ1" s="181" t="s">
        <v>640</v>
      </c>
      <c r="DA1" s="181" t="s">
        <v>642</v>
      </c>
      <c r="DB1" s="181" t="s">
        <v>644</v>
      </c>
      <c r="DC1" s="190" t="s">
        <v>282</v>
      </c>
      <c r="DD1" s="181" t="s">
        <v>283</v>
      </c>
      <c r="DE1" s="181" t="s">
        <v>646</v>
      </c>
      <c r="DF1" s="181" t="s">
        <v>284</v>
      </c>
      <c r="DG1" s="181" t="s">
        <v>648</v>
      </c>
      <c r="DH1" s="181" t="s">
        <v>650</v>
      </c>
      <c r="DI1" s="181" t="s">
        <v>652</v>
      </c>
      <c r="DJ1" s="181" t="s">
        <v>654</v>
      </c>
      <c r="DK1" s="181" t="s">
        <v>656</v>
      </c>
      <c r="DL1" s="181" t="s">
        <v>658</v>
      </c>
      <c r="DM1" s="181" t="s">
        <v>660</v>
      </c>
      <c r="DN1" s="181" t="s">
        <v>285</v>
      </c>
      <c r="DO1" s="181" t="s">
        <v>662</v>
      </c>
      <c r="DP1" s="181" t="s">
        <v>664</v>
      </c>
      <c r="DQ1" s="181" t="s">
        <v>666</v>
      </c>
      <c r="DR1" s="190" t="s">
        <v>286</v>
      </c>
      <c r="DS1" s="181" t="s">
        <v>668</v>
      </c>
      <c r="DT1" s="181" t="s">
        <v>287</v>
      </c>
      <c r="DU1" s="181" t="s">
        <v>670</v>
      </c>
      <c r="DV1" s="181" t="s">
        <v>288</v>
      </c>
      <c r="DW1" s="181" t="s">
        <v>672</v>
      </c>
      <c r="DX1" s="181" t="s">
        <v>674</v>
      </c>
      <c r="DY1" s="181" t="s">
        <v>676</v>
      </c>
      <c r="DZ1" s="181" t="s">
        <v>678</v>
      </c>
      <c r="EA1" s="181" t="s">
        <v>680</v>
      </c>
      <c r="EB1" s="181" t="s">
        <v>682</v>
      </c>
      <c r="EC1" s="181" t="s">
        <v>684</v>
      </c>
      <c r="ED1" s="181" t="s">
        <v>686</v>
      </c>
      <c r="EE1" s="181" t="s">
        <v>688</v>
      </c>
      <c r="EF1" s="181" t="s">
        <v>690</v>
      </c>
      <c r="EG1" s="181" t="s">
        <v>692</v>
      </c>
      <c r="EH1" s="190" t="s">
        <v>289</v>
      </c>
      <c r="EI1" s="181" t="s">
        <v>694</v>
      </c>
      <c r="EJ1" s="181" t="s">
        <v>290</v>
      </c>
      <c r="EK1" s="181" t="s">
        <v>696</v>
      </c>
      <c r="EL1" s="181" t="s">
        <v>698</v>
      </c>
      <c r="EM1" s="181" t="s">
        <v>291</v>
      </c>
      <c r="EN1" s="181" t="s">
        <v>700</v>
      </c>
      <c r="EO1" s="181" t="s">
        <v>702</v>
      </c>
      <c r="EP1" s="181" t="s">
        <v>292</v>
      </c>
      <c r="EQ1" s="181" t="s">
        <v>704</v>
      </c>
      <c r="ER1" s="181" t="s">
        <v>706</v>
      </c>
      <c r="ES1" s="181" t="s">
        <v>708</v>
      </c>
      <c r="ET1" s="181" t="s">
        <v>293</v>
      </c>
      <c r="EU1" s="181" t="s">
        <v>710</v>
      </c>
      <c r="EV1" s="181" t="s">
        <v>712</v>
      </c>
      <c r="EW1" s="190" t="s">
        <v>294</v>
      </c>
      <c r="EX1" s="181" t="s">
        <v>295</v>
      </c>
      <c r="EY1" s="181" t="s">
        <v>714</v>
      </c>
      <c r="EZ1" s="181" t="s">
        <v>716</v>
      </c>
      <c r="FA1" s="181" t="s">
        <v>718</v>
      </c>
      <c r="FB1" s="181" t="s">
        <v>720</v>
      </c>
      <c r="FC1" s="181" t="s">
        <v>296</v>
      </c>
      <c r="FD1" s="181" t="s">
        <v>722</v>
      </c>
      <c r="FE1" s="181" t="s">
        <v>724</v>
      </c>
      <c r="FF1" s="181" t="s">
        <v>726</v>
      </c>
      <c r="FG1" s="181" t="s">
        <v>728</v>
      </c>
      <c r="FH1" s="181" t="s">
        <v>730</v>
      </c>
      <c r="FI1" s="181" t="s">
        <v>297</v>
      </c>
      <c r="FJ1" s="181" t="s">
        <v>733</v>
      </c>
      <c r="FK1" s="181" t="s">
        <v>298</v>
      </c>
      <c r="FL1" s="181" t="s">
        <v>736</v>
      </c>
      <c r="FM1" s="181" t="s">
        <v>737</v>
      </c>
      <c r="FN1" s="181" t="s">
        <v>739</v>
      </c>
      <c r="FO1" s="181" t="s">
        <v>299</v>
      </c>
      <c r="FP1" s="181" t="s">
        <v>742</v>
      </c>
      <c r="FQ1" s="181" t="s">
        <v>743</v>
      </c>
      <c r="FR1" s="181" t="s">
        <v>745</v>
      </c>
      <c r="FS1" s="181" t="s">
        <v>300</v>
      </c>
      <c r="FT1" s="181" t="s">
        <v>748</v>
      </c>
      <c r="FU1" s="181" t="s">
        <v>750</v>
      </c>
      <c r="FV1" s="181" t="s">
        <v>752</v>
      </c>
      <c r="FW1" s="190" t="s">
        <v>301</v>
      </c>
      <c r="FX1" s="190" t="s">
        <v>302</v>
      </c>
      <c r="FY1" s="181" t="s">
        <v>308</v>
      </c>
      <c r="FZ1" s="181" t="s">
        <v>754</v>
      </c>
      <c r="GA1" s="181" t="s">
        <v>756</v>
      </c>
      <c r="GB1" s="181" t="s">
        <v>758</v>
      </c>
      <c r="GC1" s="181" t="s">
        <v>760</v>
      </c>
      <c r="GD1" s="181" t="s">
        <v>762</v>
      </c>
      <c r="GE1" s="181" t="s">
        <v>764</v>
      </c>
      <c r="GF1" s="190" t="s">
        <v>303</v>
      </c>
      <c r="GG1" s="181" t="s">
        <v>309</v>
      </c>
      <c r="GH1" s="181" t="s">
        <v>766</v>
      </c>
      <c r="GI1" s="181" t="s">
        <v>768</v>
      </c>
      <c r="GJ1" s="181" t="s">
        <v>769</v>
      </c>
      <c r="GK1" s="181" t="s">
        <v>310</v>
      </c>
      <c r="GL1" s="181" t="s">
        <v>772</v>
      </c>
      <c r="GM1" s="181" t="s">
        <v>773</v>
      </c>
      <c r="GN1" s="190" t="s">
        <v>304</v>
      </c>
      <c r="GO1" s="181" t="s">
        <v>305</v>
      </c>
      <c r="GP1" s="181" t="s">
        <v>775</v>
      </c>
      <c r="GQ1" s="181" t="s">
        <v>777</v>
      </c>
      <c r="GR1" s="181" t="s">
        <v>779</v>
      </c>
      <c r="GS1" s="181" t="s">
        <v>781</v>
      </c>
      <c r="GT1" s="181" t="s">
        <v>783</v>
      </c>
      <c r="GU1" s="190" t="s">
        <v>306</v>
      </c>
      <c r="GV1" s="181" t="s">
        <v>307</v>
      </c>
      <c r="GW1" s="181" t="s">
        <v>785</v>
      </c>
      <c r="GX1" s="181" t="s">
        <v>787</v>
      </c>
      <c r="GY1" s="181" t="s">
        <v>789</v>
      </c>
      <c r="GZ1" s="181" t="s">
        <v>791</v>
      </c>
      <c r="HA1" s="181" t="s">
        <v>793</v>
      </c>
      <c r="HB1" s="181" t="s">
        <v>795</v>
      </c>
      <c r="HC1" s="178" t="s">
        <v>311</v>
      </c>
      <c r="HD1" s="190" t="s">
        <v>312</v>
      </c>
      <c r="HE1" s="181" t="s">
        <v>313</v>
      </c>
      <c r="HF1" s="181" t="s">
        <v>797</v>
      </c>
      <c r="HG1" s="181" t="s">
        <v>799</v>
      </c>
      <c r="HH1" s="181" t="s">
        <v>801</v>
      </c>
      <c r="HI1" s="181" t="s">
        <v>803</v>
      </c>
      <c r="HJ1" s="181" t="s">
        <v>314</v>
      </c>
      <c r="HK1" s="181" t="s">
        <v>806</v>
      </c>
      <c r="HL1" s="181" t="s">
        <v>331</v>
      </c>
      <c r="HM1" s="181" t="s">
        <v>844</v>
      </c>
      <c r="HN1" s="181" t="s">
        <v>846</v>
      </c>
      <c r="HO1" s="181" t="s">
        <v>848</v>
      </c>
      <c r="HP1" s="190" t="s">
        <v>315</v>
      </c>
      <c r="HQ1" s="181" t="s">
        <v>808</v>
      </c>
      <c r="HR1" s="181" t="s">
        <v>810</v>
      </c>
      <c r="HS1" s="181" t="s">
        <v>316</v>
      </c>
      <c r="HT1" s="181" t="s">
        <v>813</v>
      </c>
      <c r="HU1" s="181" t="s">
        <v>815</v>
      </c>
      <c r="HV1" s="181" t="s">
        <v>816</v>
      </c>
      <c r="HW1" s="181" t="s">
        <v>818</v>
      </c>
      <c r="HX1" s="190" t="s">
        <v>317</v>
      </c>
      <c r="HY1" s="181" t="s">
        <v>820</v>
      </c>
      <c r="HZ1" s="181" t="s">
        <v>822</v>
      </c>
      <c r="IA1" s="181" t="s">
        <v>824</v>
      </c>
      <c r="IB1" s="181" t="s">
        <v>318</v>
      </c>
      <c r="IC1" s="181" t="s">
        <v>826</v>
      </c>
      <c r="ID1" s="181" t="s">
        <v>828</v>
      </c>
      <c r="IE1" s="181" t="s">
        <v>319</v>
      </c>
      <c r="IF1" s="181" t="s">
        <v>830</v>
      </c>
      <c r="IG1" s="181" t="s">
        <v>832</v>
      </c>
      <c r="IH1" s="181" t="s">
        <v>320</v>
      </c>
      <c r="II1" s="181" t="s">
        <v>834</v>
      </c>
      <c r="IJ1" s="181" t="s">
        <v>836</v>
      </c>
      <c r="IK1" s="181" t="s">
        <v>838</v>
      </c>
      <c r="IL1" s="181" t="s">
        <v>840</v>
      </c>
      <c r="IM1" s="181" t="s">
        <v>321</v>
      </c>
      <c r="IN1" s="181" t="s">
        <v>842</v>
      </c>
      <c r="IO1" s="190" t="s">
        <v>322</v>
      </c>
      <c r="IP1" s="181" t="s">
        <v>850</v>
      </c>
      <c r="IQ1" s="181" t="s">
        <v>852</v>
      </c>
      <c r="IR1" s="181" t="s">
        <v>323</v>
      </c>
      <c r="IS1" s="181" t="s">
        <v>854</v>
      </c>
      <c r="IT1" s="181" t="s">
        <v>856</v>
      </c>
      <c r="IU1" s="181" t="s">
        <v>858</v>
      </c>
      <c r="IV1" s="190" t="s">
        <v>324</v>
      </c>
      <c r="IW1" s="181" t="s">
        <v>860</v>
      </c>
      <c r="IX1" s="181" t="s">
        <v>325</v>
      </c>
      <c r="IY1" s="181" t="s">
        <v>863</v>
      </c>
      <c r="IZ1" s="181" t="s">
        <v>865</v>
      </c>
      <c r="JA1" s="181" t="s">
        <v>867</v>
      </c>
      <c r="JB1" s="181" t="s">
        <v>869</v>
      </c>
      <c r="JC1" s="181" t="s">
        <v>871</v>
      </c>
      <c r="JD1" s="181" t="s">
        <v>873</v>
      </c>
      <c r="JE1" s="181" t="s">
        <v>326</v>
      </c>
      <c r="JF1" s="181" t="s">
        <v>876</v>
      </c>
      <c r="JG1" s="181" t="s">
        <v>878</v>
      </c>
      <c r="JH1" s="181" t="s">
        <v>880</v>
      </c>
      <c r="JI1" s="181" t="s">
        <v>882</v>
      </c>
      <c r="JJ1" s="181" t="s">
        <v>884</v>
      </c>
      <c r="JK1" s="181" t="s">
        <v>886</v>
      </c>
      <c r="JL1" s="181" t="s">
        <v>888</v>
      </c>
      <c r="JM1" s="181" t="s">
        <v>890</v>
      </c>
      <c r="JN1" s="181" t="s">
        <v>327</v>
      </c>
      <c r="JO1" s="181" t="s">
        <v>893</v>
      </c>
      <c r="JP1" s="181" t="s">
        <v>895</v>
      </c>
      <c r="JQ1" s="181" t="s">
        <v>897</v>
      </c>
      <c r="JR1" s="181" t="s">
        <v>899</v>
      </c>
      <c r="JS1" s="181" t="s">
        <v>900</v>
      </c>
      <c r="JT1" s="181" t="s">
        <v>902</v>
      </c>
      <c r="JU1" s="181" t="s">
        <v>904</v>
      </c>
      <c r="JV1" s="181" t="s">
        <v>906</v>
      </c>
      <c r="JW1" s="181" t="s">
        <v>908</v>
      </c>
      <c r="JX1" s="181" t="s">
        <v>910</v>
      </c>
      <c r="JY1" s="181" t="s">
        <v>912</v>
      </c>
      <c r="JZ1" s="181" t="s">
        <v>914</v>
      </c>
      <c r="KA1" s="181" t="s">
        <v>916</v>
      </c>
      <c r="KB1" s="181" t="s">
        <v>918</v>
      </c>
      <c r="KC1" s="181" t="s">
        <v>920</v>
      </c>
      <c r="KD1" s="181" t="s">
        <v>922</v>
      </c>
      <c r="KE1" s="181" t="s">
        <v>924</v>
      </c>
      <c r="KF1" s="181" t="s">
        <v>926</v>
      </c>
      <c r="KG1" s="181" t="s">
        <v>928</v>
      </c>
      <c r="KH1" s="181" t="s">
        <v>930</v>
      </c>
      <c r="KI1" s="181" t="s">
        <v>932</v>
      </c>
      <c r="KJ1" s="181" t="s">
        <v>934</v>
      </c>
      <c r="KK1" s="181" t="s">
        <v>936</v>
      </c>
      <c r="KL1" s="181" t="s">
        <v>938</v>
      </c>
      <c r="KM1" s="181" t="s">
        <v>940</v>
      </c>
      <c r="KN1" s="181" t="s">
        <v>942</v>
      </c>
      <c r="KO1" s="190" t="s">
        <v>328</v>
      </c>
      <c r="KP1" s="181" t="s">
        <v>944</v>
      </c>
      <c r="KQ1" s="181" t="s">
        <v>329</v>
      </c>
      <c r="KR1" s="181" t="s">
        <v>947</v>
      </c>
      <c r="KS1" s="181" t="s">
        <v>949</v>
      </c>
      <c r="KT1" s="181" t="s">
        <v>951</v>
      </c>
      <c r="KU1" s="181" t="s">
        <v>953</v>
      </c>
      <c r="KV1" s="181" t="s">
        <v>330</v>
      </c>
      <c r="KW1" s="181" t="s">
        <v>956</v>
      </c>
      <c r="KX1" s="181" t="s">
        <v>958</v>
      </c>
      <c r="KY1" s="181" t="s">
        <v>960</v>
      </c>
      <c r="KZ1" s="181" t="s">
        <v>962</v>
      </c>
      <c r="LA1" s="181" t="s">
        <v>964</v>
      </c>
      <c r="LB1" s="181" t="s">
        <v>966</v>
      </c>
      <c r="LC1" s="181" t="s">
        <v>968</v>
      </c>
      <c r="LD1" s="178" t="s">
        <v>332</v>
      </c>
      <c r="LE1" s="190" t="s">
        <v>333</v>
      </c>
      <c r="LF1" s="181" t="s">
        <v>334</v>
      </c>
      <c r="LG1" s="181" t="s">
        <v>348</v>
      </c>
      <c r="LH1" s="181" t="s">
        <v>970</v>
      </c>
      <c r="LI1" s="181" t="s">
        <v>972</v>
      </c>
      <c r="LJ1" s="181" t="s">
        <v>974</v>
      </c>
      <c r="LK1" s="181" t="s">
        <v>976</v>
      </c>
      <c r="LL1" s="181" t="s">
        <v>349</v>
      </c>
      <c r="LM1" s="181" t="s">
        <v>978</v>
      </c>
      <c r="LN1" s="181" t="s">
        <v>350</v>
      </c>
      <c r="LO1" s="181" t="s">
        <v>980</v>
      </c>
      <c r="LP1" s="181" t="s">
        <v>335</v>
      </c>
      <c r="LQ1" s="181" t="s">
        <v>982</v>
      </c>
      <c r="LR1" s="181" t="s">
        <v>351</v>
      </c>
      <c r="LS1" s="181" t="s">
        <v>984</v>
      </c>
      <c r="LT1" s="181" t="s">
        <v>986</v>
      </c>
      <c r="LU1" s="181" t="s">
        <v>352</v>
      </c>
      <c r="LV1" s="190" t="s">
        <v>336</v>
      </c>
      <c r="LW1" s="181" t="s">
        <v>337</v>
      </c>
      <c r="LX1" s="181" t="s">
        <v>988</v>
      </c>
      <c r="LY1" s="181" t="s">
        <v>990</v>
      </c>
      <c r="LZ1" s="181" t="s">
        <v>991</v>
      </c>
      <c r="MA1" s="181" t="s">
        <v>993</v>
      </c>
      <c r="MB1" s="181" t="s">
        <v>994</v>
      </c>
      <c r="MC1" s="181" t="s">
        <v>996</v>
      </c>
      <c r="MD1" s="181" t="s">
        <v>998</v>
      </c>
      <c r="ME1" s="181" t="s">
        <v>1000</v>
      </c>
      <c r="MF1" s="181" t="s">
        <v>1002</v>
      </c>
      <c r="MG1" s="181" t="s">
        <v>338</v>
      </c>
      <c r="MH1" s="181" t="s">
        <v>1005</v>
      </c>
      <c r="MI1" s="181" t="s">
        <v>1006</v>
      </c>
      <c r="MJ1" s="181" t="s">
        <v>1008</v>
      </c>
      <c r="MK1" s="181" t="s">
        <v>339</v>
      </c>
      <c r="ML1" s="181" t="s">
        <v>1011</v>
      </c>
      <c r="MM1" s="181" t="s">
        <v>1012</v>
      </c>
      <c r="MN1" s="181" t="s">
        <v>1014</v>
      </c>
      <c r="MO1" s="181" t="s">
        <v>1016</v>
      </c>
      <c r="MP1" s="181" t="s">
        <v>340</v>
      </c>
      <c r="MQ1" s="181" t="s">
        <v>1019</v>
      </c>
      <c r="MR1" s="181" t="s">
        <v>1021</v>
      </c>
      <c r="MS1" s="181" t="s">
        <v>1023</v>
      </c>
      <c r="MT1" s="181" t="s">
        <v>1025</v>
      </c>
      <c r="MU1" s="181" t="s">
        <v>341</v>
      </c>
      <c r="MV1" s="181" t="s">
        <v>1028</v>
      </c>
      <c r="MW1" s="181" t="s">
        <v>1030</v>
      </c>
      <c r="MX1" s="181" t="s">
        <v>1032</v>
      </c>
      <c r="MY1" s="181" t="s">
        <v>1034</v>
      </c>
      <c r="MZ1" s="181" t="s">
        <v>1036</v>
      </c>
      <c r="NA1" s="181" t="s">
        <v>1038</v>
      </c>
      <c r="NB1" s="181" t="s">
        <v>1040</v>
      </c>
      <c r="NC1" s="181" t="s">
        <v>1042</v>
      </c>
      <c r="ND1" s="181" t="s">
        <v>1044</v>
      </c>
      <c r="NE1" s="181" t="s">
        <v>1046</v>
      </c>
      <c r="NF1" s="181" t="s">
        <v>1048</v>
      </c>
      <c r="NG1" s="181" t="s">
        <v>1049</v>
      </c>
      <c r="NH1" s="190" t="s">
        <v>342</v>
      </c>
      <c r="NI1" s="181" t="s">
        <v>343</v>
      </c>
      <c r="NJ1" s="181" t="s">
        <v>1051</v>
      </c>
      <c r="NK1" s="181" t="s">
        <v>1053</v>
      </c>
      <c r="NL1" s="181" t="s">
        <v>1055</v>
      </c>
      <c r="NM1" s="181" t="s">
        <v>1057</v>
      </c>
      <c r="NN1" s="190" t="s">
        <v>344</v>
      </c>
      <c r="NO1" s="181" t="s">
        <v>345</v>
      </c>
      <c r="NP1" s="181" t="s">
        <v>1058</v>
      </c>
      <c r="NQ1" s="181" t="s">
        <v>346</v>
      </c>
      <c r="NR1" s="181" t="s">
        <v>1060</v>
      </c>
      <c r="NS1" s="181" t="s">
        <v>1062</v>
      </c>
      <c r="NT1" s="181" t="s">
        <v>347</v>
      </c>
      <c r="NU1" s="181" t="s">
        <v>1064</v>
      </c>
      <c r="NV1" s="178" t="s">
        <v>353</v>
      </c>
      <c r="NW1" s="190" t="s">
        <v>354</v>
      </c>
      <c r="NX1" s="181" t="s">
        <v>355</v>
      </c>
      <c r="NY1" s="181" t="s">
        <v>1067</v>
      </c>
      <c r="NZ1" s="181" t="s">
        <v>1069</v>
      </c>
      <c r="OA1" s="181" t="s">
        <v>356</v>
      </c>
      <c r="OB1" s="181" t="s">
        <v>366</v>
      </c>
      <c r="OC1" s="181" t="s">
        <v>1071</v>
      </c>
      <c r="OD1" s="181" t="s">
        <v>1073</v>
      </c>
      <c r="OE1" s="181" t="s">
        <v>1075</v>
      </c>
      <c r="OF1" s="181" t="s">
        <v>1077</v>
      </c>
      <c r="OG1" s="181" t="s">
        <v>1079</v>
      </c>
      <c r="OH1" s="181" t="s">
        <v>1081</v>
      </c>
      <c r="OI1" s="181" t="s">
        <v>1083</v>
      </c>
      <c r="OJ1" s="181" t="s">
        <v>1085</v>
      </c>
      <c r="OK1" s="181" t="s">
        <v>1087</v>
      </c>
      <c r="OL1" s="181" t="s">
        <v>1089</v>
      </c>
      <c r="OM1" s="181" t="s">
        <v>1091</v>
      </c>
      <c r="ON1" s="181" t="s">
        <v>1093</v>
      </c>
      <c r="OO1" s="181" t="s">
        <v>1095</v>
      </c>
      <c r="OP1" s="181" t="s">
        <v>1097</v>
      </c>
      <c r="OQ1" s="181" t="s">
        <v>1099</v>
      </c>
      <c r="OR1" s="181" t="s">
        <v>1101</v>
      </c>
      <c r="OS1" s="181" t="s">
        <v>1103</v>
      </c>
      <c r="OT1" s="181" t="s">
        <v>1105</v>
      </c>
      <c r="OU1" s="181" t="s">
        <v>1107</v>
      </c>
      <c r="OV1" s="181" t="s">
        <v>1109</v>
      </c>
      <c r="OW1" s="181" t="s">
        <v>1111</v>
      </c>
      <c r="OX1" s="181" t="s">
        <v>1113</v>
      </c>
      <c r="OY1" s="181" t="s">
        <v>367</v>
      </c>
      <c r="OZ1" s="181" t="s">
        <v>1116</v>
      </c>
      <c r="PA1" s="181" t="s">
        <v>1118</v>
      </c>
      <c r="PB1" s="181" t="s">
        <v>1119</v>
      </c>
      <c r="PC1" s="181" t="s">
        <v>1121</v>
      </c>
      <c r="PD1" s="181" t="s">
        <v>1123</v>
      </c>
      <c r="PE1" s="181" t="s">
        <v>1125</v>
      </c>
      <c r="PF1" s="181" t="s">
        <v>1127</v>
      </c>
      <c r="PG1" s="181" t="s">
        <v>1129</v>
      </c>
      <c r="PH1" s="181" t="s">
        <v>1131</v>
      </c>
      <c r="PI1" s="181" t="s">
        <v>1133</v>
      </c>
      <c r="PJ1" s="181" t="s">
        <v>1135</v>
      </c>
      <c r="PK1" s="181" t="s">
        <v>1137</v>
      </c>
      <c r="PL1" s="181" t="s">
        <v>1139</v>
      </c>
      <c r="PM1" s="181" t="s">
        <v>1141</v>
      </c>
      <c r="PN1" s="181" t="s">
        <v>1143</v>
      </c>
      <c r="PO1" s="181" t="s">
        <v>1145</v>
      </c>
      <c r="PP1" s="181" t="s">
        <v>1147</v>
      </c>
      <c r="PQ1" s="181" t="s">
        <v>1149</v>
      </c>
      <c r="PR1" s="181" t="s">
        <v>1151</v>
      </c>
      <c r="PS1" s="181" t="s">
        <v>1153</v>
      </c>
      <c r="PT1" s="181" t="s">
        <v>1155</v>
      </c>
      <c r="PU1" s="181" t="s">
        <v>1157</v>
      </c>
      <c r="PV1" s="181" t="s">
        <v>1159</v>
      </c>
      <c r="PW1" s="181" t="s">
        <v>1161</v>
      </c>
      <c r="PX1" s="181" t="s">
        <v>1163</v>
      </c>
      <c r="PY1" s="181" t="s">
        <v>1165</v>
      </c>
      <c r="PZ1" s="181" t="s">
        <v>357</v>
      </c>
      <c r="QA1" s="181" t="s">
        <v>1167</v>
      </c>
      <c r="QB1" s="181" t="s">
        <v>1169</v>
      </c>
      <c r="QC1" s="181" t="s">
        <v>1171</v>
      </c>
      <c r="QD1" s="181" t="s">
        <v>1173</v>
      </c>
      <c r="QE1" s="181" t="s">
        <v>1175</v>
      </c>
      <c r="QF1" s="190" t="s">
        <v>358</v>
      </c>
      <c r="QG1" s="181" t="s">
        <v>359</v>
      </c>
      <c r="QH1" s="181" t="s">
        <v>1177</v>
      </c>
      <c r="QI1" s="181" t="s">
        <v>1179</v>
      </c>
      <c r="QJ1" s="181" t="s">
        <v>1181</v>
      </c>
      <c r="QK1" s="181" t="s">
        <v>1183</v>
      </c>
      <c r="QL1" s="181" t="s">
        <v>1185</v>
      </c>
      <c r="QM1" s="181" t="s">
        <v>1187</v>
      </c>
      <c r="QN1" s="190" t="s">
        <v>360</v>
      </c>
      <c r="QO1" s="181" t="s">
        <v>1189</v>
      </c>
      <c r="QP1" s="181" t="s">
        <v>361</v>
      </c>
      <c r="QQ1" s="181" t="s">
        <v>368</v>
      </c>
      <c r="QR1" s="181" t="s">
        <v>1191</v>
      </c>
      <c r="QS1" s="181" t="s">
        <v>1193</v>
      </c>
      <c r="QT1" s="181" t="s">
        <v>1195</v>
      </c>
      <c r="QU1" s="181" t="s">
        <v>1197</v>
      </c>
      <c r="QV1" s="181" t="s">
        <v>1199</v>
      </c>
      <c r="QW1" s="181" t="s">
        <v>1201</v>
      </c>
      <c r="QX1" s="181" t="s">
        <v>1203</v>
      </c>
      <c r="QY1" s="181" t="s">
        <v>1205</v>
      </c>
      <c r="QZ1" s="181" t="s">
        <v>1207</v>
      </c>
      <c r="RA1" s="181" t="s">
        <v>1209</v>
      </c>
      <c r="RB1" s="181" t="s">
        <v>1211</v>
      </c>
      <c r="RC1" s="181" t="s">
        <v>1213</v>
      </c>
      <c r="RD1" s="181" t="s">
        <v>1215</v>
      </c>
      <c r="RE1" s="181" t="s">
        <v>1217</v>
      </c>
      <c r="RF1" s="190" t="s">
        <v>362</v>
      </c>
      <c r="RG1" s="181" t="s">
        <v>363</v>
      </c>
      <c r="RH1" s="181" t="s">
        <v>1219</v>
      </c>
      <c r="RI1" s="181" t="s">
        <v>1221</v>
      </c>
      <c r="RJ1" s="190" t="s">
        <v>364</v>
      </c>
      <c r="RK1" s="181" t="s">
        <v>365</v>
      </c>
      <c r="RL1" s="181" t="s">
        <v>1223</v>
      </c>
      <c r="RM1" s="181" t="s">
        <v>1224</v>
      </c>
      <c r="RN1" s="181" t="s">
        <v>1225</v>
      </c>
      <c r="RO1" s="181" t="s">
        <v>1226</v>
      </c>
      <c r="RP1" s="181" t="s">
        <v>1228</v>
      </c>
      <c r="RQ1" s="181" t="s">
        <v>1229</v>
      </c>
      <c r="RR1" s="181" t="s">
        <v>1231</v>
      </c>
      <c r="RS1" s="181" t="s">
        <v>1232</v>
      </c>
      <c r="RT1" s="178" t="s">
        <v>369</v>
      </c>
      <c r="RU1" s="190" t="s">
        <v>370</v>
      </c>
      <c r="RV1" s="181" t="s">
        <v>371</v>
      </c>
      <c r="RW1" s="181" t="s">
        <v>1234</v>
      </c>
      <c r="RX1" s="181" t="s">
        <v>1236</v>
      </c>
      <c r="RY1" s="181" t="s">
        <v>372</v>
      </c>
      <c r="RZ1" s="181" t="s">
        <v>1238</v>
      </c>
      <c r="SA1" s="181" t="s">
        <v>1240</v>
      </c>
      <c r="SB1" s="181" t="s">
        <v>1242</v>
      </c>
      <c r="SC1" s="181" t="s">
        <v>1244</v>
      </c>
      <c r="SD1" s="190" t="s">
        <v>373</v>
      </c>
      <c r="SE1" s="181" t="s">
        <v>374</v>
      </c>
      <c r="SF1" s="181" t="s">
        <v>1246</v>
      </c>
      <c r="SG1" s="181" t="s">
        <v>1248</v>
      </c>
      <c r="SH1" s="181" t="s">
        <v>1250</v>
      </c>
      <c r="SI1" s="181" t="s">
        <v>1252</v>
      </c>
      <c r="SJ1" s="181" t="s">
        <v>1254</v>
      </c>
      <c r="SK1" s="181" t="s">
        <v>1256</v>
      </c>
      <c r="SL1" s="181" t="s">
        <v>1258</v>
      </c>
      <c r="SM1" s="181" t="s">
        <v>1260</v>
      </c>
      <c r="SN1" s="181" t="s">
        <v>1262</v>
      </c>
      <c r="SO1" s="181" t="s">
        <v>1264</v>
      </c>
      <c r="SP1" s="181" t="s">
        <v>1266</v>
      </c>
      <c r="SQ1" s="181" t="s">
        <v>1268</v>
      </c>
      <c r="SR1" s="181" t="s">
        <v>1270</v>
      </c>
      <c r="SS1" s="181" t="s">
        <v>1272</v>
      </c>
      <c r="ST1" s="181" t="s">
        <v>1274</v>
      </c>
      <c r="SU1" s="178" t="s">
        <v>375</v>
      </c>
      <c r="SV1" s="190" t="s">
        <v>376</v>
      </c>
      <c r="SW1" s="181" t="s">
        <v>377</v>
      </c>
      <c r="SX1" s="181" t="s">
        <v>1276</v>
      </c>
      <c r="SY1" s="181" t="s">
        <v>1278</v>
      </c>
      <c r="SZ1" s="181" t="s">
        <v>1280</v>
      </c>
      <c r="TA1" s="181" t="s">
        <v>1282</v>
      </c>
      <c r="TB1" s="181" t="s">
        <v>1284</v>
      </c>
      <c r="TC1" s="181" t="s">
        <v>378</v>
      </c>
      <c r="TD1" s="181" t="s">
        <v>1286</v>
      </c>
      <c r="TE1" s="181" t="s">
        <v>1288</v>
      </c>
      <c r="TF1" s="181" t="s">
        <v>1290</v>
      </c>
      <c r="TG1" s="181" t="s">
        <v>1292</v>
      </c>
      <c r="TH1" s="181" t="s">
        <v>1294</v>
      </c>
      <c r="TI1" s="181" t="s">
        <v>1296</v>
      </c>
      <c r="TJ1" s="190" t="s">
        <v>379</v>
      </c>
      <c r="TK1" s="181" t="s">
        <v>380</v>
      </c>
      <c r="TL1" s="181" t="s">
        <v>381</v>
      </c>
      <c r="TM1" s="181" t="s">
        <v>1298</v>
      </c>
      <c r="TN1" s="181" t="s">
        <v>1300</v>
      </c>
      <c r="TO1" s="181" t="s">
        <v>1301</v>
      </c>
      <c r="TP1" s="181" t="s">
        <v>1303</v>
      </c>
      <c r="TQ1" s="181" t="s">
        <v>1305</v>
      </c>
      <c r="TR1" s="181" t="s">
        <v>1307</v>
      </c>
      <c r="TS1" s="181" t="s">
        <v>1309</v>
      </c>
      <c r="TT1" s="181" t="s">
        <v>1311</v>
      </c>
      <c r="TU1" s="181" t="s">
        <v>1313</v>
      </c>
      <c r="TV1" s="181" t="s">
        <v>1315</v>
      </c>
      <c r="TW1" s="181" t="s">
        <v>1317</v>
      </c>
      <c r="TX1" s="181" t="s">
        <v>1319</v>
      </c>
      <c r="TY1" s="181" t="s">
        <v>1321</v>
      </c>
      <c r="TZ1" s="181" t="s">
        <v>1323</v>
      </c>
      <c r="UA1" s="181" t="s">
        <v>1325</v>
      </c>
      <c r="UB1" s="181" t="s">
        <v>1327</v>
      </c>
      <c r="UC1" s="178" t="s">
        <v>1329</v>
      </c>
      <c r="UD1" s="181" t="s">
        <v>1331</v>
      </c>
      <c r="UE1" s="181" t="s">
        <v>1333</v>
      </c>
      <c r="UF1" s="181" t="s">
        <v>1335</v>
      </c>
      <c r="UG1" s="181" t="s">
        <v>1337</v>
      </c>
      <c r="UH1" s="181" t="s">
        <v>1339</v>
      </c>
      <c r="UI1" s="184"/>
    </row>
    <row r="2" spans="1:555" s="121" customFormat="1" hidden="1">
      <c r="A2" s="121" t="s">
        <v>1372</v>
      </c>
      <c r="B2" s="121" t="s">
        <v>1374</v>
      </c>
      <c r="C2" s="121" t="s">
        <v>475</v>
      </c>
      <c r="D2" s="159" t="s">
        <v>1373</v>
      </c>
      <c r="E2" s="121" t="s">
        <v>1375</v>
      </c>
      <c r="F2" s="121" t="s">
        <v>476</v>
      </c>
      <c r="G2" s="121" t="s">
        <v>1376</v>
      </c>
      <c r="H2" s="159" t="s">
        <v>1377</v>
      </c>
      <c r="I2" s="121" t="s">
        <v>1378</v>
      </c>
      <c r="J2" s="121" t="s">
        <v>1379</v>
      </c>
      <c r="K2" s="121" t="s">
        <v>1380</v>
      </c>
      <c r="L2" s="121" t="s">
        <v>1381</v>
      </c>
      <c r="M2" s="121" t="s">
        <v>1382</v>
      </c>
      <c r="N2" s="121" t="s">
        <v>1383</v>
      </c>
      <c r="R2" s="121" t="s">
        <v>131</v>
      </c>
      <c r="S2" s="121" t="s">
        <v>1477</v>
      </c>
      <c r="U2" s="121" t="s">
        <v>396</v>
      </c>
      <c r="V2" s="121" t="s">
        <v>414</v>
      </c>
      <c r="W2" s="121" t="s">
        <v>397</v>
      </c>
      <c r="X2" s="121" t="s">
        <v>398</v>
      </c>
      <c r="Y2" s="121" t="s">
        <v>399</v>
      </c>
      <c r="Z2" s="121" t="s">
        <v>400</v>
      </c>
      <c r="AA2" s="121" t="s">
        <v>401</v>
      </c>
      <c r="AB2" s="121" t="s">
        <v>402</v>
      </c>
      <c r="AC2" s="121" t="s">
        <v>403</v>
      </c>
      <c r="AD2" s="121" t="s">
        <v>404</v>
      </c>
      <c r="AE2" s="121" t="s">
        <v>405</v>
      </c>
      <c r="AF2" s="121" t="s">
        <v>406</v>
      </c>
      <c r="AH2" s="121" t="s">
        <v>424</v>
      </c>
      <c r="AI2" s="121" t="s">
        <v>425</v>
      </c>
      <c r="AJ2" s="121" t="s">
        <v>426</v>
      </c>
      <c r="AK2" s="121" t="s">
        <v>427</v>
      </c>
      <c r="AL2" s="121" t="s">
        <v>428</v>
      </c>
      <c r="AM2" s="121" t="s">
        <v>431</v>
      </c>
      <c r="AN2" s="121" t="s">
        <v>429</v>
      </c>
      <c r="AO2" s="121" t="s">
        <v>430</v>
      </c>
      <c r="AP2" s="121" t="s">
        <v>432</v>
      </c>
      <c r="AQ2" s="121" t="s">
        <v>433</v>
      </c>
      <c r="AR2" s="121" t="s">
        <v>434</v>
      </c>
      <c r="AS2" s="121" t="s">
        <v>435</v>
      </c>
      <c r="AT2" s="121" t="s">
        <v>436</v>
      </c>
      <c r="AU2" s="121" t="s">
        <v>437</v>
      </c>
      <c r="AV2" s="121" t="s">
        <v>438</v>
      </c>
      <c r="AW2" s="121" t="s">
        <v>439</v>
      </c>
      <c r="AX2" s="121" t="s">
        <v>440</v>
      </c>
      <c r="AY2" s="121" t="s">
        <v>441</v>
      </c>
      <c r="AZ2" s="121" t="s">
        <v>442</v>
      </c>
      <c r="BA2" s="121" t="s">
        <v>443</v>
      </c>
      <c r="BB2" s="121" t="s">
        <v>444</v>
      </c>
      <c r="BC2" s="121" t="s">
        <v>445</v>
      </c>
      <c r="BD2" s="121" t="s">
        <v>446</v>
      </c>
      <c r="BE2" s="121" t="s">
        <v>447</v>
      </c>
      <c r="BF2" s="121" t="s">
        <v>448</v>
      </c>
      <c r="BG2" s="121" t="s">
        <v>449</v>
      </c>
      <c r="BH2" s="121" t="s">
        <v>450</v>
      </c>
      <c r="BI2" s="121" t="s">
        <v>451</v>
      </c>
      <c r="BJ2" s="121" t="s">
        <v>452</v>
      </c>
      <c r="BK2" s="121" t="s">
        <v>453</v>
      </c>
      <c r="BL2" s="121" t="s">
        <v>454</v>
      </c>
      <c r="BM2" s="121" t="s">
        <v>455</v>
      </c>
      <c r="BN2" s="121" t="s">
        <v>456</v>
      </c>
      <c r="BO2" s="121" t="s">
        <v>457</v>
      </c>
      <c r="BP2" s="121" t="s">
        <v>458</v>
      </c>
      <c r="BQ2" s="121" t="s">
        <v>459</v>
      </c>
      <c r="BR2" s="121" t="s">
        <v>460</v>
      </c>
      <c r="BS2" s="121" t="s">
        <v>461</v>
      </c>
      <c r="BT2" s="121" t="s">
        <v>462</v>
      </c>
      <c r="BU2" s="121" t="s">
        <v>463</v>
      </c>
      <c r="BZ2" s="85" t="s">
        <v>487</v>
      </c>
      <c r="CA2" s="85" t="s">
        <v>488</v>
      </c>
      <c r="CB2" s="85" t="s">
        <v>489</v>
      </c>
      <c r="CC2" s="85" t="s">
        <v>490</v>
      </c>
      <c r="CD2" s="85" t="s">
        <v>491</v>
      </c>
      <c r="CE2" s="85" t="s">
        <v>492</v>
      </c>
      <c r="CF2" s="85" t="s">
        <v>493</v>
      </c>
      <c r="CG2" s="85" t="s">
        <v>494</v>
      </c>
      <c r="CH2" s="85" t="s">
        <v>495</v>
      </c>
      <c r="CI2" s="85" t="s">
        <v>496</v>
      </c>
      <c r="CJ2" s="85" t="s">
        <v>497</v>
      </c>
      <c r="CK2" s="85" t="s">
        <v>498</v>
      </c>
      <c r="CL2" s="85" t="s">
        <v>499</v>
      </c>
      <c r="CM2" s="85" t="s">
        <v>500</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17">
        <v>41436.800000000003</v>
      </c>
      <c r="CA3" s="317">
        <v>37669.82</v>
      </c>
      <c r="CB3" s="317">
        <v>33902.839999999997</v>
      </c>
      <c r="CC3" s="317">
        <v>30135.85</v>
      </c>
      <c r="CD3" s="317">
        <v>28252.36</v>
      </c>
      <c r="CE3" s="317">
        <v>26368.87</v>
      </c>
      <c r="CF3" s="317">
        <v>17893.16</v>
      </c>
      <c r="CG3" s="317">
        <v>16951.419999999998</v>
      </c>
      <c r="CH3" s="317">
        <v>13184.44</v>
      </c>
      <c r="CI3" s="317">
        <v>15032.56</v>
      </c>
      <c r="CJ3" s="317">
        <v>13264.02</v>
      </c>
      <c r="CK3" s="317">
        <v>12379.75</v>
      </c>
      <c r="CL3" s="317">
        <v>439.49</v>
      </c>
      <c r="CM3" s="317">
        <v>1904.46</v>
      </c>
    </row>
    <row r="5" spans="1:555" ht="52.5">
      <c r="C5" s="195" t="s">
        <v>130</v>
      </c>
      <c r="D5" s="168">
        <f>SUMIF(C:C,$C$10,D:D)</f>
        <v>243000</v>
      </c>
      <c r="CA5" s="317"/>
    </row>
    <row r="6" spans="1:555">
      <c r="CA6" s="317"/>
    </row>
    <row r="7" spans="1:555">
      <c r="CA7" s="317"/>
    </row>
    <row r="8" spans="1:555">
      <c r="C8" s="70" t="s">
        <v>53</v>
      </c>
      <c r="D8" s="78"/>
      <c r="E8" s="70"/>
      <c r="F8" s="70"/>
      <c r="G8" s="70"/>
      <c r="H8" s="78"/>
      <c r="I8" s="70"/>
      <c r="J8" s="70"/>
      <c r="CA8" s="317"/>
    </row>
    <row r="9" spans="1:555" ht="15.75" thickBot="1">
      <c r="C9" s="94"/>
      <c r="D9" s="78"/>
      <c r="E9" s="94"/>
      <c r="F9" s="94"/>
      <c r="G9" s="94"/>
      <c r="H9" s="78"/>
      <c r="I9" s="94"/>
      <c r="J9" s="120"/>
      <c r="CA9" s="317"/>
    </row>
    <row r="10" spans="1:555" ht="15.75" thickBot="1">
      <c r="C10" s="69" t="s">
        <v>42</v>
      </c>
      <c r="D10" s="30">
        <f>SUM(G17:G67)</f>
        <v>243000</v>
      </c>
      <c r="E10" s="93"/>
      <c r="F10" s="93"/>
      <c r="G10" s="93"/>
      <c r="H10" s="75"/>
      <c r="I10" s="75"/>
      <c r="J10" s="75"/>
      <c r="CA10" s="317"/>
    </row>
    <row r="11" spans="1:555">
      <c r="B11" s="177"/>
      <c r="D11" s="31"/>
      <c r="E11" s="93"/>
      <c r="F11" s="93"/>
      <c r="G11" s="93"/>
      <c r="H11" s="75"/>
      <c r="I11" s="75"/>
      <c r="J11" s="75"/>
      <c r="CA11" s="317"/>
    </row>
    <row r="12" spans="1:555">
      <c r="B12" s="177"/>
      <c r="D12" s="31"/>
      <c r="E12" s="93"/>
      <c r="F12" s="93"/>
      <c r="G12" s="93"/>
      <c r="H12" s="75"/>
      <c r="I12" s="75"/>
      <c r="J12" s="75"/>
      <c r="CA12" s="317"/>
    </row>
    <row r="13" spans="1:555" ht="15.75">
      <c r="C13" s="204" t="s">
        <v>394</v>
      </c>
      <c r="D13" s="205" t="s">
        <v>1597</v>
      </c>
      <c r="E13" s="93"/>
      <c r="F13" s="521"/>
      <c r="G13" s="93"/>
      <c r="H13" s="75"/>
      <c r="I13" s="75"/>
      <c r="J13" s="75"/>
      <c r="CA13" s="317"/>
    </row>
    <row r="14" spans="1:555" ht="18.75">
      <c r="C14" s="21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d.1. Contratación de un administrador</v>
      </c>
      <c r="D14" s="31"/>
      <c r="E14" s="93"/>
      <c r="F14" s="93"/>
      <c r="G14" s="93"/>
      <c r="H14" s="75"/>
      <c r="I14" s="75"/>
      <c r="J14" s="75"/>
      <c r="CA14" s="317"/>
    </row>
    <row r="15" spans="1:555" ht="15.75" thickBot="1">
      <c r="C15" s="94"/>
      <c r="D15" s="31"/>
      <c r="E15" s="93"/>
      <c r="F15" s="93"/>
      <c r="G15" s="93"/>
      <c r="H15" s="75"/>
      <c r="I15" s="75"/>
      <c r="J15" s="75"/>
      <c r="CA15" s="317"/>
    </row>
    <row r="16" spans="1:555" ht="30.75" thickBot="1">
      <c r="C16" s="133" t="s">
        <v>43</v>
      </c>
      <c r="D16" s="137" t="s">
        <v>54</v>
      </c>
      <c r="E16" s="170" t="s">
        <v>55</v>
      </c>
      <c r="F16" s="137" t="s">
        <v>56</v>
      </c>
      <c r="G16" s="134" t="s">
        <v>27</v>
      </c>
      <c r="H16" s="132" t="s">
        <v>133</v>
      </c>
      <c r="I16" s="135" t="s">
        <v>45</v>
      </c>
      <c r="J16" s="135" t="s">
        <v>134</v>
      </c>
      <c r="K16" s="135" t="s">
        <v>412</v>
      </c>
      <c r="L16" s="135" t="s">
        <v>413</v>
      </c>
      <c r="CA16" s="317"/>
    </row>
    <row r="17" spans="3:79" ht="15.75" thickBot="1">
      <c r="C17" s="139" t="s">
        <v>1497</v>
      </c>
      <c r="D17" s="199">
        <v>1</v>
      </c>
      <c r="E17" s="151">
        <v>12</v>
      </c>
      <c r="F17" s="318">
        <v>18000</v>
      </c>
      <c r="G17" s="112">
        <f>D17*E17*F17</f>
        <v>216000</v>
      </c>
      <c r="H17" s="165" t="s">
        <v>1477</v>
      </c>
      <c r="I17" s="113" t="s">
        <v>501</v>
      </c>
      <c r="J17" s="113" t="str">
        <f>VLOOKUP(I17,Presupuesto!$B$11:$C$565,2,0)</f>
        <v>SUELDOS Y SALARIOS PERMANENTES</v>
      </c>
      <c r="K17" s="224" t="s">
        <v>1372</v>
      </c>
      <c r="L17" s="98" t="s">
        <v>396</v>
      </c>
      <c r="CA17" s="317"/>
    </row>
    <row r="18" spans="3:79">
      <c r="C18" s="171" t="s">
        <v>57</v>
      </c>
      <c r="D18" s="162"/>
      <c r="E18" s="153">
        <v>0</v>
      </c>
      <c r="F18" s="100">
        <f>IF(E17=0,"",(G17/E17)/12*E17)</f>
        <v>18000</v>
      </c>
      <c r="G18" s="97">
        <f>F18</f>
        <v>18000</v>
      </c>
      <c r="H18" s="163" t="s">
        <v>1477</v>
      </c>
      <c r="I18" s="115" t="s">
        <v>521</v>
      </c>
      <c r="J18" s="115" t="str">
        <f>VLOOKUP(I18,Presupuesto!$B$11:$C$565,2,0)</f>
        <v>AGUINALDO Y DECIMO CUARTO MES</v>
      </c>
      <c r="K18" s="98" t="str">
        <f>$K$17</f>
        <v>Desarrollo e Innovación Curricular</v>
      </c>
      <c r="L18" s="98" t="s">
        <v>414</v>
      </c>
      <c r="CA18" s="317"/>
    </row>
    <row r="19" spans="3:79" ht="15.75" thickBot="1">
      <c r="C19" s="172" t="s">
        <v>58</v>
      </c>
      <c r="D19" s="162"/>
      <c r="E19" s="153">
        <v>0</v>
      </c>
      <c r="F19" s="116">
        <f>IF(E17&lt;6,"",((E17-6)/12)*(G17/E17))</f>
        <v>9000</v>
      </c>
      <c r="G19" s="97">
        <f>F19</f>
        <v>9000</v>
      </c>
      <c r="H19" s="163" t="s">
        <v>1477</v>
      </c>
      <c r="I19" s="101" t="s">
        <v>524</v>
      </c>
      <c r="J19" s="101" t="str">
        <f>VLOOKUP(I19,Presupuesto!$B$11:$C$565,2,0)</f>
        <v>DECIMOCUARTO MES</v>
      </c>
      <c r="K19" s="98" t="str">
        <f t="shared" ref="K19:K67" si="0">$K$17</f>
        <v>Desarrollo e Innovación Curricular</v>
      </c>
      <c r="L19" s="98" t="s">
        <v>397</v>
      </c>
      <c r="CA19" s="317"/>
    </row>
    <row r="20" spans="3:79" ht="15.75" thickBot="1">
      <c r="C20" s="136" t="s">
        <v>488</v>
      </c>
      <c r="D20" s="199"/>
      <c r="E20" s="151">
        <v>12</v>
      </c>
      <c r="F20" s="318">
        <f>HLOOKUP($C20,$BZ$2:$CM$3,2,0)</f>
        <v>37669.82</v>
      </c>
      <c r="G20" s="112">
        <f>D20*E20*F20</f>
        <v>0</v>
      </c>
      <c r="H20" s="165"/>
      <c r="I20" s="113" t="s">
        <v>501</v>
      </c>
      <c r="J20" s="113" t="str">
        <f>VLOOKUP(I20,Presupuesto!$B$11:$C$565,2,0)</f>
        <v>SUELDOS Y SALARIOS PERMANENTES</v>
      </c>
      <c r="K20" s="98" t="str">
        <f t="shared" si="0"/>
        <v>Desarrollo e Innovación Curricular</v>
      </c>
      <c r="L20" s="98" t="s">
        <v>397</v>
      </c>
    </row>
    <row r="21" spans="3:79">
      <c r="C21" s="171" t="s">
        <v>57</v>
      </c>
      <c r="D21" s="162"/>
      <c r="E21" s="153">
        <v>0</v>
      </c>
      <c r="F21" s="100">
        <f>IF(E20=0,"",(G20/E20)/12*E20)</f>
        <v>0</v>
      </c>
      <c r="G21" s="97">
        <f>F21</f>
        <v>0</v>
      </c>
      <c r="H21" s="163"/>
      <c r="I21" s="115" t="s">
        <v>521</v>
      </c>
      <c r="J21" s="115" t="str">
        <f>VLOOKUP(I21,Presupuesto!$B$11:$C$565,2,0)</f>
        <v>AGUINALDO Y DECIMO CUARTO MES</v>
      </c>
      <c r="K21" s="98" t="str">
        <f t="shared" si="0"/>
        <v>Desarrollo e Innovación Curricular</v>
      </c>
      <c r="L21" s="98" t="s">
        <v>397</v>
      </c>
    </row>
    <row r="22" spans="3:79" ht="15.75" thickBot="1">
      <c r="C22" s="172" t="s">
        <v>58</v>
      </c>
      <c r="D22" s="162"/>
      <c r="E22" s="153">
        <v>0</v>
      </c>
      <c r="F22" s="116">
        <f>IF(E20&lt;6,"",((E20-6)/12)*(G20/E20))</f>
        <v>0</v>
      </c>
      <c r="G22" s="97">
        <f>F22</f>
        <v>0</v>
      </c>
      <c r="H22" s="163"/>
      <c r="I22" s="101" t="s">
        <v>524</v>
      </c>
      <c r="J22" s="101" t="str">
        <f>VLOOKUP(I22,Presupuesto!$B$11:$C$565,2,0)</f>
        <v>DECIMOCUARTO MES</v>
      </c>
      <c r="K22" s="98" t="str">
        <f t="shared" si="0"/>
        <v>Desarrollo e Innovación Curricular</v>
      </c>
      <c r="L22" s="98" t="s">
        <v>397</v>
      </c>
    </row>
    <row r="23" spans="3:79" ht="15.75" thickBot="1">
      <c r="C23" s="136" t="s">
        <v>489</v>
      </c>
      <c r="D23" s="199"/>
      <c r="E23" s="151">
        <v>12</v>
      </c>
      <c r="F23" s="318">
        <f>HLOOKUP($C23,$BZ$2:$CM$3,2,0)</f>
        <v>33902.839999999997</v>
      </c>
      <c r="G23" s="112">
        <f>D23*E23*F23</f>
        <v>0</v>
      </c>
      <c r="H23" s="165"/>
      <c r="I23" s="113" t="s">
        <v>501</v>
      </c>
      <c r="J23" s="113" t="str">
        <f>VLOOKUP(I23,Presupuesto!$B$11:$C$565,2,0)</f>
        <v>SUELDOS Y SALARIOS PERMANENTES</v>
      </c>
      <c r="K23" s="98" t="str">
        <f t="shared" si="0"/>
        <v>Desarrollo e Innovación Curricular</v>
      </c>
      <c r="L23" s="98" t="s">
        <v>397</v>
      </c>
    </row>
    <row r="24" spans="3:79">
      <c r="C24" s="171" t="s">
        <v>57</v>
      </c>
      <c r="D24" s="162"/>
      <c r="E24" s="153">
        <v>0</v>
      </c>
      <c r="F24" s="100">
        <f>IF(E23=0,"",(G23/E23)/12*E23)</f>
        <v>0</v>
      </c>
      <c r="G24" s="97">
        <f>F24</f>
        <v>0</v>
      </c>
      <c r="H24" s="163"/>
      <c r="I24" s="115" t="s">
        <v>521</v>
      </c>
      <c r="J24" s="115" t="str">
        <f>VLOOKUP(I24,Presupuesto!$B$11:$C$565,2,0)</f>
        <v>AGUINALDO Y DECIMO CUARTO MES</v>
      </c>
      <c r="K24" s="98" t="str">
        <f t="shared" si="0"/>
        <v>Desarrollo e Innovación Curricular</v>
      </c>
      <c r="L24" s="98" t="s">
        <v>397</v>
      </c>
    </row>
    <row r="25" spans="3:79" ht="15.75" thickBot="1">
      <c r="C25" s="172" t="s">
        <v>58</v>
      </c>
      <c r="D25" s="162"/>
      <c r="E25" s="153">
        <v>0</v>
      </c>
      <c r="F25" s="116">
        <f>IF(E23&lt;6,"",((E23-6)/12)*(G23/E23))</f>
        <v>0</v>
      </c>
      <c r="G25" s="97">
        <f>F25</f>
        <v>0</v>
      </c>
      <c r="H25" s="163"/>
      <c r="I25" s="101" t="s">
        <v>524</v>
      </c>
      <c r="J25" s="101" t="str">
        <f>VLOOKUP(I25,Presupuesto!$B$11:$C$565,2,0)</f>
        <v>DECIMOCUARTO MES</v>
      </c>
      <c r="K25" s="98" t="str">
        <f t="shared" si="0"/>
        <v>Desarrollo e Innovación Curricular</v>
      </c>
      <c r="L25" s="98" t="s">
        <v>397</v>
      </c>
    </row>
    <row r="26" spans="3:79" ht="15.75" thickBot="1">
      <c r="C26" s="136" t="s">
        <v>490</v>
      </c>
      <c r="D26" s="199"/>
      <c r="E26" s="151">
        <v>12</v>
      </c>
      <c r="F26" s="318">
        <f>HLOOKUP($C26,$BZ$2:$CM$3,2,0)</f>
        <v>30135.85</v>
      </c>
      <c r="G26" s="112">
        <f>D26*E26*F26</f>
        <v>0</v>
      </c>
      <c r="H26" s="165"/>
      <c r="I26" s="113" t="s">
        <v>501</v>
      </c>
      <c r="J26" s="113" t="str">
        <f>VLOOKUP(I26,Presupuesto!$B$11:$C$565,2,0)</f>
        <v>SUELDOS Y SALARIOS PERMANENTES</v>
      </c>
      <c r="K26" s="98" t="str">
        <f t="shared" si="0"/>
        <v>Desarrollo e Innovación Curricular</v>
      </c>
      <c r="L26" s="98" t="s">
        <v>397</v>
      </c>
    </row>
    <row r="27" spans="3:79">
      <c r="C27" s="171" t="s">
        <v>57</v>
      </c>
      <c r="D27" s="162"/>
      <c r="E27" s="153">
        <v>0</v>
      </c>
      <c r="F27" s="100">
        <f>IF(E26=0,"",(G26/E26)/12*E26)</f>
        <v>0</v>
      </c>
      <c r="G27" s="97">
        <f>F27</f>
        <v>0</v>
      </c>
      <c r="H27" s="163"/>
      <c r="I27" s="115" t="s">
        <v>521</v>
      </c>
      <c r="J27" s="115" t="str">
        <f>VLOOKUP(I27,Presupuesto!$B$11:$C$565,2,0)</f>
        <v>AGUINALDO Y DECIMO CUARTO MES</v>
      </c>
      <c r="K27" s="98" t="str">
        <f t="shared" si="0"/>
        <v>Desarrollo e Innovación Curricular</v>
      </c>
      <c r="L27" s="98" t="s">
        <v>397</v>
      </c>
    </row>
    <row r="28" spans="3:79" ht="15.75" thickBot="1">
      <c r="C28" s="172" t="s">
        <v>58</v>
      </c>
      <c r="D28" s="162"/>
      <c r="E28" s="153">
        <v>0</v>
      </c>
      <c r="F28" s="116">
        <f>IF(E26&lt;6,"",((E26-6)/12)*(G26/E26))</f>
        <v>0</v>
      </c>
      <c r="G28" s="97">
        <f>F28</f>
        <v>0</v>
      </c>
      <c r="H28" s="163"/>
      <c r="I28" s="101" t="s">
        <v>524</v>
      </c>
      <c r="J28" s="101" t="str">
        <f>VLOOKUP(I28,Presupuesto!$B$11:$C$565,2,0)</f>
        <v>DECIMOCUARTO MES</v>
      </c>
      <c r="K28" s="98" t="str">
        <f t="shared" si="0"/>
        <v>Desarrollo e Innovación Curricular</v>
      </c>
      <c r="L28" s="98" t="s">
        <v>397</v>
      </c>
    </row>
    <row r="29" spans="3:79" ht="15.75" thickBot="1">
      <c r="C29" s="136" t="s">
        <v>491</v>
      </c>
      <c r="D29" s="199"/>
      <c r="E29" s="151">
        <v>12</v>
      </c>
      <c r="F29" s="318">
        <f>HLOOKUP($C29,$BZ$2:$CM$3,2,0)</f>
        <v>28252.36</v>
      </c>
      <c r="G29" s="112">
        <f>D29*E29*F29</f>
        <v>0</v>
      </c>
      <c r="H29" s="165"/>
      <c r="I29" s="113" t="s">
        <v>501</v>
      </c>
      <c r="J29" s="113" t="str">
        <f>VLOOKUP(I29,Presupuesto!$B$11:$C$565,2,0)</f>
        <v>SUELDOS Y SALARIOS PERMANENTES</v>
      </c>
      <c r="K29" s="98" t="str">
        <f t="shared" si="0"/>
        <v>Desarrollo e Innovación Curricular</v>
      </c>
      <c r="L29" s="98" t="s">
        <v>397</v>
      </c>
    </row>
    <row r="30" spans="3:79">
      <c r="C30" s="171" t="s">
        <v>57</v>
      </c>
      <c r="D30" s="162"/>
      <c r="E30" s="153">
        <v>0</v>
      </c>
      <c r="F30" s="100">
        <f>IF(E29=0,"",(G29/E29)/12*E29)</f>
        <v>0</v>
      </c>
      <c r="G30" s="97">
        <f>F30</f>
        <v>0</v>
      </c>
      <c r="H30" s="163"/>
      <c r="I30" s="115" t="s">
        <v>521</v>
      </c>
      <c r="J30" s="115" t="str">
        <f>VLOOKUP(I30,Presupuesto!$B$11:$C$565,2,0)</f>
        <v>AGUINALDO Y DECIMO CUARTO MES</v>
      </c>
      <c r="K30" s="98" t="str">
        <f t="shared" si="0"/>
        <v>Desarrollo e Innovación Curricular</v>
      </c>
      <c r="L30" s="98" t="s">
        <v>397</v>
      </c>
    </row>
    <row r="31" spans="3:79" ht="15.75" thickBot="1">
      <c r="C31" s="172" t="s">
        <v>58</v>
      </c>
      <c r="D31" s="162"/>
      <c r="E31" s="153">
        <v>0</v>
      </c>
      <c r="F31" s="116">
        <f>IF(E29&lt;6,"",((E29-6)/12)*(G29/E29))</f>
        <v>0</v>
      </c>
      <c r="G31" s="97">
        <f>F31</f>
        <v>0</v>
      </c>
      <c r="H31" s="163"/>
      <c r="I31" s="101" t="s">
        <v>524</v>
      </c>
      <c r="J31" s="101" t="str">
        <f>VLOOKUP(I31,Presupuesto!$B$11:$C$565,2,0)</f>
        <v>DECIMOCUARTO MES</v>
      </c>
      <c r="K31" s="98" t="str">
        <f t="shared" si="0"/>
        <v>Desarrollo e Innovación Curricular</v>
      </c>
      <c r="L31" s="98" t="s">
        <v>397</v>
      </c>
    </row>
    <row r="32" spans="3:79" ht="15.75" thickBot="1">
      <c r="C32" s="136" t="s">
        <v>492</v>
      </c>
      <c r="D32" s="199"/>
      <c r="E32" s="151">
        <v>12</v>
      </c>
      <c r="F32" s="318">
        <f>HLOOKUP($C32,$BZ$2:$CM$3,2,0)</f>
        <v>26368.87</v>
      </c>
      <c r="G32" s="112">
        <f>D32*E32*F32</f>
        <v>0</v>
      </c>
      <c r="H32" s="165"/>
      <c r="I32" s="113" t="s">
        <v>501</v>
      </c>
      <c r="J32" s="113" t="str">
        <f>VLOOKUP(I32,Presupuesto!$B$11:$C$565,2,0)</f>
        <v>SUELDOS Y SALARIOS PERMANENTES</v>
      </c>
      <c r="K32" s="98" t="str">
        <f t="shared" si="0"/>
        <v>Desarrollo e Innovación Curricular</v>
      </c>
      <c r="L32" s="98" t="s">
        <v>397</v>
      </c>
    </row>
    <row r="33" spans="3:12">
      <c r="C33" s="171" t="s">
        <v>57</v>
      </c>
      <c r="D33" s="162"/>
      <c r="E33" s="153">
        <v>0</v>
      </c>
      <c r="F33" s="100">
        <f>IF(E32=0,"",(G32/E32)/12*E32)</f>
        <v>0</v>
      </c>
      <c r="G33" s="97">
        <f>F33</f>
        <v>0</v>
      </c>
      <c r="H33" s="163"/>
      <c r="I33" s="115" t="s">
        <v>521</v>
      </c>
      <c r="J33" s="115" t="str">
        <f>VLOOKUP(I33,Presupuesto!$B$11:$C$565,2,0)</f>
        <v>AGUINALDO Y DECIMO CUARTO MES</v>
      </c>
      <c r="K33" s="98" t="str">
        <f t="shared" si="0"/>
        <v>Desarrollo e Innovación Curricular</v>
      </c>
      <c r="L33" s="98" t="s">
        <v>397</v>
      </c>
    </row>
    <row r="34" spans="3:12" ht="15.75" thickBot="1">
      <c r="C34" s="172" t="s">
        <v>58</v>
      </c>
      <c r="D34" s="162"/>
      <c r="E34" s="153">
        <v>0</v>
      </c>
      <c r="F34" s="116">
        <f>IF(E32&lt;6,"",((E32-6)/12)*(G32/E32))</f>
        <v>0</v>
      </c>
      <c r="G34" s="97">
        <f>F34</f>
        <v>0</v>
      </c>
      <c r="H34" s="163"/>
      <c r="I34" s="101" t="s">
        <v>524</v>
      </c>
      <c r="J34" s="101" t="str">
        <f>VLOOKUP(I34,Presupuesto!$B$11:$C$565,2,0)</f>
        <v>DECIMOCUARTO MES</v>
      </c>
      <c r="K34" s="98" t="str">
        <f t="shared" si="0"/>
        <v>Desarrollo e Innovación Curricular</v>
      </c>
      <c r="L34" s="98" t="s">
        <v>397</v>
      </c>
    </row>
    <row r="35" spans="3:12" ht="15.75" thickBot="1">
      <c r="C35" s="136" t="s">
        <v>493</v>
      </c>
      <c r="D35" s="199"/>
      <c r="E35" s="151">
        <v>12</v>
      </c>
      <c r="F35" s="318">
        <f>HLOOKUP($C35,$BZ$2:$CM$3,2,0)</f>
        <v>17893.16</v>
      </c>
      <c r="G35" s="112">
        <f>D35*E35*F35</f>
        <v>0</v>
      </c>
      <c r="H35" s="165"/>
      <c r="I35" s="113" t="s">
        <v>501</v>
      </c>
      <c r="J35" s="113" t="str">
        <f>VLOOKUP(I35,Presupuesto!$B$11:$C$565,2,0)</f>
        <v>SUELDOS Y SALARIOS PERMANENTES</v>
      </c>
      <c r="K35" s="98" t="str">
        <f t="shared" si="0"/>
        <v>Desarrollo e Innovación Curricular</v>
      </c>
      <c r="L35" s="98" t="s">
        <v>397</v>
      </c>
    </row>
    <row r="36" spans="3:12">
      <c r="C36" s="171" t="s">
        <v>57</v>
      </c>
      <c r="D36" s="162"/>
      <c r="E36" s="153">
        <v>0</v>
      </c>
      <c r="F36" s="100">
        <f>IF(E35=0,"",(G35/E35)/12*E35)</f>
        <v>0</v>
      </c>
      <c r="G36" s="97">
        <f>F36</f>
        <v>0</v>
      </c>
      <c r="H36" s="163"/>
      <c r="I36" s="115" t="s">
        <v>521</v>
      </c>
      <c r="J36" s="115" t="str">
        <f>VLOOKUP(I36,Presupuesto!$B$11:$C$565,2,0)</f>
        <v>AGUINALDO Y DECIMO CUARTO MES</v>
      </c>
      <c r="K36" s="98" t="str">
        <f t="shared" si="0"/>
        <v>Desarrollo e Innovación Curricular</v>
      </c>
      <c r="L36" s="98" t="s">
        <v>397</v>
      </c>
    </row>
    <row r="37" spans="3:12" ht="15.75" thickBot="1">
      <c r="C37" s="172" t="s">
        <v>58</v>
      </c>
      <c r="D37" s="162"/>
      <c r="E37" s="153">
        <v>0</v>
      </c>
      <c r="F37" s="116">
        <f>IF(E35&lt;6,"",((E35-6)/12)*(G35/E35))</f>
        <v>0</v>
      </c>
      <c r="G37" s="97">
        <f>F37</f>
        <v>0</v>
      </c>
      <c r="H37" s="163"/>
      <c r="I37" s="101" t="s">
        <v>524</v>
      </c>
      <c r="J37" s="101" t="str">
        <f>VLOOKUP(I37,Presupuesto!$B$11:$C$565,2,0)</f>
        <v>DECIMOCUARTO MES</v>
      </c>
      <c r="K37" s="98" t="str">
        <f t="shared" si="0"/>
        <v>Desarrollo e Innovación Curricular</v>
      </c>
      <c r="L37" s="98" t="s">
        <v>397</v>
      </c>
    </row>
    <row r="38" spans="3:12" ht="15.75" thickBot="1">
      <c r="C38" s="136" t="s">
        <v>494</v>
      </c>
      <c r="D38" s="199"/>
      <c r="E38" s="151">
        <v>12</v>
      </c>
      <c r="F38" s="318">
        <f>HLOOKUP($C38,$BZ$2:$CM$3,2,0)</f>
        <v>16951.419999999998</v>
      </c>
      <c r="G38" s="112">
        <f>D38*E38*F38</f>
        <v>0</v>
      </c>
      <c r="H38" s="165"/>
      <c r="I38" s="113" t="s">
        <v>501</v>
      </c>
      <c r="J38" s="113" t="str">
        <f>VLOOKUP(I38,Presupuesto!$B$11:$C$565,2,0)</f>
        <v>SUELDOS Y SALARIOS PERMANENTES</v>
      </c>
      <c r="K38" s="98" t="str">
        <f t="shared" si="0"/>
        <v>Desarrollo e Innovación Curricular</v>
      </c>
      <c r="L38" s="98" t="s">
        <v>397</v>
      </c>
    </row>
    <row r="39" spans="3:12">
      <c r="C39" s="171" t="s">
        <v>57</v>
      </c>
      <c r="D39" s="162"/>
      <c r="E39" s="153">
        <v>0</v>
      </c>
      <c r="F39" s="100">
        <f>IF(E38=0,"",(G38/E38)/12*E38)</f>
        <v>0</v>
      </c>
      <c r="G39" s="97">
        <f>F39</f>
        <v>0</v>
      </c>
      <c r="H39" s="163"/>
      <c r="I39" s="115" t="s">
        <v>521</v>
      </c>
      <c r="J39" s="115" t="str">
        <f>VLOOKUP(I39,Presupuesto!$B$11:$C$565,2,0)</f>
        <v>AGUINALDO Y DECIMO CUARTO MES</v>
      </c>
      <c r="K39" s="98" t="str">
        <f t="shared" si="0"/>
        <v>Desarrollo e Innovación Curricular</v>
      </c>
      <c r="L39" s="98" t="s">
        <v>397</v>
      </c>
    </row>
    <row r="40" spans="3:12" ht="15.75" thickBot="1">
      <c r="C40" s="172" t="s">
        <v>58</v>
      </c>
      <c r="D40" s="162"/>
      <c r="E40" s="153">
        <v>0</v>
      </c>
      <c r="F40" s="116">
        <f>IF(E38&lt;6,"",((E38-6)/12)*(G38/E38))</f>
        <v>0</v>
      </c>
      <c r="G40" s="97">
        <f>F40</f>
        <v>0</v>
      </c>
      <c r="H40" s="163"/>
      <c r="I40" s="101" t="s">
        <v>524</v>
      </c>
      <c r="J40" s="101" t="str">
        <f>VLOOKUP(I40,Presupuesto!$B$11:$C$565,2,0)</f>
        <v>DECIMOCUARTO MES</v>
      </c>
      <c r="K40" s="98" t="str">
        <f t="shared" si="0"/>
        <v>Desarrollo e Innovación Curricular</v>
      </c>
      <c r="L40" s="98" t="s">
        <v>397</v>
      </c>
    </row>
    <row r="41" spans="3:12" ht="15.75" thickBot="1">
      <c r="C41" s="136" t="s">
        <v>495</v>
      </c>
      <c r="D41" s="199"/>
      <c r="E41" s="151">
        <v>12</v>
      </c>
      <c r="F41" s="318">
        <f>HLOOKUP($C41,$BZ$2:$CM$3,2,0)</f>
        <v>13184.44</v>
      </c>
      <c r="G41" s="112">
        <f>D41*E41*F41</f>
        <v>0</v>
      </c>
      <c r="H41" s="165"/>
      <c r="I41" s="113" t="s">
        <v>501</v>
      </c>
      <c r="J41" s="113" t="str">
        <f>VLOOKUP(I41,Presupuesto!$B$11:$C$565,2,0)</f>
        <v>SUELDOS Y SALARIOS PERMANENTES</v>
      </c>
      <c r="K41" s="98" t="str">
        <f t="shared" si="0"/>
        <v>Desarrollo e Innovación Curricular</v>
      </c>
      <c r="L41" s="98" t="s">
        <v>397</v>
      </c>
    </row>
    <row r="42" spans="3:12">
      <c r="C42" s="171" t="s">
        <v>57</v>
      </c>
      <c r="D42" s="162"/>
      <c r="E42" s="153">
        <v>0</v>
      </c>
      <c r="F42" s="100">
        <f>IF(E41=0,"",(G41/E41)/12*E41)</f>
        <v>0</v>
      </c>
      <c r="G42" s="97">
        <f>F42</f>
        <v>0</v>
      </c>
      <c r="H42" s="163"/>
      <c r="I42" s="115" t="s">
        <v>521</v>
      </c>
      <c r="J42" s="115" t="str">
        <f>VLOOKUP(I42,Presupuesto!$B$11:$C$565,2,0)</f>
        <v>AGUINALDO Y DECIMO CUARTO MES</v>
      </c>
      <c r="K42" s="98" t="str">
        <f t="shared" si="0"/>
        <v>Desarrollo e Innovación Curricular</v>
      </c>
      <c r="L42" s="98" t="s">
        <v>397</v>
      </c>
    </row>
    <row r="43" spans="3:12" ht="15.75" thickBot="1">
      <c r="C43" s="172" t="s">
        <v>58</v>
      </c>
      <c r="D43" s="162"/>
      <c r="E43" s="153">
        <v>0</v>
      </c>
      <c r="F43" s="116">
        <f>IF(E41&lt;6,"",((E41-6)/12)*(G41/E41))</f>
        <v>0</v>
      </c>
      <c r="G43" s="97">
        <f>F43</f>
        <v>0</v>
      </c>
      <c r="H43" s="163"/>
      <c r="I43" s="101" t="s">
        <v>524</v>
      </c>
      <c r="J43" s="101" t="str">
        <f>VLOOKUP(I43,Presupuesto!$B$11:$C$565,2,0)</f>
        <v>DECIMOCUARTO MES</v>
      </c>
      <c r="K43" s="98" t="str">
        <f t="shared" si="0"/>
        <v>Desarrollo e Innovación Curricular</v>
      </c>
      <c r="L43" s="98" t="s">
        <v>397</v>
      </c>
    </row>
    <row r="44" spans="3:12" ht="15.75" thickBot="1">
      <c r="C44" s="136" t="s">
        <v>496</v>
      </c>
      <c r="D44" s="199"/>
      <c r="E44" s="151">
        <v>12</v>
      </c>
      <c r="F44" s="318">
        <f>HLOOKUP($C44,$BZ$2:$CM$3,2,0)</f>
        <v>15032.56</v>
      </c>
      <c r="G44" s="112">
        <f>D44*E44*F44</f>
        <v>0</v>
      </c>
      <c r="H44" s="165"/>
      <c r="I44" s="113" t="s">
        <v>501</v>
      </c>
      <c r="J44" s="113" t="str">
        <f>VLOOKUP(I44,Presupuesto!$B$11:$C$565,2,0)</f>
        <v>SUELDOS Y SALARIOS PERMANENTES</v>
      </c>
      <c r="K44" s="98" t="str">
        <f t="shared" si="0"/>
        <v>Desarrollo e Innovación Curricular</v>
      </c>
      <c r="L44" s="98" t="s">
        <v>397</v>
      </c>
    </row>
    <row r="45" spans="3:12">
      <c r="C45" s="171" t="s">
        <v>57</v>
      </c>
      <c r="D45" s="162"/>
      <c r="E45" s="153">
        <v>0</v>
      </c>
      <c r="F45" s="100">
        <f>IF(E44=0,"",(G44/E44)/12*E44)</f>
        <v>0</v>
      </c>
      <c r="G45" s="97">
        <f>F45</f>
        <v>0</v>
      </c>
      <c r="H45" s="163"/>
      <c r="I45" s="115" t="s">
        <v>521</v>
      </c>
      <c r="J45" s="115" t="str">
        <f>VLOOKUP(I45,Presupuesto!$B$11:$C$565,2,0)</f>
        <v>AGUINALDO Y DECIMO CUARTO MES</v>
      </c>
      <c r="K45" s="98" t="str">
        <f t="shared" si="0"/>
        <v>Desarrollo e Innovación Curricular</v>
      </c>
      <c r="L45" s="98" t="s">
        <v>397</v>
      </c>
    </row>
    <row r="46" spans="3:12" ht="15.75" thickBot="1">
      <c r="C46" s="172" t="s">
        <v>58</v>
      </c>
      <c r="D46" s="162"/>
      <c r="E46" s="153">
        <v>0</v>
      </c>
      <c r="F46" s="116">
        <f>IF(E44&lt;6,"",((E44-6)/12)*(G44/E44))</f>
        <v>0</v>
      </c>
      <c r="G46" s="97">
        <f>F46</f>
        <v>0</v>
      </c>
      <c r="H46" s="163"/>
      <c r="I46" s="101" t="s">
        <v>524</v>
      </c>
      <c r="J46" s="101" t="str">
        <f>VLOOKUP(I46,Presupuesto!$B$11:$C$565,2,0)</f>
        <v>DECIMOCUARTO MES</v>
      </c>
      <c r="K46" s="98" t="str">
        <f t="shared" si="0"/>
        <v>Desarrollo e Innovación Curricular</v>
      </c>
      <c r="L46" s="98" t="s">
        <v>397</v>
      </c>
    </row>
    <row r="47" spans="3:12" ht="15.75" thickBot="1">
      <c r="C47" s="136" t="s">
        <v>497</v>
      </c>
      <c r="D47" s="199"/>
      <c r="E47" s="151">
        <v>12</v>
      </c>
      <c r="F47" s="318">
        <f>HLOOKUP($C47,$BZ$2:$CM$3,2,0)</f>
        <v>13264.02</v>
      </c>
      <c r="G47" s="112">
        <f>D47*E47*F47</f>
        <v>0</v>
      </c>
      <c r="H47" s="165"/>
      <c r="I47" s="113" t="s">
        <v>501</v>
      </c>
      <c r="J47" s="113" t="str">
        <f>VLOOKUP(I47,Presupuesto!$B$11:$C$565,2,0)</f>
        <v>SUELDOS Y SALARIOS PERMANENTES</v>
      </c>
      <c r="K47" s="98" t="str">
        <f t="shared" si="0"/>
        <v>Desarrollo e Innovación Curricular</v>
      </c>
      <c r="L47" s="98" t="s">
        <v>397</v>
      </c>
    </row>
    <row r="48" spans="3:12">
      <c r="C48" s="171" t="s">
        <v>57</v>
      </c>
      <c r="D48" s="162"/>
      <c r="E48" s="153">
        <v>0</v>
      </c>
      <c r="F48" s="100">
        <f>IF(E47=0,"",(G47/E47)/12*E47)</f>
        <v>0</v>
      </c>
      <c r="G48" s="97">
        <f>F48</f>
        <v>0</v>
      </c>
      <c r="H48" s="163"/>
      <c r="I48" s="115" t="s">
        <v>521</v>
      </c>
      <c r="J48" s="115" t="str">
        <f>VLOOKUP(I48,Presupuesto!$B$11:$C$565,2,0)</f>
        <v>AGUINALDO Y DECIMO CUARTO MES</v>
      </c>
      <c r="K48" s="98" t="str">
        <f t="shared" si="0"/>
        <v>Desarrollo e Innovación Curricular</v>
      </c>
      <c r="L48" s="98" t="s">
        <v>397</v>
      </c>
    </row>
    <row r="49" spans="3:12" ht="15.75" thickBot="1">
      <c r="C49" s="172" t="s">
        <v>58</v>
      </c>
      <c r="D49" s="162"/>
      <c r="E49" s="153">
        <v>0</v>
      </c>
      <c r="F49" s="116">
        <f>IF(E47&lt;6,"",((E47-6)/12)*(G47/E47))</f>
        <v>0</v>
      </c>
      <c r="G49" s="97">
        <f>F49</f>
        <v>0</v>
      </c>
      <c r="H49" s="163"/>
      <c r="I49" s="101" t="s">
        <v>524</v>
      </c>
      <c r="J49" s="101" t="str">
        <f>VLOOKUP(I49,Presupuesto!$B$11:$C$565,2,0)</f>
        <v>DECIMOCUARTO MES</v>
      </c>
      <c r="K49" s="98" t="str">
        <f t="shared" si="0"/>
        <v>Desarrollo e Innovación Curricular</v>
      </c>
      <c r="L49" s="98" t="s">
        <v>397</v>
      </c>
    </row>
    <row r="50" spans="3:12" ht="15.75" thickBot="1">
      <c r="C50" s="136" t="s">
        <v>498</v>
      </c>
      <c r="D50" s="199"/>
      <c r="E50" s="151">
        <v>12</v>
      </c>
      <c r="F50" s="318">
        <f>HLOOKUP($C50,$BZ$2:$CM$3,2,0)</f>
        <v>12379.75</v>
      </c>
      <c r="G50" s="112">
        <f>D50*E50*F50</f>
        <v>0</v>
      </c>
      <c r="H50" s="165"/>
      <c r="I50" s="113" t="s">
        <v>501</v>
      </c>
      <c r="J50" s="113" t="str">
        <f>VLOOKUP(I50,Presupuesto!$B$11:$C$565,2,0)</f>
        <v>SUELDOS Y SALARIOS PERMANENTES</v>
      </c>
      <c r="K50" s="98" t="str">
        <f t="shared" si="0"/>
        <v>Desarrollo e Innovación Curricular</v>
      </c>
      <c r="L50" s="98" t="s">
        <v>397</v>
      </c>
    </row>
    <row r="51" spans="3:12">
      <c r="C51" s="171" t="s">
        <v>57</v>
      </c>
      <c r="D51" s="162"/>
      <c r="E51" s="153">
        <v>0</v>
      </c>
      <c r="F51" s="100">
        <f>IF(E50=0,"",(G50/E50)/12*E50)</f>
        <v>0</v>
      </c>
      <c r="G51" s="97">
        <f>F51</f>
        <v>0</v>
      </c>
      <c r="H51" s="163"/>
      <c r="I51" s="115" t="s">
        <v>521</v>
      </c>
      <c r="J51" s="115" t="str">
        <f>VLOOKUP(I51,Presupuesto!$B$11:$C$565,2,0)</f>
        <v>AGUINALDO Y DECIMO CUARTO MES</v>
      </c>
      <c r="K51" s="98" t="str">
        <f t="shared" si="0"/>
        <v>Desarrollo e Innovación Curricular</v>
      </c>
      <c r="L51" s="98" t="s">
        <v>397</v>
      </c>
    </row>
    <row r="52" spans="3:12" ht="15.75" thickBot="1">
      <c r="C52" s="172" t="s">
        <v>58</v>
      </c>
      <c r="D52" s="162"/>
      <c r="E52" s="153">
        <v>0</v>
      </c>
      <c r="F52" s="116">
        <f>IF(E50&lt;6,"",((E50-6)/12)*(G50/E50))</f>
        <v>0</v>
      </c>
      <c r="G52" s="97">
        <f>F52</f>
        <v>0</v>
      </c>
      <c r="H52" s="163"/>
      <c r="I52" s="101" t="s">
        <v>524</v>
      </c>
      <c r="J52" s="101" t="str">
        <f>VLOOKUP(I52,Presupuesto!$B$11:$C$565,2,0)</f>
        <v>DECIMOCUARTO MES</v>
      </c>
      <c r="K52" s="98" t="str">
        <f t="shared" si="0"/>
        <v>Desarrollo e Innovación Curricular</v>
      </c>
      <c r="L52" s="98" t="s">
        <v>397</v>
      </c>
    </row>
    <row r="53" spans="3:12" ht="15.75" thickBot="1">
      <c r="C53" s="136" t="s">
        <v>499</v>
      </c>
      <c r="D53" s="199"/>
      <c r="E53" s="151">
        <v>12</v>
      </c>
      <c r="F53" s="318">
        <f>HLOOKUP($C53,$BZ$2:$CM$3,2,0)</f>
        <v>439.49</v>
      </c>
      <c r="G53" s="112">
        <f>D53*E53*F53</f>
        <v>0</v>
      </c>
      <c r="H53" s="165"/>
      <c r="I53" s="113" t="s">
        <v>501</v>
      </c>
      <c r="J53" s="113" t="str">
        <f>VLOOKUP(I53,Presupuesto!$B$11:$C$565,2,0)</f>
        <v>SUELDOS Y SALARIOS PERMANENTES</v>
      </c>
      <c r="K53" s="98" t="str">
        <f t="shared" si="0"/>
        <v>Desarrollo e Innovación Curricular</v>
      </c>
      <c r="L53" s="98" t="s">
        <v>397</v>
      </c>
    </row>
    <row r="54" spans="3:12">
      <c r="C54" s="171" t="s">
        <v>57</v>
      </c>
      <c r="D54" s="162"/>
      <c r="E54" s="153">
        <v>0</v>
      </c>
      <c r="F54" s="100">
        <f>IF(E53=0,"",(G53/E53)/12*E53)</f>
        <v>0</v>
      </c>
      <c r="G54" s="97">
        <f>F54</f>
        <v>0</v>
      </c>
      <c r="H54" s="163"/>
      <c r="I54" s="115" t="s">
        <v>521</v>
      </c>
      <c r="J54" s="115" t="str">
        <f>VLOOKUP(I54,Presupuesto!$B$11:$C$565,2,0)</f>
        <v>AGUINALDO Y DECIMO CUARTO MES</v>
      </c>
      <c r="K54" s="98" t="str">
        <f t="shared" si="0"/>
        <v>Desarrollo e Innovación Curricular</v>
      </c>
      <c r="L54" s="98" t="s">
        <v>397</v>
      </c>
    </row>
    <row r="55" spans="3:12" ht="15.75" thickBot="1">
      <c r="C55" s="172" t="s">
        <v>58</v>
      </c>
      <c r="D55" s="162"/>
      <c r="E55" s="153">
        <v>0</v>
      </c>
      <c r="F55" s="116">
        <f>IF(E53&lt;6,"",((E53-6)/12)*(G53/E53))</f>
        <v>0</v>
      </c>
      <c r="G55" s="97">
        <f>F55</f>
        <v>0</v>
      </c>
      <c r="H55" s="163"/>
      <c r="I55" s="101" t="s">
        <v>524</v>
      </c>
      <c r="J55" s="101" t="str">
        <f>VLOOKUP(I55,Presupuesto!$B$11:$C$565,2,0)</f>
        <v>DECIMOCUARTO MES</v>
      </c>
      <c r="K55" s="98" t="str">
        <f t="shared" si="0"/>
        <v>Desarrollo e Innovación Curricular</v>
      </c>
      <c r="L55" s="98" t="s">
        <v>397</v>
      </c>
    </row>
    <row r="56" spans="3:12" ht="15.75" thickBot="1">
      <c r="C56" s="136" t="s">
        <v>500</v>
      </c>
      <c r="D56" s="199"/>
      <c r="E56" s="151">
        <v>12</v>
      </c>
      <c r="F56" s="318">
        <f>HLOOKUP($C56,$BZ$2:$CM$3,2,0)</f>
        <v>1904.46</v>
      </c>
      <c r="G56" s="112">
        <f>D56*E56*F56</f>
        <v>0</v>
      </c>
      <c r="H56" s="165"/>
      <c r="I56" s="113" t="s">
        <v>501</v>
      </c>
      <c r="J56" s="113" t="str">
        <f>VLOOKUP(I56,Presupuesto!$B$11:$C$565,2,0)</f>
        <v>SUELDOS Y SALARIOS PERMANENTES</v>
      </c>
      <c r="K56" s="98" t="str">
        <f t="shared" si="0"/>
        <v>Desarrollo e Innovación Curricular</v>
      </c>
      <c r="L56" s="98" t="s">
        <v>397</v>
      </c>
    </row>
    <row r="57" spans="3:12">
      <c r="C57" s="171" t="s">
        <v>57</v>
      </c>
      <c r="D57" s="162"/>
      <c r="E57" s="153">
        <v>0</v>
      </c>
      <c r="F57" s="100">
        <f>IF(E56=0,"",(G56/E56)/12*E56)</f>
        <v>0</v>
      </c>
      <c r="G57" s="97">
        <f>F57</f>
        <v>0</v>
      </c>
      <c r="H57" s="163"/>
      <c r="I57" s="115" t="s">
        <v>521</v>
      </c>
      <c r="J57" s="115" t="str">
        <f>VLOOKUP(I57,Presupuesto!$B$11:$C$565,2,0)</f>
        <v>AGUINALDO Y DECIMO CUARTO MES</v>
      </c>
      <c r="K57" s="98" t="str">
        <f t="shared" si="0"/>
        <v>Desarrollo e Innovación Curricular</v>
      </c>
      <c r="L57" s="98" t="s">
        <v>397</v>
      </c>
    </row>
    <row r="58" spans="3:12" ht="15.75" thickBot="1">
      <c r="C58" s="172" t="s">
        <v>58</v>
      </c>
      <c r="D58" s="162"/>
      <c r="E58" s="153">
        <v>0</v>
      </c>
      <c r="F58" s="116">
        <f>IF(E56&lt;6,"",((E56-6)/12)*(G56/E56))</f>
        <v>0</v>
      </c>
      <c r="G58" s="97">
        <f>F58</f>
        <v>0</v>
      </c>
      <c r="H58" s="163"/>
      <c r="I58" s="101" t="s">
        <v>524</v>
      </c>
      <c r="J58" s="101" t="str">
        <f>VLOOKUP(I58,Presupuesto!$B$11:$C$565,2,0)</f>
        <v>DECIMOCUARTO MES</v>
      </c>
      <c r="K58" s="98" t="str">
        <f t="shared" si="0"/>
        <v>Desarrollo e Innovación Curricular</v>
      </c>
      <c r="L58" s="98" t="s">
        <v>397</v>
      </c>
    </row>
    <row r="59" spans="3:12" ht="15.75" thickBot="1">
      <c r="C59" s="139" t="s">
        <v>83</v>
      </c>
      <c r="D59" s="199"/>
      <c r="E59" s="151">
        <v>12</v>
      </c>
      <c r="F59" s="138">
        <v>30000</v>
      </c>
      <c r="G59" s="112">
        <f>D59*E59*F59</f>
        <v>0</v>
      </c>
      <c r="H59" s="165"/>
      <c r="I59" s="113" t="s">
        <v>569</v>
      </c>
      <c r="J59" s="113" t="str">
        <f>VLOOKUP(I59,Presupuesto!$B$11:$C$565,2,0)</f>
        <v>CONTRATOS ESPECIALES</v>
      </c>
      <c r="K59" s="98" t="str">
        <f t="shared" si="0"/>
        <v>Desarrollo e Innovación Curricular</v>
      </c>
      <c r="L59" s="98" t="s">
        <v>397</v>
      </c>
    </row>
    <row r="60" spans="3:12">
      <c r="C60" s="171" t="s">
        <v>57</v>
      </c>
      <c r="D60" s="162"/>
      <c r="E60" s="153">
        <v>0</v>
      </c>
      <c r="F60" s="116">
        <f>IF(E59=0,"",(G59/E59)/12*E59)</f>
        <v>0</v>
      </c>
      <c r="G60" s="97">
        <f>F60</f>
        <v>0</v>
      </c>
      <c r="H60" s="163"/>
      <c r="I60" s="101" t="s">
        <v>569</v>
      </c>
      <c r="J60" s="101" t="str">
        <f>VLOOKUP(I60,Presupuesto!$B$11:$C$565,2,0)</f>
        <v>CONTRATOS ESPECIALES</v>
      </c>
      <c r="K60" s="98" t="str">
        <f t="shared" si="0"/>
        <v>Desarrollo e Innovación Curricular</v>
      </c>
      <c r="L60" s="98" t="s">
        <v>396</v>
      </c>
    </row>
    <row r="61" spans="3:12" ht="15.75" thickBot="1">
      <c r="C61" s="172" t="s">
        <v>58</v>
      </c>
      <c r="D61" s="162"/>
      <c r="E61" s="153">
        <v>0</v>
      </c>
      <c r="F61" s="100">
        <f>IF(E59&lt;6,"",((E59-6)/12)*(G59/E59))</f>
        <v>0</v>
      </c>
      <c r="G61" s="97">
        <f>F61</f>
        <v>0</v>
      </c>
      <c r="H61" s="163"/>
      <c r="I61" s="101" t="s">
        <v>569</v>
      </c>
      <c r="J61" s="101" t="str">
        <f>VLOOKUP(I61,Presupuesto!$B$11:$C$565,2,0)</f>
        <v>CONTRATOS ESPECIALES</v>
      </c>
      <c r="K61" s="98" t="str">
        <f t="shared" si="0"/>
        <v>Desarrollo e Innovación Curricular</v>
      </c>
      <c r="L61" s="98" t="s">
        <v>401</v>
      </c>
    </row>
    <row r="62" spans="3:12" ht="15.75" thickBot="1">
      <c r="C62" s="139" t="s">
        <v>59</v>
      </c>
      <c r="D62" s="199"/>
      <c r="E62" s="151">
        <v>12</v>
      </c>
      <c r="F62" s="117">
        <v>30000</v>
      </c>
      <c r="G62" s="112">
        <f>D62*E62*F62</f>
        <v>0</v>
      </c>
      <c r="H62" s="165"/>
      <c r="I62" s="113" t="s">
        <v>710</v>
      </c>
      <c r="J62" s="113" t="str">
        <f>VLOOKUP(I62,Presupuesto!$B$11:$C$565,2,0)</f>
        <v>OTROS SERVICIOS TECNICOS Y PROFESIONALES</v>
      </c>
      <c r="K62" s="98" t="str">
        <f t="shared" si="0"/>
        <v>Desarrollo e Innovación Curricular</v>
      </c>
      <c r="L62" s="98" t="s">
        <v>396</v>
      </c>
    </row>
    <row r="63" spans="3:12">
      <c r="C63" s="171" t="s">
        <v>57</v>
      </c>
      <c r="D63" s="162"/>
      <c r="E63" s="153">
        <v>0</v>
      </c>
      <c r="F63" s="100">
        <v>0</v>
      </c>
      <c r="G63" s="97">
        <f>F63</f>
        <v>0</v>
      </c>
      <c r="H63" s="163"/>
      <c r="I63" s="101" t="s">
        <v>710</v>
      </c>
      <c r="J63" s="101" t="str">
        <f>VLOOKUP(I63,Presupuesto!$B$11:$C$565,2,0)</f>
        <v>OTROS SERVICIOS TECNICOS Y PROFESIONALES</v>
      </c>
      <c r="K63" s="98" t="str">
        <f t="shared" si="0"/>
        <v>Desarrollo e Innovación Curricular</v>
      </c>
      <c r="L63" s="98" t="s">
        <v>396</v>
      </c>
    </row>
    <row r="64" spans="3:12" ht="15.75" thickBot="1">
      <c r="C64" s="172" t="s">
        <v>58</v>
      </c>
      <c r="D64" s="162"/>
      <c r="E64" s="153">
        <v>0</v>
      </c>
      <c r="F64" s="100">
        <v>0</v>
      </c>
      <c r="G64" s="97">
        <f>F64</f>
        <v>0</v>
      </c>
      <c r="H64" s="163"/>
      <c r="I64" s="101" t="s">
        <v>710</v>
      </c>
      <c r="J64" s="101" t="str">
        <f>VLOOKUP(I64,Presupuesto!$B$11:$C$565,2,0)</f>
        <v>OTROS SERVICIOS TECNICOS Y PROFESIONALES</v>
      </c>
      <c r="K64" s="98" t="str">
        <f t="shared" si="0"/>
        <v>Desarrollo e Innovación Curricular</v>
      </c>
      <c r="L64" s="98" t="s">
        <v>396</v>
      </c>
    </row>
    <row r="65" spans="3:12" ht="15.75" thickBot="1">
      <c r="C65" s="139" t="s">
        <v>60</v>
      </c>
      <c r="D65" s="199"/>
      <c r="E65" s="151">
        <v>12</v>
      </c>
      <c r="F65" s="117">
        <v>30000</v>
      </c>
      <c r="G65" s="112">
        <f>D65*E65*F65</f>
        <v>0</v>
      </c>
      <c r="H65" s="165"/>
      <c r="I65" s="113" t="s">
        <v>501</v>
      </c>
      <c r="J65" s="113" t="str">
        <f>VLOOKUP(I65,Presupuesto!$B$11:$C$565,2,0)</f>
        <v>SUELDOS Y SALARIOS PERMANENTES</v>
      </c>
      <c r="K65" s="98" t="str">
        <f t="shared" si="0"/>
        <v>Desarrollo e Innovación Curricular</v>
      </c>
      <c r="L65" s="98" t="s">
        <v>396</v>
      </c>
    </row>
    <row r="66" spans="3:12">
      <c r="C66" s="171" t="s">
        <v>57</v>
      </c>
      <c r="D66" s="169"/>
      <c r="E66" s="130">
        <v>0</v>
      </c>
      <c r="F66" s="118">
        <f>IF(E65=0,"",(G65/E65)/12*E65)</f>
        <v>0</v>
      </c>
      <c r="G66" s="119">
        <f>F66</f>
        <v>0</v>
      </c>
      <c r="H66" s="163"/>
      <c r="I66" s="101" t="s">
        <v>521</v>
      </c>
      <c r="J66" s="101" t="str">
        <f>VLOOKUP(I66,Presupuesto!$B$11:$C$565,2,0)</f>
        <v>AGUINALDO Y DECIMO CUARTO MES</v>
      </c>
      <c r="K66" s="98" t="str">
        <f t="shared" si="0"/>
        <v>Desarrollo e Innovación Curricular</v>
      </c>
      <c r="L66" s="98" t="s">
        <v>396</v>
      </c>
    </row>
    <row r="67" spans="3:12" ht="15.75" thickBot="1">
      <c r="C67" s="173" t="s">
        <v>58</v>
      </c>
      <c r="D67" s="161"/>
      <c r="E67" s="131">
        <v>0</v>
      </c>
      <c r="F67" s="105">
        <f>IF(E65&lt;6,"",((E65-6)/12)*(G65/E65))</f>
        <v>0</v>
      </c>
      <c r="G67" s="105">
        <f>F67</f>
        <v>0</v>
      </c>
      <c r="H67" s="161"/>
      <c r="I67" s="106" t="s">
        <v>524</v>
      </c>
      <c r="J67" s="123" t="str">
        <f>VLOOKUP(I67,Presupuesto!$B$11:$C$565,2,0)</f>
        <v>DECIMOCUARTO MES</v>
      </c>
      <c r="K67" s="106" t="str">
        <f t="shared" si="0"/>
        <v>Desarrollo e Innovación Curricular</v>
      </c>
      <c r="L67" s="123" t="s">
        <v>396</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Dimensión Estratégica" prompt="Seleccione una opción de la lista." sqref="K17:K67">
      <formula1>$A$2:$N$2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56 C20 C23 C26 C29 C32 C35 C38 C41 C44 C47 C50 C53">
      <formula1>$BZ$2:$CM$2</formula1>
    </dataValidation>
    <dataValidation type="list" allowBlank="1" showInputMessage="1" showErrorMessage="1" errorTitle="¡Ingreso Inválido!" error="Verifique el valor ingresado." sqref="I17:I67">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56"/>
  <sheetViews>
    <sheetView showGridLines="0" topLeftCell="A4" zoomScale="84" zoomScaleNormal="84" workbookViewId="0">
      <selection activeCell="H12" sqref="H12"/>
    </sheetView>
  </sheetViews>
  <sheetFormatPr baseColWidth="10" defaultColWidth="11.5703125" defaultRowHeight="15"/>
  <cols>
    <col min="1" max="1" width="1.85546875" style="85" customWidth="1"/>
    <col min="2" max="2" width="6.7109375" style="85" customWidth="1"/>
    <col min="3" max="3" width="46.42578125" style="85" bestFit="1"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c r="A1" s="187" t="s">
        <v>253</v>
      </c>
      <c r="B1" s="190" t="s">
        <v>254</v>
      </c>
      <c r="C1" s="181" t="s">
        <v>255</v>
      </c>
      <c r="D1" s="181" t="s">
        <v>501</v>
      </c>
      <c r="E1" s="181" t="s">
        <v>503</v>
      </c>
      <c r="F1" s="181" t="s">
        <v>505</v>
      </c>
      <c r="G1" s="181" t="s">
        <v>507</v>
      </c>
      <c r="H1" s="181" t="s">
        <v>509</v>
      </c>
      <c r="I1" s="181" t="s">
        <v>511</v>
      </c>
      <c r="J1" s="181" t="s">
        <v>256</v>
      </c>
      <c r="K1" s="181" t="s">
        <v>514</v>
      </c>
      <c r="L1" s="181" t="s">
        <v>257</v>
      </c>
      <c r="M1" s="181" t="s">
        <v>516</v>
      </c>
      <c r="N1" s="181" t="s">
        <v>518</v>
      </c>
      <c r="O1" s="181" t="s">
        <v>520</v>
      </c>
      <c r="P1" s="181" t="s">
        <v>258</v>
      </c>
      <c r="Q1" s="181" t="s">
        <v>521</v>
      </c>
      <c r="R1" s="181" t="s">
        <v>524</v>
      </c>
      <c r="S1" s="181" t="s">
        <v>259</v>
      </c>
      <c r="T1" s="181" t="s">
        <v>526</v>
      </c>
      <c r="U1" s="181" t="s">
        <v>260</v>
      </c>
      <c r="V1" s="181" t="s">
        <v>527</v>
      </c>
      <c r="W1" s="181" t="s">
        <v>528</v>
      </c>
      <c r="X1" s="181" t="s">
        <v>532</v>
      </c>
      <c r="Y1" s="181" t="s">
        <v>276</v>
      </c>
      <c r="Z1" s="181" t="s">
        <v>533</v>
      </c>
      <c r="AA1" s="181" t="s">
        <v>535</v>
      </c>
      <c r="AB1" s="181" t="s">
        <v>537</v>
      </c>
      <c r="AC1" s="181" t="s">
        <v>277</v>
      </c>
      <c r="AD1" s="181" t="s">
        <v>539</v>
      </c>
      <c r="AE1" s="181" t="s">
        <v>541</v>
      </c>
      <c r="AF1" s="181" t="s">
        <v>543</v>
      </c>
      <c r="AG1" s="181" t="s">
        <v>545</v>
      </c>
      <c r="AH1" s="181" t="s">
        <v>252</v>
      </c>
      <c r="AI1" s="181" t="s">
        <v>547</v>
      </c>
      <c r="AJ1" s="190" t="s">
        <v>261</v>
      </c>
      <c r="AK1" s="181" t="s">
        <v>549</v>
      </c>
      <c r="AL1" s="181" t="s">
        <v>262</v>
      </c>
      <c r="AM1" s="181" t="s">
        <v>551</v>
      </c>
      <c r="AN1" s="181" t="s">
        <v>553</v>
      </c>
      <c r="AO1" s="181" t="s">
        <v>263</v>
      </c>
      <c r="AP1" s="181" t="s">
        <v>555</v>
      </c>
      <c r="AQ1" s="181" t="s">
        <v>557</v>
      </c>
      <c r="AR1" s="181" t="s">
        <v>264</v>
      </c>
      <c r="AS1" s="181" t="s">
        <v>558</v>
      </c>
      <c r="AT1" s="181" t="s">
        <v>560</v>
      </c>
      <c r="AU1" s="181" t="s">
        <v>561</v>
      </c>
      <c r="AV1" s="181" t="s">
        <v>562</v>
      </c>
      <c r="AW1" s="181" t="s">
        <v>564</v>
      </c>
      <c r="AX1" s="181" t="s">
        <v>566</v>
      </c>
      <c r="AY1" s="181" t="s">
        <v>567</v>
      </c>
      <c r="AZ1" s="181" t="s">
        <v>265</v>
      </c>
      <c r="BA1" s="181" t="s">
        <v>569</v>
      </c>
      <c r="BB1" s="181" t="s">
        <v>571</v>
      </c>
      <c r="BC1" s="181" t="s">
        <v>573</v>
      </c>
      <c r="BD1" s="181" t="s">
        <v>575</v>
      </c>
      <c r="BE1" s="181" t="s">
        <v>577</v>
      </c>
      <c r="BF1" s="181" t="s">
        <v>579</v>
      </c>
      <c r="BG1" s="181" t="s">
        <v>581</v>
      </c>
      <c r="BH1" s="181" t="s">
        <v>583</v>
      </c>
      <c r="BI1" s="181" t="s">
        <v>278</v>
      </c>
      <c r="BJ1" s="181" t="s">
        <v>585</v>
      </c>
      <c r="BK1" s="181" t="s">
        <v>587</v>
      </c>
      <c r="BL1" s="181" t="s">
        <v>589</v>
      </c>
      <c r="BM1" s="181" t="s">
        <v>591</v>
      </c>
      <c r="BN1" s="181" t="s">
        <v>593</v>
      </c>
      <c r="BO1" s="181" t="s">
        <v>595</v>
      </c>
      <c r="BP1" s="181" t="s">
        <v>597</v>
      </c>
      <c r="BQ1" s="181" t="s">
        <v>599</v>
      </c>
      <c r="BR1" s="181" t="s">
        <v>601</v>
      </c>
      <c r="BS1" s="181" t="s">
        <v>603</v>
      </c>
      <c r="BT1" s="190" t="s">
        <v>266</v>
      </c>
      <c r="BU1" s="181" t="s">
        <v>267</v>
      </c>
      <c r="BV1" s="181" t="s">
        <v>605</v>
      </c>
      <c r="BW1" s="181" t="s">
        <v>268</v>
      </c>
      <c r="BX1" s="181" t="s">
        <v>607</v>
      </c>
      <c r="BY1" s="181" t="s">
        <v>609</v>
      </c>
      <c r="BZ1" s="190" t="s">
        <v>269</v>
      </c>
      <c r="CA1" s="181" t="s">
        <v>270</v>
      </c>
      <c r="CB1" s="181" t="s">
        <v>611</v>
      </c>
      <c r="CC1" s="181" t="s">
        <v>271</v>
      </c>
      <c r="CD1" s="181" t="s">
        <v>613</v>
      </c>
      <c r="CE1" s="181" t="s">
        <v>615</v>
      </c>
      <c r="CF1" s="181" t="s">
        <v>617</v>
      </c>
      <c r="CG1" s="190" t="s">
        <v>272</v>
      </c>
      <c r="CH1" s="181" t="s">
        <v>623</v>
      </c>
      <c r="CI1" s="181" t="s">
        <v>625</v>
      </c>
      <c r="CJ1" s="181" t="s">
        <v>273</v>
      </c>
      <c r="CK1" s="181" t="s">
        <v>619</v>
      </c>
      <c r="CL1" s="181" t="s">
        <v>621</v>
      </c>
      <c r="CM1" s="181" t="s">
        <v>274</v>
      </c>
      <c r="CN1" s="181" t="s">
        <v>627</v>
      </c>
      <c r="CO1" s="181" t="s">
        <v>275</v>
      </c>
      <c r="CP1" s="181" t="s">
        <v>628</v>
      </c>
      <c r="CQ1" s="178" t="s">
        <v>279</v>
      </c>
      <c r="CR1" s="190" t="s">
        <v>280</v>
      </c>
      <c r="CS1" s="181" t="s">
        <v>629</v>
      </c>
      <c r="CT1" s="181" t="s">
        <v>630</v>
      </c>
      <c r="CU1" s="181" t="s">
        <v>632</v>
      </c>
      <c r="CV1" s="181" t="s">
        <v>281</v>
      </c>
      <c r="CW1" s="181" t="s">
        <v>634</v>
      </c>
      <c r="CX1" s="181" t="s">
        <v>636</v>
      </c>
      <c r="CY1" s="181" t="s">
        <v>638</v>
      </c>
      <c r="CZ1" s="181" t="s">
        <v>640</v>
      </c>
      <c r="DA1" s="181" t="s">
        <v>642</v>
      </c>
      <c r="DB1" s="181" t="s">
        <v>644</v>
      </c>
      <c r="DC1" s="190" t="s">
        <v>282</v>
      </c>
      <c r="DD1" s="181" t="s">
        <v>283</v>
      </c>
      <c r="DE1" s="181" t="s">
        <v>646</v>
      </c>
      <c r="DF1" s="181" t="s">
        <v>284</v>
      </c>
      <c r="DG1" s="181" t="s">
        <v>648</v>
      </c>
      <c r="DH1" s="181" t="s">
        <v>650</v>
      </c>
      <c r="DI1" s="181" t="s">
        <v>652</v>
      </c>
      <c r="DJ1" s="181" t="s">
        <v>654</v>
      </c>
      <c r="DK1" s="181" t="s">
        <v>656</v>
      </c>
      <c r="DL1" s="181" t="s">
        <v>658</v>
      </c>
      <c r="DM1" s="181" t="s">
        <v>660</v>
      </c>
      <c r="DN1" s="181" t="s">
        <v>285</v>
      </c>
      <c r="DO1" s="181" t="s">
        <v>662</v>
      </c>
      <c r="DP1" s="181" t="s">
        <v>664</v>
      </c>
      <c r="DQ1" s="181" t="s">
        <v>666</v>
      </c>
      <c r="DR1" s="190" t="s">
        <v>286</v>
      </c>
      <c r="DS1" s="181" t="s">
        <v>668</v>
      </c>
      <c r="DT1" s="181" t="s">
        <v>287</v>
      </c>
      <c r="DU1" s="181" t="s">
        <v>670</v>
      </c>
      <c r="DV1" s="181" t="s">
        <v>288</v>
      </c>
      <c r="DW1" s="181" t="s">
        <v>672</v>
      </c>
      <c r="DX1" s="181" t="s">
        <v>674</v>
      </c>
      <c r="DY1" s="181" t="s">
        <v>676</v>
      </c>
      <c r="DZ1" s="181" t="s">
        <v>678</v>
      </c>
      <c r="EA1" s="181" t="s">
        <v>680</v>
      </c>
      <c r="EB1" s="181" t="s">
        <v>682</v>
      </c>
      <c r="EC1" s="181" t="s">
        <v>684</v>
      </c>
      <c r="ED1" s="181" t="s">
        <v>686</v>
      </c>
      <c r="EE1" s="181" t="s">
        <v>688</v>
      </c>
      <c r="EF1" s="181" t="s">
        <v>690</v>
      </c>
      <c r="EG1" s="181" t="s">
        <v>692</v>
      </c>
      <c r="EH1" s="190" t="s">
        <v>289</v>
      </c>
      <c r="EI1" s="181" t="s">
        <v>694</v>
      </c>
      <c r="EJ1" s="181" t="s">
        <v>290</v>
      </c>
      <c r="EK1" s="181" t="s">
        <v>696</v>
      </c>
      <c r="EL1" s="181" t="s">
        <v>698</v>
      </c>
      <c r="EM1" s="181" t="s">
        <v>291</v>
      </c>
      <c r="EN1" s="181" t="s">
        <v>700</v>
      </c>
      <c r="EO1" s="181" t="s">
        <v>702</v>
      </c>
      <c r="EP1" s="181" t="s">
        <v>292</v>
      </c>
      <c r="EQ1" s="181" t="s">
        <v>704</v>
      </c>
      <c r="ER1" s="181" t="s">
        <v>706</v>
      </c>
      <c r="ES1" s="181" t="s">
        <v>708</v>
      </c>
      <c r="ET1" s="181" t="s">
        <v>293</v>
      </c>
      <c r="EU1" s="181" t="s">
        <v>710</v>
      </c>
      <c r="EV1" s="181" t="s">
        <v>712</v>
      </c>
      <c r="EW1" s="190" t="s">
        <v>294</v>
      </c>
      <c r="EX1" s="181" t="s">
        <v>295</v>
      </c>
      <c r="EY1" s="181" t="s">
        <v>714</v>
      </c>
      <c r="EZ1" s="181" t="s">
        <v>716</v>
      </c>
      <c r="FA1" s="181" t="s">
        <v>718</v>
      </c>
      <c r="FB1" s="181" t="s">
        <v>720</v>
      </c>
      <c r="FC1" s="181" t="s">
        <v>296</v>
      </c>
      <c r="FD1" s="181" t="s">
        <v>722</v>
      </c>
      <c r="FE1" s="181" t="s">
        <v>724</v>
      </c>
      <c r="FF1" s="181" t="s">
        <v>726</v>
      </c>
      <c r="FG1" s="181" t="s">
        <v>728</v>
      </c>
      <c r="FH1" s="181" t="s">
        <v>730</v>
      </c>
      <c r="FI1" s="181" t="s">
        <v>297</v>
      </c>
      <c r="FJ1" s="181" t="s">
        <v>733</v>
      </c>
      <c r="FK1" s="181" t="s">
        <v>298</v>
      </c>
      <c r="FL1" s="181" t="s">
        <v>736</v>
      </c>
      <c r="FM1" s="181" t="s">
        <v>737</v>
      </c>
      <c r="FN1" s="181" t="s">
        <v>739</v>
      </c>
      <c r="FO1" s="181" t="s">
        <v>299</v>
      </c>
      <c r="FP1" s="181" t="s">
        <v>742</v>
      </c>
      <c r="FQ1" s="181" t="s">
        <v>743</v>
      </c>
      <c r="FR1" s="181" t="s">
        <v>745</v>
      </c>
      <c r="FS1" s="181" t="s">
        <v>300</v>
      </c>
      <c r="FT1" s="181" t="s">
        <v>748</v>
      </c>
      <c r="FU1" s="181" t="s">
        <v>750</v>
      </c>
      <c r="FV1" s="181" t="s">
        <v>752</v>
      </c>
      <c r="FW1" s="190" t="s">
        <v>301</v>
      </c>
      <c r="FX1" s="190" t="s">
        <v>302</v>
      </c>
      <c r="FY1" s="181" t="s">
        <v>308</v>
      </c>
      <c r="FZ1" s="181" t="s">
        <v>754</v>
      </c>
      <c r="GA1" s="181" t="s">
        <v>756</v>
      </c>
      <c r="GB1" s="181" t="s">
        <v>758</v>
      </c>
      <c r="GC1" s="181" t="s">
        <v>760</v>
      </c>
      <c r="GD1" s="181" t="s">
        <v>762</v>
      </c>
      <c r="GE1" s="181" t="s">
        <v>764</v>
      </c>
      <c r="GF1" s="190" t="s">
        <v>303</v>
      </c>
      <c r="GG1" s="181" t="s">
        <v>309</v>
      </c>
      <c r="GH1" s="181" t="s">
        <v>766</v>
      </c>
      <c r="GI1" s="181" t="s">
        <v>768</v>
      </c>
      <c r="GJ1" s="181" t="s">
        <v>769</v>
      </c>
      <c r="GK1" s="181" t="s">
        <v>310</v>
      </c>
      <c r="GL1" s="181" t="s">
        <v>772</v>
      </c>
      <c r="GM1" s="181" t="s">
        <v>773</v>
      </c>
      <c r="GN1" s="190" t="s">
        <v>304</v>
      </c>
      <c r="GO1" s="181" t="s">
        <v>305</v>
      </c>
      <c r="GP1" s="181" t="s">
        <v>775</v>
      </c>
      <c r="GQ1" s="181" t="s">
        <v>777</v>
      </c>
      <c r="GR1" s="181" t="s">
        <v>779</v>
      </c>
      <c r="GS1" s="181" t="s">
        <v>781</v>
      </c>
      <c r="GT1" s="181" t="s">
        <v>783</v>
      </c>
      <c r="GU1" s="190" t="s">
        <v>306</v>
      </c>
      <c r="GV1" s="181" t="s">
        <v>307</v>
      </c>
      <c r="GW1" s="181" t="s">
        <v>785</v>
      </c>
      <c r="GX1" s="181" t="s">
        <v>787</v>
      </c>
      <c r="GY1" s="181" t="s">
        <v>789</v>
      </c>
      <c r="GZ1" s="181" t="s">
        <v>791</v>
      </c>
      <c r="HA1" s="181" t="s">
        <v>793</v>
      </c>
      <c r="HB1" s="181" t="s">
        <v>795</v>
      </c>
      <c r="HC1" s="178" t="s">
        <v>311</v>
      </c>
      <c r="HD1" s="190" t="s">
        <v>312</v>
      </c>
      <c r="HE1" s="181" t="s">
        <v>313</v>
      </c>
      <c r="HF1" s="181" t="s">
        <v>797</v>
      </c>
      <c r="HG1" s="181" t="s">
        <v>799</v>
      </c>
      <c r="HH1" s="181" t="s">
        <v>801</v>
      </c>
      <c r="HI1" s="181" t="s">
        <v>803</v>
      </c>
      <c r="HJ1" s="181" t="s">
        <v>314</v>
      </c>
      <c r="HK1" s="181" t="s">
        <v>806</v>
      </c>
      <c r="HL1" s="181" t="s">
        <v>331</v>
      </c>
      <c r="HM1" s="181" t="s">
        <v>844</v>
      </c>
      <c r="HN1" s="181" t="s">
        <v>846</v>
      </c>
      <c r="HO1" s="181" t="s">
        <v>848</v>
      </c>
      <c r="HP1" s="190" t="s">
        <v>315</v>
      </c>
      <c r="HQ1" s="181" t="s">
        <v>808</v>
      </c>
      <c r="HR1" s="181" t="s">
        <v>810</v>
      </c>
      <c r="HS1" s="181" t="s">
        <v>316</v>
      </c>
      <c r="HT1" s="181" t="s">
        <v>813</v>
      </c>
      <c r="HU1" s="181" t="s">
        <v>815</v>
      </c>
      <c r="HV1" s="181" t="s">
        <v>816</v>
      </c>
      <c r="HW1" s="181" t="s">
        <v>818</v>
      </c>
      <c r="HX1" s="190" t="s">
        <v>317</v>
      </c>
      <c r="HY1" s="181" t="s">
        <v>820</v>
      </c>
      <c r="HZ1" s="181" t="s">
        <v>822</v>
      </c>
      <c r="IA1" s="181" t="s">
        <v>824</v>
      </c>
      <c r="IB1" s="181" t="s">
        <v>318</v>
      </c>
      <c r="IC1" s="181" t="s">
        <v>826</v>
      </c>
      <c r="ID1" s="181" t="s">
        <v>828</v>
      </c>
      <c r="IE1" s="181" t="s">
        <v>319</v>
      </c>
      <c r="IF1" s="181" t="s">
        <v>830</v>
      </c>
      <c r="IG1" s="181" t="s">
        <v>832</v>
      </c>
      <c r="IH1" s="181" t="s">
        <v>320</v>
      </c>
      <c r="II1" s="181" t="s">
        <v>834</v>
      </c>
      <c r="IJ1" s="181" t="s">
        <v>836</v>
      </c>
      <c r="IK1" s="181" t="s">
        <v>838</v>
      </c>
      <c r="IL1" s="181" t="s">
        <v>840</v>
      </c>
      <c r="IM1" s="181" t="s">
        <v>321</v>
      </c>
      <c r="IN1" s="181" t="s">
        <v>842</v>
      </c>
      <c r="IO1" s="190" t="s">
        <v>322</v>
      </c>
      <c r="IP1" s="181" t="s">
        <v>850</v>
      </c>
      <c r="IQ1" s="181" t="s">
        <v>852</v>
      </c>
      <c r="IR1" s="181" t="s">
        <v>323</v>
      </c>
      <c r="IS1" s="181" t="s">
        <v>854</v>
      </c>
      <c r="IT1" s="181" t="s">
        <v>856</v>
      </c>
      <c r="IU1" s="181" t="s">
        <v>858</v>
      </c>
      <c r="IV1" s="190" t="s">
        <v>324</v>
      </c>
      <c r="IW1" s="181" t="s">
        <v>860</v>
      </c>
      <c r="IX1" s="181" t="s">
        <v>325</v>
      </c>
      <c r="IY1" s="181" t="s">
        <v>863</v>
      </c>
      <c r="IZ1" s="181" t="s">
        <v>865</v>
      </c>
      <c r="JA1" s="181" t="s">
        <v>867</v>
      </c>
      <c r="JB1" s="181" t="s">
        <v>869</v>
      </c>
      <c r="JC1" s="181" t="s">
        <v>871</v>
      </c>
      <c r="JD1" s="181" t="s">
        <v>873</v>
      </c>
      <c r="JE1" s="181" t="s">
        <v>326</v>
      </c>
      <c r="JF1" s="181" t="s">
        <v>876</v>
      </c>
      <c r="JG1" s="181" t="s">
        <v>878</v>
      </c>
      <c r="JH1" s="181" t="s">
        <v>880</v>
      </c>
      <c r="JI1" s="181" t="s">
        <v>882</v>
      </c>
      <c r="JJ1" s="181" t="s">
        <v>884</v>
      </c>
      <c r="JK1" s="181" t="s">
        <v>886</v>
      </c>
      <c r="JL1" s="181" t="s">
        <v>888</v>
      </c>
      <c r="JM1" s="181" t="s">
        <v>890</v>
      </c>
      <c r="JN1" s="181" t="s">
        <v>327</v>
      </c>
      <c r="JO1" s="181" t="s">
        <v>893</v>
      </c>
      <c r="JP1" s="181" t="s">
        <v>895</v>
      </c>
      <c r="JQ1" s="181" t="s">
        <v>897</v>
      </c>
      <c r="JR1" s="181" t="s">
        <v>899</v>
      </c>
      <c r="JS1" s="181" t="s">
        <v>900</v>
      </c>
      <c r="JT1" s="181" t="s">
        <v>902</v>
      </c>
      <c r="JU1" s="181" t="s">
        <v>904</v>
      </c>
      <c r="JV1" s="181" t="s">
        <v>906</v>
      </c>
      <c r="JW1" s="181" t="s">
        <v>908</v>
      </c>
      <c r="JX1" s="181" t="s">
        <v>910</v>
      </c>
      <c r="JY1" s="181" t="s">
        <v>912</v>
      </c>
      <c r="JZ1" s="181" t="s">
        <v>914</v>
      </c>
      <c r="KA1" s="181" t="s">
        <v>916</v>
      </c>
      <c r="KB1" s="181" t="s">
        <v>918</v>
      </c>
      <c r="KC1" s="181" t="s">
        <v>920</v>
      </c>
      <c r="KD1" s="181" t="s">
        <v>922</v>
      </c>
      <c r="KE1" s="181" t="s">
        <v>924</v>
      </c>
      <c r="KF1" s="181" t="s">
        <v>926</v>
      </c>
      <c r="KG1" s="181" t="s">
        <v>928</v>
      </c>
      <c r="KH1" s="181" t="s">
        <v>930</v>
      </c>
      <c r="KI1" s="181" t="s">
        <v>932</v>
      </c>
      <c r="KJ1" s="181" t="s">
        <v>934</v>
      </c>
      <c r="KK1" s="181" t="s">
        <v>936</v>
      </c>
      <c r="KL1" s="181" t="s">
        <v>938</v>
      </c>
      <c r="KM1" s="181" t="s">
        <v>940</v>
      </c>
      <c r="KN1" s="181" t="s">
        <v>942</v>
      </c>
      <c r="KO1" s="190" t="s">
        <v>328</v>
      </c>
      <c r="KP1" s="181" t="s">
        <v>944</v>
      </c>
      <c r="KQ1" s="181" t="s">
        <v>329</v>
      </c>
      <c r="KR1" s="181" t="s">
        <v>947</v>
      </c>
      <c r="KS1" s="181" t="s">
        <v>949</v>
      </c>
      <c r="KT1" s="181" t="s">
        <v>951</v>
      </c>
      <c r="KU1" s="181" t="s">
        <v>953</v>
      </c>
      <c r="KV1" s="181" t="s">
        <v>330</v>
      </c>
      <c r="KW1" s="181" t="s">
        <v>956</v>
      </c>
      <c r="KX1" s="181" t="s">
        <v>958</v>
      </c>
      <c r="KY1" s="181" t="s">
        <v>960</v>
      </c>
      <c r="KZ1" s="181" t="s">
        <v>962</v>
      </c>
      <c r="LA1" s="181" t="s">
        <v>964</v>
      </c>
      <c r="LB1" s="181" t="s">
        <v>966</v>
      </c>
      <c r="LC1" s="181" t="s">
        <v>968</v>
      </c>
      <c r="LD1" s="178" t="s">
        <v>332</v>
      </c>
      <c r="LE1" s="190" t="s">
        <v>333</v>
      </c>
      <c r="LF1" s="181" t="s">
        <v>334</v>
      </c>
      <c r="LG1" s="181" t="s">
        <v>348</v>
      </c>
      <c r="LH1" s="181" t="s">
        <v>970</v>
      </c>
      <c r="LI1" s="181" t="s">
        <v>972</v>
      </c>
      <c r="LJ1" s="181" t="s">
        <v>974</v>
      </c>
      <c r="LK1" s="181" t="s">
        <v>976</v>
      </c>
      <c r="LL1" s="181" t="s">
        <v>349</v>
      </c>
      <c r="LM1" s="181" t="s">
        <v>978</v>
      </c>
      <c r="LN1" s="181" t="s">
        <v>350</v>
      </c>
      <c r="LO1" s="181" t="s">
        <v>980</v>
      </c>
      <c r="LP1" s="181" t="s">
        <v>335</v>
      </c>
      <c r="LQ1" s="181" t="s">
        <v>982</v>
      </c>
      <c r="LR1" s="181" t="s">
        <v>351</v>
      </c>
      <c r="LS1" s="181" t="s">
        <v>984</v>
      </c>
      <c r="LT1" s="181" t="s">
        <v>986</v>
      </c>
      <c r="LU1" s="181" t="s">
        <v>352</v>
      </c>
      <c r="LV1" s="190" t="s">
        <v>336</v>
      </c>
      <c r="LW1" s="181" t="s">
        <v>337</v>
      </c>
      <c r="LX1" s="181" t="s">
        <v>988</v>
      </c>
      <c r="LY1" s="181" t="s">
        <v>990</v>
      </c>
      <c r="LZ1" s="181" t="s">
        <v>991</v>
      </c>
      <c r="MA1" s="181" t="s">
        <v>993</v>
      </c>
      <c r="MB1" s="181" t="s">
        <v>994</v>
      </c>
      <c r="MC1" s="181" t="s">
        <v>996</v>
      </c>
      <c r="MD1" s="181" t="s">
        <v>998</v>
      </c>
      <c r="ME1" s="181" t="s">
        <v>1000</v>
      </c>
      <c r="MF1" s="181" t="s">
        <v>1002</v>
      </c>
      <c r="MG1" s="181" t="s">
        <v>338</v>
      </c>
      <c r="MH1" s="181" t="s">
        <v>1005</v>
      </c>
      <c r="MI1" s="181" t="s">
        <v>1006</v>
      </c>
      <c r="MJ1" s="181" t="s">
        <v>1008</v>
      </c>
      <c r="MK1" s="181" t="s">
        <v>339</v>
      </c>
      <c r="ML1" s="181" t="s">
        <v>1011</v>
      </c>
      <c r="MM1" s="181" t="s">
        <v>1012</v>
      </c>
      <c r="MN1" s="181" t="s">
        <v>1014</v>
      </c>
      <c r="MO1" s="181" t="s">
        <v>1016</v>
      </c>
      <c r="MP1" s="181" t="s">
        <v>340</v>
      </c>
      <c r="MQ1" s="181" t="s">
        <v>1019</v>
      </c>
      <c r="MR1" s="181" t="s">
        <v>1021</v>
      </c>
      <c r="MS1" s="181" t="s">
        <v>1023</v>
      </c>
      <c r="MT1" s="181" t="s">
        <v>1025</v>
      </c>
      <c r="MU1" s="181" t="s">
        <v>341</v>
      </c>
      <c r="MV1" s="181" t="s">
        <v>1028</v>
      </c>
      <c r="MW1" s="181" t="s">
        <v>1030</v>
      </c>
      <c r="MX1" s="181" t="s">
        <v>1032</v>
      </c>
      <c r="MY1" s="181" t="s">
        <v>1034</v>
      </c>
      <c r="MZ1" s="181" t="s">
        <v>1036</v>
      </c>
      <c r="NA1" s="181" t="s">
        <v>1038</v>
      </c>
      <c r="NB1" s="181" t="s">
        <v>1040</v>
      </c>
      <c r="NC1" s="181" t="s">
        <v>1042</v>
      </c>
      <c r="ND1" s="181" t="s">
        <v>1044</v>
      </c>
      <c r="NE1" s="181" t="s">
        <v>1046</v>
      </c>
      <c r="NF1" s="181" t="s">
        <v>1048</v>
      </c>
      <c r="NG1" s="181" t="s">
        <v>1049</v>
      </c>
      <c r="NH1" s="190" t="s">
        <v>342</v>
      </c>
      <c r="NI1" s="181" t="s">
        <v>343</v>
      </c>
      <c r="NJ1" s="181" t="s">
        <v>1051</v>
      </c>
      <c r="NK1" s="181" t="s">
        <v>1053</v>
      </c>
      <c r="NL1" s="181" t="s">
        <v>1055</v>
      </c>
      <c r="NM1" s="181" t="s">
        <v>1057</v>
      </c>
      <c r="NN1" s="190" t="s">
        <v>344</v>
      </c>
      <c r="NO1" s="181" t="s">
        <v>345</v>
      </c>
      <c r="NP1" s="181" t="s">
        <v>1058</v>
      </c>
      <c r="NQ1" s="181" t="s">
        <v>346</v>
      </c>
      <c r="NR1" s="181" t="s">
        <v>1060</v>
      </c>
      <c r="NS1" s="181" t="s">
        <v>1062</v>
      </c>
      <c r="NT1" s="181" t="s">
        <v>347</v>
      </c>
      <c r="NU1" s="181" t="s">
        <v>1064</v>
      </c>
      <c r="NV1" s="178" t="s">
        <v>353</v>
      </c>
      <c r="NW1" s="190" t="s">
        <v>354</v>
      </c>
      <c r="NX1" s="181" t="s">
        <v>355</v>
      </c>
      <c r="NY1" s="181" t="s">
        <v>1067</v>
      </c>
      <c r="NZ1" s="181" t="s">
        <v>1069</v>
      </c>
      <c r="OA1" s="181" t="s">
        <v>356</v>
      </c>
      <c r="OB1" s="181" t="s">
        <v>366</v>
      </c>
      <c r="OC1" s="181" t="s">
        <v>1071</v>
      </c>
      <c r="OD1" s="181" t="s">
        <v>1073</v>
      </c>
      <c r="OE1" s="181" t="s">
        <v>1075</v>
      </c>
      <c r="OF1" s="181" t="s">
        <v>1077</v>
      </c>
      <c r="OG1" s="181" t="s">
        <v>1079</v>
      </c>
      <c r="OH1" s="181" t="s">
        <v>1081</v>
      </c>
      <c r="OI1" s="181" t="s">
        <v>1083</v>
      </c>
      <c r="OJ1" s="181" t="s">
        <v>1085</v>
      </c>
      <c r="OK1" s="181" t="s">
        <v>1087</v>
      </c>
      <c r="OL1" s="181" t="s">
        <v>1089</v>
      </c>
      <c r="OM1" s="181" t="s">
        <v>1091</v>
      </c>
      <c r="ON1" s="181" t="s">
        <v>1093</v>
      </c>
      <c r="OO1" s="181" t="s">
        <v>1095</v>
      </c>
      <c r="OP1" s="181" t="s">
        <v>1097</v>
      </c>
      <c r="OQ1" s="181" t="s">
        <v>1099</v>
      </c>
      <c r="OR1" s="181" t="s">
        <v>1101</v>
      </c>
      <c r="OS1" s="181" t="s">
        <v>1103</v>
      </c>
      <c r="OT1" s="181" t="s">
        <v>1105</v>
      </c>
      <c r="OU1" s="181" t="s">
        <v>1107</v>
      </c>
      <c r="OV1" s="181" t="s">
        <v>1109</v>
      </c>
      <c r="OW1" s="181" t="s">
        <v>1111</v>
      </c>
      <c r="OX1" s="181" t="s">
        <v>1113</v>
      </c>
      <c r="OY1" s="181" t="s">
        <v>367</v>
      </c>
      <c r="OZ1" s="181" t="s">
        <v>1116</v>
      </c>
      <c r="PA1" s="181" t="s">
        <v>1118</v>
      </c>
      <c r="PB1" s="181" t="s">
        <v>1119</v>
      </c>
      <c r="PC1" s="181" t="s">
        <v>1121</v>
      </c>
      <c r="PD1" s="181" t="s">
        <v>1123</v>
      </c>
      <c r="PE1" s="181" t="s">
        <v>1125</v>
      </c>
      <c r="PF1" s="181" t="s">
        <v>1127</v>
      </c>
      <c r="PG1" s="181" t="s">
        <v>1129</v>
      </c>
      <c r="PH1" s="181" t="s">
        <v>1131</v>
      </c>
      <c r="PI1" s="181" t="s">
        <v>1133</v>
      </c>
      <c r="PJ1" s="181" t="s">
        <v>1135</v>
      </c>
      <c r="PK1" s="181" t="s">
        <v>1137</v>
      </c>
      <c r="PL1" s="181" t="s">
        <v>1139</v>
      </c>
      <c r="PM1" s="181" t="s">
        <v>1141</v>
      </c>
      <c r="PN1" s="181" t="s">
        <v>1143</v>
      </c>
      <c r="PO1" s="181" t="s">
        <v>1145</v>
      </c>
      <c r="PP1" s="181" t="s">
        <v>1147</v>
      </c>
      <c r="PQ1" s="181" t="s">
        <v>1149</v>
      </c>
      <c r="PR1" s="181" t="s">
        <v>1151</v>
      </c>
      <c r="PS1" s="181" t="s">
        <v>1153</v>
      </c>
      <c r="PT1" s="181" t="s">
        <v>1155</v>
      </c>
      <c r="PU1" s="181" t="s">
        <v>1157</v>
      </c>
      <c r="PV1" s="181" t="s">
        <v>1159</v>
      </c>
      <c r="PW1" s="181" t="s">
        <v>1161</v>
      </c>
      <c r="PX1" s="181" t="s">
        <v>1163</v>
      </c>
      <c r="PY1" s="181" t="s">
        <v>1165</v>
      </c>
      <c r="PZ1" s="181" t="s">
        <v>357</v>
      </c>
      <c r="QA1" s="181" t="s">
        <v>1167</v>
      </c>
      <c r="QB1" s="181" t="s">
        <v>1169</v>
      </c>
      <c r="QC1" s="181" t="s">
        <v>1171</v>
      </c>
      <c r="QD1" s="181" t="s">
        <v>1173</v>
      </c>
      <c r="QE1" s="181" t="s">
        <v>1175</v>
      </c>
      <c r="QF1" s="190" t="s">
        <v>358</v>
      </c>
      <c r="QG1" s="181" t="s">
        <v>359</v>
      </c>
      <c r="QH1" s="181" t="s">
        <v>1177</v>
      </c>
      <c r="QI1" s="181" t="s">
        <v>1179</v>
      </c>
      <c r="QJ1" s="181" t="s">
        <v>1181</v>
      </c>
      <c r="QK1" s="181" t="s">
        <v>1183</v>
      </c>
      <c r="QL1" s="181" t="s">
        <v>1185</v>
      </c>
      <c r="QM1" s="181" t="s">
        <v>1187</v>
      </c>
      <c r="QN1" s="190" t="s">
        <v>360</v>
      </c>
      <c r="QO1" s="181" t="s">
        <v>1189</v>
      </c>
      <c r="QP1" s="181" t="s">
        <v>361</v>
      </c>
      <c r="QQ1" s="181" t="s">
        <v>368</v>
      </c>
      <c r="QR1" s="181" t="s">
        <v>1191</v>
      </c>
      <c r="QS1" s="181" t="s">
        <v>1193</v>
      </c>
      <c r="QT1" s="181" t="s">
        <v>1195</v>
      </c>
      <c r="QU1" s="181" t="s">
        <v>1197</v>
      </c>
      <c r="QV1" s="181" t="s">
        <v>1199</v>
      </c>
      <c r="QW1" s="181" t="s">
        <v>1201</v>
      </c>
      <c r="QX1" s="181" t="s">
        <v>1203</v>
      </c>
      <c r="QY1" s="181" t="s">
        <v>1205</v>
      </c>
      <c r="QZ1" s="181" t="s">
        <v>1207</v>
      </c>
      <c r="RA1" s="181" t="s">
        <v>1209</v>
      </c>
      <c r="RB1" s="181" t="s">
        <v>1211</v>
      </c>
      <c r="RC1" s="181" t="s">
        <v>1213</v>
      </c>
      <c r="RD1" s="181" t="s">
        <v>1215</v>
      </c>
      <c r="RE1" s="181" t="s">
        <v>1217</v>
      </c>
      <c r="RF1" s="190" t="s">
        <v>362</v>
      </c>
      <c r="RG1" s="181" t="s">
        <v>363</v>
      </c>
      <c r="RH1" s="181" t="s">
        <v>1219</v>
      </c>
      <c r="RI1" s="181" t="s">
        <v>1221</v>
      </c>
      <c r="RJ1" s="190" t="s">
        <v>364</v>
      </c>
      <c r="RK1" s="181" t="s">
        <v>365</v>
      </c>
      <c r="RL1" s="181" t="s">
        <v>1223</v>
      </c>
      <c r="RM1" s="181" t="s">
        <v>1224</v>
      </c>
      <c r="RN1" s="181" t="s">
        <v>1225</v>
      </c>
      <c r="RO1" s="181" t="s">
        <v>1226</v>
      </c>
      <c r="RP1" s="181" t="s">
        <v>1228</v>
      </c>
      <c r="RQ1" s="181" t="s">
        <v>1229</v>
      </c>
      <c r="RR1" s="181" t="s">
        <v>1231</v>
      </c>
      <c r="RS1" s="181" t="s">
        <v>1232</v>
      </c>
      <c r="RT1" s="178" t="s">
        <v>369</v>
      </c>
      <c r="RU1" s="190" t="s">
        <v>370</v>
      </c>
      <c r="RV1" s="181" t="s">
        <v>371</v>
      </c>
      <c r="RW1" s="181" t="s">
        <v>1234</v>
      </c>
      <c r="RX1" s="181" t="s">
        <v>1236</v>
      </c>
      <c r="RY1" s="181" t="s">
        <v>372</v>
      </c>
      <c r="RZ1" s="181" t="s">
        <v>1238</v>
      </c>
      <c r="SA1" s="181" t="s">
        <v>1240</v>
      </c>
      <c r="SB1" s="181" t="s">
        <v>1242</v>
      </c>
      <c r="SC1" s="181" t="s">
        <v>1244</v>
      </c>
      <c r="SD1" s="190" t="s">
        <v>373</v>
      </c>
      <c r="SE1" s="181" t="s">
        <v>374</v>
      </c>
      <c r="SF1" s="181" t="s">
        <v>1246</v>
      </c>
      <c r="SG1" s="181" t="s">
        <v>1248</v>
      </c>
      <c r="SH1" s="181" t="s">
        <v>1250</v>
      </c>
      <c r="SI1" s="181" t="s">
        <v>1252</v>
      </c>
      <c r="SJ1" s="181" t="s">
        <v>1254</v>
      </c>
      <c r="SK1" s="181" t="s">
        <v>1256</v>
      </c>
      <c r="SL1" s="181" t="s">
        <v>1258</v>
      </c>
      <c r="SM1" s="181" t="s">
        <v>1260</v>
      </c>
      <c r="SN1" s="181" t="s">
        <v>1262</v>
      </c>
      <c r="SO1" s="181" t="s">
        <v>1264</v>
      </c>
      <c r="SP1" s="181" t="s">
        <v>1266</v>
      </c>
      <c r="SQ1" s="181" t="s">
        <v>1268</v>
      </c>
      <c r="SR1" s="181" t="s">
        <v>1270</v>
      </c>
      <c r="SS1" s="181" t="s">
        <v>1272</v>
      </c>
      <c r="ST1" s="181" t="s">
        <v>1274</v>
      </c>
      <c r="SU1" s="178" t="s">
        <v>375</v>
      </c>
      <c r="SV1" s="190" t="s">
        <v>376</v>
      </c>
      <c r="SW1" s="181" t="s">
        <v>377</v>
      </c>
      <c r="SX1" s="181" t="s">
        <v>1276</v>
      </c>
      <c r="SY1" s="181" t="s">
        <v>1278</v>
      </c>
      <c r="SZ1" s="181" t="s">
        <v>1280</v>
      </c>
      <c r="TA1" s="181" t="s">
        <v>1282</v>
      </c>
      <c r="TB1" s="181" t="s">
        <v>1284</v>
      </c>
      <c r="TC1" s="181" t="s">
        <v>378</v>
      </c>
      <c r="TD1" s="181" t="s">
        <v>1286</v>
      </c>
      <c r="TE1" s="181" t="s">
        <v>1288</v>
      </c>
      <c r="TF1" s="181" t="s">
        <v>1290</v>
      </c>
      <c r="TG1" s="181" t="s">
        <v>1292</v>
      </c>
      <c r="TH1" s="181" t="s">
        <v>1294</v>
      </c>
      <c r="TI1" s="181" t="s">
        <v>1296</v>
      </c>
      <c r="TJ1" s="190" t="s">
        <v>379</v>
      </c>
      <c r="TK1" s="181" t="s">
        <v>380</v>
      </c>
      <c r="TL1" s="181" t="s">
        <v>381</v>
      </c>
      <c r="TM1" s="181" t="s">
        <v>1298</v>
      </c>
      <c r="TN1" s="181" t="s">
        <v>1300</v>
      </c>
      <c r="TO1" s="181" t="s">
        <v>1301</v>
      </c>
      <c r="TP1" s="181" t="s">
        <v>1303</v>
      </c>
      <c r="TQ1" s="181" t="s">
        <v>1305</v>
      </c>
      <c r="TR1" s="181" t="s">
        <v>1307</v>
      </c>
      <c r="TS1" s="181" t="s">
        <v>1309</v>
      </c>
      <c r="TT1" s="181" t="s">
        <v>1311</v>
      </c>
      <c r="TU1" s="181" t="s">
        <v>1313</v>
      </c>
      <c r="TV1" s="181" t="s">
        <v>1315</v>
      </c>
      <c r="TW1" s="181" t="s">
        <v>1317</v>
      </c>
      <c r="TX1" s="181" t="s">
        <v>1319</v>
      </c>
      <c r="TY1" s="181" t="s">
        <v>1321</v>
      </c>
      <c r="TZ1" s="181" t="s">
        <v>1323</v>
      </c>
      <c r="UA1" s="181" t="s">
        <v>1325</v>
      </c>
      <c r="UB1" s="181" t="s">
        <v>1327</v>
      </c>
      <c r="UC1" s="178" t="s">
        <v>1329</v>
      </c>
      <c r="UD1" s="181" t="s">
        <v>1331</v>
      </c>
      <c r="UE1" s="181" t="s">
        <v>1333</v>
      </c>
      <c r="UF1" s="181" t="s">
        <v>1335</v>
      </c>
      <c r="UG1" s="181" t="s">
        <v>1337</v>
      </c>
      <c r="UH1" s="181" t="s">
        <v>1339</v>
      </c>
      <c r="UI1" s="184"/>
    </row>
    <row r="2" spans="1:555" s="121" customFormat="1" hidden="1">
      <c r="A2" s="121" t="s">
        <v>1372</v>
      </c>
      <c r="B2" s="121" t="s">
        <v>1374</v>
      </c>
      <c r="C2" s="121" t="s">
        <v>475</v>
      </c>
      <c r="D2" s="121" t="s">
        <v>1373</v>
      </c>
      <c r="E2" s="121" t="s">
        <v>1375</v>
      </c>
      <c r="F2" s="121" t="s">
        <v>476</v>
      </c>
      <c r="G2" s="159" t="s">
        <v>1376</v>
      </c>
      <c r="H2" s="121" t="s">
        <v>1377</v>
      </c>
      <c r="I2" s="121" t="s">
        <v>1378</v>
      </c>
      <c r="J2" s="121" t="s">
        <v>1379</v>
      </c>
      <c r="K2" s="121" t="s">
        <v>1380</v>
      </c>
      <c r="L2" s="121" t="s">
        <v>1381</v>
      </c>
      <c r="M2" s="121" t="s">
        <v>1382</v>
      </c>
      <c r="N2" s="121" t="s">
        <v>1383</v>
      </c>
      <c r="R2" s="121" t="s">
        <v>131</v>
      </c>
      <c r="S2" s="121" t="s">
        <v>1477</v>
      </c>
      <c r="U2" s="121" t="s">
        <v>396</v>
      </c>
      <c r="V2" s="121" t="s">
        <v>414</v>
      </c>
      <c r="W2" s="121" t="s">
        <v>397</v>
      </c>
      <c r="X2" s="121" t="s">
        <v>398</v>
      </c>
      <c r="Y2" s="121" t="s">
        <v>399</v>
      </c>
      <c r="Z2" s="121" t="s">
        <v>400</v>
      </c>
      <c r="AA2" s="121" t="s">
        <v>401</v>
      </c>
      <c r="AB2" s="121" t="s">
        <v>402</v>
      </c>
      <c r="AC2" s="121" t="s">
        <v>403</v>
      </c>
      <c r="AD2" s="121" t="s">
        <v>404</v>
      </c>
      <c r="AE2" s="121" t="s">
        <v>405</v>
      </c>
      <c r="AF2" s="121" t="s">
        <v>406</v>
      </c>
      <c r="AH2" s="121" t="s">
        <v>424</v>
      </c>
      <c r="AI2" s="121" t="s">
        <v>425</v>
      </c>
      <c r="AJ2" s="121" t="s">
        <v>426</v>
      </c>
      <c r="AK2" s="121" t="s">
        <v>427</v>
      </c>
      <c r="AL2" s="121" t="s">
        <v>428</v>
      </c>
      <c r="AM2" s="121" t="s">
        <v>431</v>
      </c>
      <c r="AN2" s="121" t="s">
        <v>429</v>
      </c>
      <c r="AO2" s="121" t="s">
        <v>430</v>
      </c>
      <c r="AP2" s="121" t="s">
        <v>432</v>
      </c>
      <c r="AQ2" s="121" t="s">
        <v>433</v>
      </c>
      <c r="AR2" s="121" t="s">
        <v>434</v>
      </c>
      <c r="AS2" s="121" t="s">
        <v>435</v>
      </c>
      <c r="AT2" s="121" t="s">
        <v>436</v>
      </c>
      <c r="AU2" s="121" t="s">
        <v>437</v>
      </c>
      <c r="AV2" s="121" t="s">
        <v>438</v>
      </c>
      <c r="AW2" s="121" t="s">
        <v>439</v>
      </c>
      <c r="AX2" s="121" t="s">
        <v>440</v>
      </c>
      <c r="AY2" s="121" t="s">
        <v>441</v>
      </c>
      <c r="AZ2" s="121" t="s">
        <v>442</v>
      </c>
      <c r="BA2" s="121" t="s">
        <v>443</v>
      </c>
      <c r="BB2" s="121" t="s">
        <v>444</v>
      </c>
      <c r="BC2" s="121" t="s">
        <v>445</v>
      </c>
      <c r="BD2" s="121" t="s">
        <v>446</v>
      </c>
      <c r="BE2" s="121" t="s">
        <v>447</v>
      </c>
      <c r="BF2" s="121" t="s">
        <v>448</v>
      </c>
      <c r="BG2" s="121" t="s">
        <v>449</v>
      </c>
      <c r="BH2" s="121" t="s">
        <v>450</v>
      </c>
      <c r="BI2" s="121" t="s">
        <v>451</v>
      </c>
      <c r="BJ2" s="121" t="s">
        <v>452</v>
      </c>
      <c r="BK2" s="121" t="s">
        <v>453</v>
      </c>
      <c r="BL2" s="121" t="s">
        <v>454</v>
      </c>
      <c r="BM2" s="121" t="s">
        <v>455</v>
      </c>
      <c r="BN2" s="121" t="s">
        <v>456</v>
      </c>
      <c r="BO2" s="121" t="s">
        <v>457</v>
      </c>
      <c r="BP2" s="121" t="s">
        <v>458</v>
      </c>
      <c r="BQ2" s="121" t="s">
        <v>459</v>
      </c>
      <c r="BR2" s="121" t="s">
        <v>460</v>
      </c>
      <c r="BS2" s="121" t="s">
        <v>461</v>
      </c>
      <c r="BT2" s="121" t="s">
        <v>462</v>
      </c>
      <c r="BU2" s="121" t="s">
        <v>463</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2.5">
      <c r="C5" s="86" t="s">
        <v>386</v>
      </c>
      <c r="D5" s="87">
        <f>SUMIF($C:$C,$C$10,D:D)</f>
        <v>228008</v>
      </c>
    </row>
    <row r="8" spans="1:555">
      <c r="C8" s="70" t="s">
        <v>61</v>
      </c>
      <c r="D8" s="70"/>
      <c r="E8" s="70"/>
      <c r="F8" s="70"/>
      <c r="G8" s="78"/>
      <c r="H8" s="70"/>
      <c r="I8" s="70"/>
    </row>
    <row r="9" spans="1:555" ht="15.75" thickBot="1">
      <c r="C9" s="70"/>
      <c r="D9" s="70"/>
      <c r="E9" s="70"/>
      <c r="F9" s="70"/>
      <c r="G9" s="78"/>
      <c r="H9" s="70"/>
      <c r="I9" s="70"/>
    </row>
    <row r="10" spans="1:555" ht="15.75" thickBot="1">
      <c r="C10" s="29" t="s">
        <v>42</v>
      </c>
      <c r="D10" s="30">
        <f>SUM(F17:F38)</f>
        <v>228008</v>
      </c>
      <c r="E10" s="94"/>
      <c r="F10" s="94"/>
      <c r="G10" s="78"/>
      <c r="H10" s="94"/>
      <c r="I10" s="120"/>
    </row>
    <row r="11" spans="1:555">
      <c r="B11" s="93"/>
      <c r="C11" s="70"/>
      <c r="D11" s="31"/>
      <c r="E11" s="93"/>
      <c r="F11" s="93"/>
      <c r="G11" s="93"/>
      <c r="H11" s="75"/>
      <c r="I11" s="75"/>
      <c r="J11" s="75"/>
      <c r="K11" s="111"/>
    </row>
    <row r="12" spans="1:555">
      <c r="B12" s="93"/>
      <c r="C12" s="70"/>
      <c r="D12" s="31"/>
      <c r="E12" s="93"/>
      <c r="F12" s="93"/>
      <c r="G12" s="93"/>
      <c r="H12" s="75"/>
      <c r="I12" s="75"/>
      <c r="J12" s="75"/>
      <c r="K12" s="111"/>
    </row>
    <row r="13" spans="1:555" ht="15.75">
      <c r="B13" s="93"/>
      <c r="C13" s="204" t="s">
        <v>394</v>
      </c>
      <c r="D13" s="205" t="s">
        <v>1505</v>
      </c>
      <c r="E13" s="93"/>
      <c r="F13" s="521"/>
      <c r="G13" s="93"/>
      <c r="H13" s="75"/>
      <c r="I13" s="75"/>
      <c r="J13" s="75"/>
      <c r="K13" s="111"/>
    </row>
    <row r="14" spans="1:555" ht="18.75">
      <c r="B14" s="93"/>
      <c r="C14" s="21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b.1 Compra de libros a editoriales</v>
      </c>
      <c r="D14" s="31"/>
      <c r="E14" s="93"/>
      <c r="F14" s="93"/>
      <c r="G14" s="93"/>
      <c r="H14" s="75"/>
      <c r="I14" s="75"/>
      <c r="J14" s="75"/>
      <c r="K14" s="111"/>
    </row>
    <row r="15" spans="1:555" ht="15.75" thickBot="1">
      <c r="B15" s="93"/>
      <c r="C15" s="70"/>
      <c r="D15" s="31"/>
      <c r="E15" s="93"/>
      <c r="F15" s="93"/>
      <c r="G15" s="93"/>
      <c r="H15" s="75"/>
      <c r="I15" s="75"/>
      <c r="J15" s="75"/>
      <c r="K15" s="111"/>
    </row>
    <row r="16" spans="1:555" ht="30.75" thickBot="1">
      <c r="B16" s="93"/>
      <c r="C16" s="125"/>
      <c r="D16" s="127" t="s">
        <v>54</v>
      </c>
      <c r="E16" s="127" t="s">
        <v>56</v>
      </c>
      <c r="F16" s="126" t="s">
        <v>27</v>
      </c>
      <c r="G16" s="132" t="s">
        <v>133</v>
      </c>
      <c r="H16" s="127" t="s">
        <v>45</v>
      </c>
      <c r="I16" s="127" t="s">
        <v>134</v>
      </c>
      <c r="J16" s="127" t="s">
        <v>412</v>
      </c>
      <c r="K16" s="127" t="s">
        <v>413</v>
      </c>
    </row>
    <row r="17" spans="2:11">
      <c r="B17" s="93"/>
      <c r="C17" s="95" t="s">
        <v>1506</v>
      </c>
      <c r="D17" s="157">
        <v>60</v>
      </c>
      <c r="E17" s="96">
        <v>100</v>
      </c>
      <c r="F17" s="97">
        <f>D17*E17</f>
        <v>6000</v>
      </c>
      <c r="G17" s="160" t="s">
        <v>131</v>
      </c>
      <c r="H17" s="98" t="s">
        <v>824</v>
      </c>
      <c r="I17" s="98" t="str">
        <f>VLOOKUP(H17,Presupuesto!$B$11:$C$565,2,0)</f>
        <v>PRODUCTOS DE ARTES GRAFICAS</v>
      </c>
      <c r="J17" s="224" t="s">
        <v>1379</v>
      </c>
      <c r="K17" s="98" t="s">
        <v>414</v>
      </c>
    </row>
    <row r="18" spans="2:11">
      <c r="B18" s="93"/>
      <c r="C18" s="99" t="s">
        <v>1507</v>
      </c>
      <c r="D18" s="150">
        <v>20000</v>
      </c>
      <c r="E18" s="100">
        <v>2</v>
      </c>
      <c r="F18" s="97">
        <f t="shared" ref="F18:F37" si="0">D18*E18</f>
        <v>40000</v>
      </c>
      <c r="G18" s="160" t="s">
        <v>131</v>
      </c>
      <c r="H18" s="101" t="s">
        <v>318</v>
      </c>
      <c r="I18" s="98" t="str">
        <f>VLOOKUP(H18,Presupuesto!$B$11:$C$565,2,0)</f>
        <v>PRODUCTOS DE PAPEL Y CARTON (33400-00)</v>
      </c>
      <c r="J18" s="98" t="s">
        <v>1379</v>
      </c>
      <c r="K18" s="98" t="s">
        <v>414</v>
      </c>
    </row>
    <row r="19" spans="2:11">
      <c r="B19" s="93"/>
      <c r="C19" s="99" t="s">
        <v>1508</v>
      </c>
      <c r="D19" s="150">
        <v>72</v>
      </c>
      <c r="E19" s="100">
        <v>5</v>
      </c>
      <c r="F19" s="97">
        <f t="shared" si="0"/>
        <v>360</v>
      </c>
      <c r="G19" s="160" t="s">
        <v>131</v>
      </c>
      <c r="H19" s="98" t="s">
        <v>329</v>
      </c>
      <c r="I19" s="98" t="str">
        <f>VLOOKUP(H19,Presupuesto!$B$11:$C$565,2,0)</f>
        <v>UTILES DE ESCRITORIO, OFICINA Y ENZE¥ANZA</v>
      </c>
      <c r="J19" s="98" t="s">
        <v>1379</v>
      </c>
      <c r="K19" s="98" t="s">
        <v>414</v>
      </c>
    </row>
    <row r="20" spans="2:11">
      <c r="B20" s="93"/>
      <c r="C20" s="99" t="s">
        <v>1509</v>
      </c>
      <c r="D20" s="150">
        <v>48</v>
      </c>
      <c r="E20" s="100">
        <v>15</v>
      </c>
      <c r="F20" s="97">
        <f t="shared" si="0"/>
        <v>720</v>
      </c>
      <c r="G20" s="160" t="s">
        <v>131</v>
      </c>
      <c r="H20" s="98" t="s">
        <v>329</v>
      </c>
      <c r="I20" s="98" t="str">
        <f>VLOOKUP(H20,Presupuesto!$B$11:$C$565,2,0)</f>
        <v>UTILES DE ESCRITORIO, OFICINA Y ENZE¥ANZA</v>
      </c>
      <c r="J20" s="98" t="s">
        <v>1379</v>
      </c>
      <c r="K20" s="98" t="s">
        <v>414</v>
      </c>
    </row>
    <row r="21" spans="2:11">
      <c r="B21" s="93"/>
      <c r="C21" s="99" t="s">
        <v>1510</v>
      </c>
      <c r="D21" s="150">
        <v>72</v>
      </c>
      <c r="E21" s="100">
        <v>10</v>
      </c>
      <c r="F21" s="97">
        <f t="shared" si="0"/>
        <v>720</v>
      </c>
      <c r="G21" s="160" t="s">
        <v>131</v>
      </c>
      <c r="H21" s="98" t="s">
        <v>329</v>
      </c>
      <c r="I21" s="98" t="str">
        <f>VLOOKUP(H21,Presupuesto!$B$11:$C$565,2,0)</f>
        <v>UTILES DE ESCRITORIO, OFICINA Y ENZE¥ANZA</v>
      </c>
      <c r="J21" s="98" t="s">
        <v>1379</v>
      </c>
      <c r="K21" s="98" t="s">
        <v>414</v>
      </c>
    </row>
    <row r="22" spans="2:11">
      <c r="B22" s="93"/>
      <c r="C22" s="99" t="s">
        <v>1511</v>
      </c>
      <c r="D22" s="150">
        <v>168</v>
      </c>
      <c r="E22" s="100">
        <v>3</v>
      </c>
      <c r="F22" s="97">
        <f t="shared" si="0"/>
        <v>504</v>
      </c>
      <c r="G22" s="160" t="s">
        <v>131</v>
      </c>
      <c r="H22" s="98" t="s">
        <v>329</v>
      </c>
      <c r="I22" s="98" t="str">
        <f>VLOOKUP(H22,Presupuesto!$B$11:$C$565,2,0)</f>
        <v>UTILES DE ESCRITORIO, OFICINA Y ENZE¥ANZA</v>
      </c>
      <c r="J22" s="98" t="s">
        <v>1379</v>
      </c>
      <c r="K22" s="98" t="s">
        <v>414</v>
      </c>
    </row>
    <row r="23" spans="2:11">
      <c r="B23" s="93"/>
      <c r="C23" s="99" t="s">
        <v>1512</v>
      </c>
      <c r="D23" s="150">
        <v>168</v>
      </c>
      <c r="E23" s="100">
        <v>3</v>
      </c>
      <c r="F23" s="97">
        <f t="shared" si="0"/>
        <v>504</v>
      </c>
      <c r="G23" s="160" t="s">
        <v>131</v>
      </c>
      <c r="H23" s="98" t="s">
        <v>329</v>
      </c>
      <c r="I23" s="98" t="str">
        <f>VLOOKUP(H23,Presupuesto!$B$11:$C$565,2,0)</f>
        <v>UTILES DE ESCRITORIO, OFICINA Y ENZE¥ANZA</v>
      </c>
      <c r="J23" s="98" t="s">
        <v>1379</v>
      </c>
      <c r="K23" s="98" t="s">
        <v>414</v>
      </c>
    </row>
    <row r="24" spans="2:11">
      <c r="B24" s="93"/>
      <c r="C24" s="99" t="s">
        <v>1513</v>
      </c>
      <c r="D24" s="150">
        <v>72</v>
      </c>
      <c r="E24" s="100">
        <v>15</v>
      </c>
      <c r="F24" s="97">
        <f t="shared" si="0"/>
        <v>1080</v>
      </c>
      <c r="G24" s="160" t="s">
        <v>131</v>
      </c>
      <c r="H24" s="98" t="s">
        <v>329</v>
      </c>
      <c r="I24" s="98" t="str">
        <f>VLOOKUP(H24,Presupuesto!$B$11:$C$565,2,0)</f>
        <v>UTILES DE ESCRITORIO, OFICINA Y ENZE¥ANZA</v>
      </c>
      <c r="J24" s="98" t="s">
        <v>1379</v>
      </c>
      <c r="K24" s="98" t="s">
        <v>414</v>
      </c>
    </row>
    <row r="25" spans="2:11">
      <c r="B25" s="93"/>
      <c r="C25" s="99" t="s">
        <v>1514</v>
      </c>
      <c r="D25" s="150">
        <v>48</v>
      </c>
      <c r="E25" s="100">
        <v>35</v>
      </c>
      <c r="F25" s="97">
        <f t="shared" si="0"/>
        <v>1680</v>
      </c>
      <c r="G25" s="160" t="s">
        <v>131</v>
      </c>
      <c r="H25" s="98" t="s">
        <v>329</v>
      </c>
      <c r="I25" s="98" t="str">
        <f>VLOOKUP(H25,Presupuesto!$B$11:$C$565,2,0)</f>
        <v>UTILES DE ESCRITORIO, OFICINA Y ENZE¥ANZA</v>
      </c>
      <c r="J25" s="98" t="s">
        <v>1379</v>
      </c>
      <c r="K25" s="98" t="s">
        <v>414</v>
      </c>
    </row>
    <row r="26" spans="2:11">
      <c r="B26" s="93"/>
      <c r="C26" s="99" t="s">
        <v>1515</v>
      </c>
      <c r="D26" s="150">
        <v>24</v>
      </c>
      <c r="E26" s="100">
        <v>50</v>
      </c>
      <c r="F26" s="97">
        <f t="shared" si="0"/>
        <v>1200</v>
      </c>
      <c r="G26" s="160" t="s">
        <v>131</v>
      </c>
      <c r="H26" s="98" t="s">
        <v>329</v>
      </c>
      <c r="I26" s="98" t="str">
        <f>VLOOKUP(H26,Presupuesto!$B$11:$C$565,2,0)</f>
        <v>UTILES DE ESCRITORIO, OFICINA Y ENZE¥ANZA</v>
      </c>
      <c r="J26" s="98" t="s">
        <v>1379</v>
      </c>
      <c r="K26" s="98" t="s">
        <v>414</v>
      </c>
    </row>
    <row r="27" spans="2:11">
      <c r="B27" s="93"/>
      <c r="C27" s="99" t="s">
        <v>1516</v>
      </c>
      <c r="D27" s="150">
        <v>1000</v>
      </c>
      <c r="E27" s="100">
        <v>2</v>
      </c>
      <c r="F27" s="97">
        <f t="shared" si="0"/>
        <v>2000</v>
      </c>
      <c r="G27" s="160" t="s">
        <v>131</v>
      </c>
      <c r="H27" s="98" t="s">
        <v>329</v>
      </c>
      <c r="I27" s="98" t="str">
        <f>VLOOKUP(H27,Presupuesto!$B$11:$C$565,2,0)</f>
        <v>UTILES DE ESCRITORIO, OFICINA Y ENZE¥ANZA</v>
      </c>
      <c r="J27" s="98" t="s">
        <v>1379</v>
      </c>
      <c r="K27" s="98" t="s">
        <v>414</v>
      </c>
    </row>
    <row r="28" spans="2:11">
      <c r="B28" s="93"/>
      <c r="C28" s="99" t="s">
        <v>1517</v>
      </c>
      <c r="D28" s="150">
        <v>24</v>
      </c>
      <c r="E28" s="100">
        <v>70</v>
      </c>
      <c r="F28" s="97">
        <f t="shared" si="0"/>
        <v>1680</v>
      </c>
      <c r="G28" s="160" t="s">
        <v>131</v>
      </c>
      <c r="H28" s="98" t="s">
        <v>329</v>
      </c>
      <c r="I28" s="98" t="str">
        <f>VLOOKUP(H28,Presupuesto!$B$11:$C$565,2,0)</f>
        <v>UTILES DE ESCRITORIO, OFICINA Y ENZE¥ANZA</v>
      </c>
      <c r="J28" s="98" t="s">
        <v>1379</v>
      </c>
      <c r="K28" s="98" t="s">
        <v>414</v>
      </c>
    </row>
    <row r="29" spans="2:11">
      <c r="B29" s="93"/>
      <c r="C29" s="99" t="s">
        <v>1518</v>
      </c>
      <c r="D29" s="150">
        <v>12</v>
      </c>
      <c r="E29" s="100">
        <v>150</v>
      </c>
      <c r="F29" s="97">
        <f t="shared" si="0"/>
        <v>1800</v>
      </c>
      <c r="G29" s="160" t="s">
        <v>131</v>
      </c>
      <c r="H29" s="98" t="s">
        <v>329</v>
      </c>
      <c r="I29" s="98" t="str">
        <f>VLOOKUP(H29,Presupuesto!$B$11:$C$565,2,0)</f>
        <v>UTILES DE ESCRITORIO, OFICINA Y ENZE¥ANZA</v>
      </c>
      <c r="J29" s="98" t="s">
        <v>1379</v>
      </c>
      <c r="K29" s="98" t="s">
        <v>414</v>
      </c>
    </row>
    <row r="30" spans="2:11">
      <c r="B30" s="93"/>
      <c r="C30" s="99" t="s">
        <v>1519</v>
      </c>
      <c r="D30" s="150">
        <v>1000</v>
      </c>
      <c r="E30" s="100">
        <v>2</v>
      </c>
      <c r="F30" s="97">
        <f t="shared" si="0"/>
        <v>2000</v>
      </c>
      <c r="G30" s="160" t="s">
        <v>131</v>
      </c>
      <c r="H30" s="98" t="s">
        <v>329</v>
      </c>
      <c r="I30" s="98" t="str">
        <f>VLOOKUP(H30,Presupuesto!$B$11:$C$565,2,0)</f>
        <v>UTILES DE ESCRITORIO, OFICINA Y ENZE¥ANZA</v>
      </c>
      <c r="J30" s="98" t="s">
        <v>1379</v>
      </c>
      <c r="K30" s="98" t="s">
        <v>414</v>
      </c>
    </row>
    <row r="31" spans="2:11">
      <c r="B31" s="93"/>
      <c r="C31" s="99" t="s">
        <v>1520</v>
      </c>
      <c r="D31" s="150">
        <v>120</v>
      </c>
      <c r="E31" s="100">
        <v>70</v>
      </c>
      <c r="F31" s="97">
        <f t="shared" si="0"/>
        <v>8400</v>
      </c>
      <c r="G31" s="160" t="s">
        <v>131</v>
      </c>
      <c r="H31" s="98" t="s">
        <v>820</v>
      </c>
      <c r="I31" s="98" t="str">
        <f>VLOOKUP(H31,Presupuesto!$B$11:$C$565,2,0)</f>
        <v>PAPEL DE ESCRITORIO</v>
      </c>
      <c r="J31" s="98" t="s">
        <v>1379</v>
      </c>
      <c r="K31" s="98" t="s">
        <v>414</v>
      </c>
    </row>
    <row r="32" spans="2:11">
      <c r="B32" s="93"/>
      <c r="C32" s="99" t="s">
        <v>1521</v>
      </c>
      <c r="D32" s="150">
        <v>360</v>
      </c>
      <c r="E32" s="100">
        <v>38</v>
      </c>
      <c r="F32" s="97">
        <f t="shared" si="0"/>
        <v>13680</v>
      </c>
      <c r="G32" s="160" t="s">
        <v>131</v>
      </c>
      <c r="H32" s="98" t="s">
        <v>313</v>
      </c>
      <c r="I32" s="98" t="str">
        <f>VLOOKUP(H32,Presupuesto!$B$11:$C$565,2,0)</f>
        <v>ALIMENTOS Y BEBIDAS PARA PERSONAS (31100-00)</v>
      </c>
      <c r="J32" s="98" t="s">
        <v>1379</v>
      </c>
      <c r="K32" s="98" t="s">
        <v>414</v>
      </c>
    </row>
    <row r="33" spans="2:11">
      <c r="B33" s="93"/>
      <c r="C33" s="99" t="s">
        <v>1522</v>
      </c>
      <c r="D33" s="150">
        <v>400</v>
      </c>
      <c r="E33" s="100">
        <v>20</v>
      </c>
      <c r="F33" s="97">
        <f t="shared" si="0"/>
        <v>8000</v>
      </c>
      <c r="G33" s="160" t="s">
        <v>131</v>
      </c>
      <c r="H33" s="98" t="s">
        <v>329</v>
      </c>
      <c r="I33" s="98" t="str">
        <f>VLOOKUP(H33,Presupuesto!$B$11:$C$565,2,0)</f>
        <v>UTILES DE ESCRITORIO, OFICINA Y ENZE¥ANZA</v>
      </c>
      <c r="J33" s="98" t="s">
        <v>1379</v>
      </c>
      <c r="K33" s="98" t="s">
        <v>414</v>
      </c>
    </row>
    <row r="34" spans="2:11">
      <c r="B34" s="93"/>
      <c r="C34" s="99" t="s">
        <v>1523</v>
      </c>
      <c r="D34" s="150">
        <v>600</v>
      </c>
      <c r="E34" s="100">
        <v>10</v>
      </c>
      <c r="F34" s="97">
        <f t="shared" si="0"/>
        <v>6000</v>
      </c>
      <c r="G34" s="160" t="s">
        <v>131</v>
      </c>
      <c r="H34" s="101" t="s">
        <v>318</v>
      </c>
      <c r="I34" s="98" t="str">
        <f>VLOOKUP(H34,Presupuesto!$B$11:$C$565,2,0)</f>
        <v>PRODUCTOS DE PAPEL Y CARTON (33400-00)</v>
      </c>
      <c r="J34" s="98" t="s">
        <v>1379</v>
      </c>
      <c r="K34" s="98" t="s">
        <v>414</v>
      </c>
    </row>
    <row r="35" spans="2:11">
      <c r="B35" s="93"/>
      <c r="C35" s="99" t="s">
        <v>1524</v>
      </c>
      <c r="D35" s="150">
        <v>20000</v>
      </c>
      <c r="E35" s="100">
        <v>0.5</v>
      </c>
      <c r="F35" s="97">
        <f t="shared" si="0"/>
        <v>10000</v>
      </c>
      <c r="G35" s="160" t="s">
        <v>131</v>
      </c>
      <c r="H35" s="98" t="s">
        <v>296</v>
      </c>
      <c r="I35" s="98" t="str">
        <f>VLOOKUP(H35,Presupuesto!$B$11:$C$565,2,0)</f>
        <v>IMPRENTA, PUBLIC. Y REPRODUC. (25300-00)</v>
      </c>
      <c r="J35" s="98" t="s">
        <v>1379</v>
      </c>
      <c r="K35" s="98" t="s">
        <v>414</v>
      </c>
    </row>
    <row r="36" spans="2:11">
      <c r="B36" s="93"/>
      <c r="C36" s="99" t="s">
        <v>1525</v>
      </c>
      <c r="D36" s="150">
        <v>48</v>
      </c>
      <c r="E36" s="100">
        <v>35</v>
      </c>
      <c r="F36" s="97">
        <f t="shared" si="0"/>
        <v>1680</v>
      </c>
      <c r="G36" s="160" t="s">
        <v>131</v>
      </c>
      <c r="H36" s="101" t="s">
        <v>318</v>
      </c>
      <c r="I36" s="98" t="str">
        <f>VLOOKUP(H36,Presupuesto!$B$11:$C$565,2,0)</f>
        <v>PRODUCTOS DE PAPEL Y CARTON (33400-00)</v>
      </c>
      <c r="J36" s="98" t="s">
        <v>1379</v>
      </c>
      <c r="K36" s="98" t="s">
        <v>414</v>
      </c>
    </row>
    <row r="37" spans="2:11">
      <c r="B37" s="93"/>
      <c r="C37" s="99" t="s">
        <v>1526</v>
      </c>
      <c r="D37" s="150">
        <v>2000</v>
      </c>
      <c r="E37" s="100">
        <v>60</v>
      </c>
      <c r="F37" s="97">
        <f t="shared" si="0"/>
        <v>120000</v>
      </c>
      <c r="G37" s="160" t="s">
        <v>1477</v>
      </c>
      <c r="H37" s="98" t="s">
        <v>890</v>
      </c>
      <c r="I37" s="98" t="str">
        <f>VLOOKUP(H37,Presupuesto!$B$11:$C$565,2,0)</f>
        <v>PRODUCTOS DE MATERIAL PLASTICO.</v>
      </c>
      <c r="J37" s="98" t="s">
        <v>1379</v>
      </c>
      <c r="K37" s="98" t="s">
        <v>414</v>
      </c>
    </row>
    <row r="38" spans="2:11" ht="15.75" thickBot="1">
      <c r="B38" s="93"/>
      <c r="C38" s="102"/>
      <c r="D38" s="158"/>
      <c r="E38" s="104"/>
      <c r="F38" s="105">
        <f t="shared" ref="F38" si="1">D38*E38</f>
        <v>0</v>
      </c>
      <c r="G38" s="161"/>
      <c r="H38" s="106"/>
      <c r="I38" s="106"/>
      <c r="J38" s="106"/>
      <c r="K38" s="123"/>
    </row>
    <row r="39" spans="2:11">
      <c r="B39" s="93"/>
    </row>
    <row r="40" spans="2:11">
      <c r="B40" s="93"/>
      <c r="C40" s="373"/>
      <c r="D40" s="374"/>
      <c r="E40" s="375"/>
      <c r="F40" s="375"/>
      <c r="G40" s="376"/>
      <c r="H40" s="375"/>
      <c r="I40" s="375"/>
      <c r="J40" s="154"/>
      <c r="K40" s="154"/>
    </row>
    <row r="41" spans="2:11">
      <c r="B41" s="93"/>
      <c r="C41" s="377"/>
      <c r="D41" s="378"/>
      <c r="E41" s="379"/>
      <c r="F41" s="379"/>
      <c r="G41" s="379"/>
      <c r="H41" s="380"/>
      <c r="I41" s="380"/>
      <c r="J41" s="380"/>
      <c r="K41" s="379"/>
    </row>
    <row r="42" spans="2:11">
      <c r="C42" s="377"/>
      <c r="D42" s="378"/>
      <c r="E42" s="379"/>
      <c r="F42" s="379"/>
      <c r="G42" s="379"/>
      <c r="H42" s="380"/>
      <c r="I42" s="380"/>
      <c r="J42" s="380"/>
      <c r="K42" s="379"/>
    </row>
    <row r="43" spans="2:11" ht="15.75">
      <c r="C43" s="381"/>
      <c r="D43" s="382"/>
      <c r="E43" s="379"/>
      <c r="F43" s="379"/>
      <c r="G43" s="379"/>
      <c r="H43" s="380"/>
      <c r="I43" s="380"/>
      <c r="J43" s="380"/>
      <c r="K43" s="379"/>
    </row>
    <row r="44" spans="2:11" ht="18.75">
      <c r="C44" s="383"/>
      <c r="D44" s="378"/>
      <c r="E44" s="379"/>
      <c r="F44" s="379"/>
      <c r="G44" s="379"/>
      <c r="H44" s="380"/>
      <c r="I44" s="380"/>
      <c r="J44" s="380"/>
      <c r="K44" s="379"/>
    </row>
    <row r="45" spans="2:11">
      <c r="C45" s="377"/>
      <c r="D45" s="378"/>
      <c r="E45" s="379"/>
      <c r="F45" s="379"/>
      <c r="G45" s="379"/>
      <c r="H45" s="380"/>
      <c r="I45" s="380"/>
      <c r="J45" s="380"/>
      <c r="K45" s="379"/>
    </row>
    <row r="46" spans="2:11">
      <c r="C46" s="384"/>
      <c r="D46" s="384"/>
      <c r="E46" s="384"/>
      <c r="F46" s="385"/>
      <c r="G46" s="386"/>
      <c r="H46" s="384"/>
      <c r="I46" s="384"/>
      <c r="J46" s="384"/>
      <c r="K46" s="384"/>
    </row>
    <row r="47" spans="2:11">
      <c r="C47" s="379"/>
      <c r="D47" s="387"/>
      <c r="E47" s="388"/>
      <c r="F47" s="388"/>
      <c r="G47" s="389"/>
      <c r="H47" s="380"/>
      <c r="I47" s="380"/>
      <c r="J47" s="390"/>
      <c r="K47" s="380"/>
    </row>
    <row r="48" spans="2:11">
      <c r="C48" s="379"/>
      <c r="D48" s="387"/>
      <c r="E48" s="388"/>
      <c r="F48" s="388"/>
      <c r="G48" s="389"/>
      <c r="H48" s="380"/>
      <c r="I48" s="380"/>
      <c r="J48" s="380"/>
      <c r="K48" s="380"/>
    </row>
    <row r="49" spans="3:11">
      <c r="C49" s="379"/>
      <c r="D49" s="387"/>
      <c r="E49" s="388"/>
      <c r="F49" s="388"/>
      <c r="G49" s="389"/>
      <c r="H49" s="380"/>
      <c r="I49" s="380"/>
      <c r="J49" s="380"/>
      <c r="K49" s="380"/>
    </row>
    <row r="50" spans="3:11">
      <c r="C50" s="379"/>
      <c r="D50" s="387"/>
      <c r="E50" s="388"/>
      <c r="F50" s="388"/>
      <c r="G50" s="389"/>
      <c r="H50" s="380"/>
      <c r="I50" s="380"/>
      <c r="J50" s="380"/>
      <c r="K50" s="380"/>
    </row>
    <row r="51" spans="3:11">
      <c r="C51" s="379"/>
      <c r="D51" s="387"/>
      <c r="E51" s="388"/>
      <c r="F51" s="388"/>
      <c r="G51" s="389"/>
      <c r="H51" s="380"/>
      <c r="I51" s="380"/>
      <c r="J51" s="380"/>
      <c r="K51" s="380"/>
    </row>
    <row r="52" spans="3:11">
      <c r="C52" s="379"/>
      <c r="D52" s="387"/>
      <c r="E52" s="388"/>
      <c r="F52" s="388"/>
      <c r="G52" s="389"/>
      <c r="H52" s="380"/>
      <c r="I52" s="380"/>
      <c r="J52" s="380"/>
      <c r="K52" s="380"/>
    </row>
    <row r="53" spans="3:11">
      <c r="C53" s="379"/>
      <c r="D53" s="387"/>
      <c r="E53" s="388"/>
      <c r="F53" s="388"/>
      <c r="G53" s="389"/>
      <c r="H53" s="380"/>
      <c r="I53" s="380"/>
      <c r="J53" s="380"/>
      <c r="K53" s="380"/>
    </row>
    <row r="54" spans="3:11">
      <c r="C54" s="379"/>
      <c r="D54" s="387"/>
      <c r="E54" s="388"/>
      <c r="F54" s="388"/>
      <c r="G54" s="389"/>
      <c r="H54" s="380"/>
      <c r="I54" s="380"/>
      <c r="J54" s="380"/>
      <c r="K54" s="380"/>
    </row>
    <row r="55" spans="3:11">
      <c r="C55" s="379"/>
      <c r="D55" s="387"/>
      <c r="E55" s="388"/>
      <c r="F55" s="388"/>
      <c r="G55" s="389"/>
      <c r="H55" s="380"/>
      <c r="I55" s="380"/>
      <c r="J55" s="380"/>
      <c r="K55" s="380"/>
    </row>
    <row r="56" spans="3:11">
      <c r="C56" s="379"/>
      <c r="D56" s="387"/>
      <c r="E56" s="388"/>
      <c r="F56" s="388"/>
      <c r="G56" s="389"/>
      <c r="H56" s="380"/>
      <c r="I56" s="380"/>
      <c r="J56" s="380"/>
      <c r="K56" s="380"/>
    </row>
  </sheetData>
  <dataValidations xWindow="671" yWindow="499" count="6">
    <dataValidation type="list" allowBlank="1" showInputMessage="1" showErrorMessage="1" errorTitle="¡Ingreso Invalido!" error="Seleccione una opción de la lista" promptTitle="Tipo de Presupuesto" prompt="Seleccione una opción de la lista" sqref="G47:G56 G17:G38">
      <formula1>$R$2:$S$2</formula1>
    </dataValidation>
    <dataValidation type="list" allowBlank="1" showInputMessage="1" showErrorMessage="1" errorTitle="¡Ingreso Inválido!" error="Seleccione una opción de la lista" promptTitle="Mes Requerido" prompt="Seleccione el mes en el que requiere el recurso." sqref="K47:K56 K17:K38">
      <formula1>$U$2:$AF$2</formula1>
    </dataValidation>
    <dataValidation type="list" allowBlank="1" showInputMessage="1" showErrorMessage="1" errorTitle="¡Ingreso Inválido!" error="Seleccione una opción de la lista." promptTitle="Dimensión Estratégica" prompt="Seleccione una opción de la lista." sqref="J47:J56">
      <formula1>$A$2:$K$2</formula1>
    </dataValidation>
    <dataValidation type="list" allowBlank="1" showInputMessage="1" showErrorMessage="1" errorTitle="¡Ingreso Inválido!" error="Verifique el valor ingresado." promptTitle="Objeto de Gasto" prompt="Ingrese el Objeto de Gasto." sqref="H47:H56 H38">
      <formula1>$A$1:$UI$1</formula1>
    </dataValidation>
    <dataValidation type="list" allowBlank="1" showInputMessage="1" showErrorMessage="1" errorTitle="¡Ingreso Inválido!" error="Seleccione una opción de la lista." promptTitle="Dimensión Estratégica" prompt="Seleccione una opción de la lista." sqref="J17:J38">
      <formula1>$A$2:$N$2</formula1>
    </dataValidation>
    <dataValidation type="list" allowBlank="1" showInputMessage="1" showErrorMessage="1" errorTitle="¡Ingreso Inválido!" error="Verifique el valor ingresado." promptTitle="Objeto de Gasto" prompt="Ingrese el Objeto de Gasto." sqref="H17:H37">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42"/>
  <sheetViews>
    <sheetView showGridLines="0" topLeftCell="D7" zoomScale="86" zoomScaleNormal="86" workbookViewId="0">
      <selection activeCell="H32" sqref="H32"/>
    </sheetView>
  </sheetViews>
  <sheetFormatPr baseColWidth="10" defaultColWidth="11.5703125" defaultRowHeight="1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c r="A1" s="187" t="s">
        <v>253</v>
      </c>
      <c r="B1" s="190" t="s">
        <v>254</v>
      </c>
      <c r="C1" s="181" t="s">
        <v>255</v>
      </c>
      <c r="D1" s="181" t="s">
        <v>501</v>
      </c>
      <c r="E1" s="181" t="s">
        <v>503</v>
      </c>
      <c r="F1" s="181" t="s">
        <v>505</v>
      </c>
      <c r="G1" s="181" t="s">
        <v>507</v>
      </c>
      <c r="H1" s="181" t="s">
        <v>509</v>
      </c>
      <c r="I1" s="181" t="s">
        <v>511</v>
      </c>
      <c r="J1" s="181" t="s">
        <v>256</v>
      </c>
      <c r="K1" s="181" t="s">
        <v>514</v>
      </c>
      <c r="L1" s="181" t="s">
        <v>257</v>
      </c>
      <c r="M1" s="181" t="s">
        <v>516</v>
      </c>
      <c r="N1" s="181" t="s">
        <v>518</v>
      </c>
      <c r="O1" s="181" t="s">
        <v>520</v>
      </c>
      <c r="P1" s="181" t="s">
        <v>258</v>
      </c>
      <c r="Q1" s="181" t="s">
        <v>521</v>
      </c>
      <c r="R1" s="181" t="s">
        <v>524</v>
      </c>
      <c r="S1" s="181" t="s">
        <v>259</v>
      </c>
      <c r="T1" s="181" t="s">
        <v>526</v>
      </c>
      <c r="U1" s="181" t="s">
        <v>260</v>
      </c>
      <c r="V1" s="181" t="s">
        <v>527</v>
      </c>
      <c r="W1" s="181" t="s">
        <v>528</v>
      </c>
      <c r="X1" s="181" t="s">
        <v>532</v>
      </c>
      <c r="Y1" s="181" t="s">
        <v>276</v>
      </c>
      <c r="Z1" s="181" t="s">
        <v>533</v>
      </c>
      <c r="AA1" s="181" t="s">
        <v>535</v>
      </c>
      <c r="AB1" s="181" t="s">
        <v>537</v>
      </c>
      <c r="AC1" s="181" t="s">
        <v>277</v>
      </c>
      <c r="AD1" s="181" t="s">
        <v>539</v>
      </c>
      <c r="AE1" s="181" t="s">
        <v>541</v>
      </c>
      <c r="AF1" s="181" t="s">
        <v>543</v>
      </c>
      <c r="AG1" s="181" t="s">
        <v>545</v>
      </c>
      <c r="AH1" s="181" t="s">
        <v>252</v>
      </c>
      <c r="AI1" s="181" t="s">
        <v>547</v>
      </c>
      <c r="AJ1" s="190" t="s">
        <v>261</v>
      </c>
      <c r="AK1" s="181" t="s">
        <v>549</v>
      </c>
      <c r="AL1" s="181" t="s">
        <v>262</v>
      </c>
      <c r="AM1" s="181" t="s">
        <v>551</v>
      </c>
      <c r="AN1" s="181" t="s">
        <v>553</v>
      </c>
      <c r="AO1" s="181" t="s">
        <v>263</v>
      </c>
      <c r="AP1" s="181" t="s">
        <v>555</v>
      </c>
      <c r="AQ1" s="181" t="s">
        <v>557</v>
      </c>
      <c r="AR1" s="181" t="s">
        <v>264</v>
      </c>
      <c r="AS1" s="181" t="s">
        <v>558</v>
      </c>
      <c r="AT1" s="181" t="s">
        <v>560</v>
      </c>
      <c r="AU1" s="181" t="s">
        <v>561</v>
      </c>
      <c r="AV1" s="181" t="s">
        <v>562</v>
      </c>
      <c r="AW1" s="181" t="s">
        <v>564</v>
      </c>
      <c r="AX1" s="181" t="s">
        <v>566</v>
      </c>
      <c r="AY1" s="181" t="s">
        <v>567</v>
      </c>
      <c r="AZ1" s="181" t="s">
        <v>265</v>
      </c>
      <c r="BA1" s="181" t="s">
        <v>569</v>
      </c>
      <c r="BB1" s="181" t="s">
        <v>571</v>
      </c>
      <c r="BC1" s="181" t="s">
        <v>573</v>
      </c>
      <c r="BD1" s="181" t="s">
        <v>575</v>
      </c>
      <c r="BE1" s="181" t="s">
        <v>577</v>
      </c>
      <c r="BF1" s="181" t="s">
        <v>579</v>
      </c>
      <c r="BG1" s="181" t="s">
        <v>581</v>
      </c>
      <c r="BH1" s="181" t="s">
        <v>583</v>
      </c>
      <c r="BI1" s="181" t="s">
        <v>278</v>
      </c>
      <c r="BJ1" s="181" t="s">
        <v>585</v>
      </c>
      <c r="BK1" s="181" t="s">
        <v>587</v>
      </c>
      <c r="BL1" s="181" t="s">
        <v>589</v>
      </c>
      <c r="BM1" s="181" t="s">
        <v>591</v>
      </c>
      <c r="BN1" s="181" t="s">
        <v>593</v>
      </c>
      <c r="BO1" s="181" t="s">
        <v>595</v>
      </c>
      <c r="BP1" s="181" t="s">
        <v>597</v>
      </c>
      <c r="BQ1" s="181" t="s">
        <v>599</v>
      </c>
      <c r="BR1" s="181" t="s">
        <v>601</v>
      </c>
      <c r="BS1" s="181" t="s">
        <v>603</v>
      </c>
      <c r="BT1" s="190" t="s">
        <v>266</v>
      </c>
      <c r="BU1" s="181" t="s">
        <v>267</v>
      </c>
      <c r="BV1" s="181" t="s">
        <v>605</v>
      </c>
      <c r="BW1" s="181" t="s">
        <v>268</v>
      </c>
      <c r="BX1" s="181" t="s">
        <v>607</v>
      </c>
      <c r="BY1" s="181" t="s">
        <v>609</v>
      </c>
      <c r="BZ1" s="190" t="s">
        <v>269</v>
      </c>
      <c r="CA1" s="181" t="s">
        <v>270</v>
      </c>
      <c r="CB1" s="181" t="s">
        <v>611</v>
      </c>
      <c r="CC1" s="181" t="s">
        <v>271</v>
      </c>
      <c r="CD1" s="181" t="s">
        <v>613</v>
      </c>
      <c r="CE1" s="181" t="s">
        <v>615</v>
      </c>
      <c r="CF1" s="181" t="s">
        <v>617</v>
      </c>
      <c r="CG1" s="190" t="s">
        <v>272</v>
      </c>
      <c r="CH1" s="181" t="s">
        <v>623</v>
      </c>
      <c r="CI1" s="181" t="s">
        <v>625</v>
      </c>
      <c r="CJ1" s="181" t="s">
        <v>273</v>
      </c>
      <c r="CK1" s="181" t="s">
        <v>619</v>
      </c>
      <c r="CL1" s="181" t="s">
        <v>621</v>
      </c>
      <c r="CM1" s="181" t="s">
        <v>274</v>
      </c>
      <c r="CN1" s="181" t="s">
        <v>627</v>
      </c>
      <c r="CO1" s="181" t="s">
        <v>275</v>
      </c>
      <c r="CP1" s="181" t="s">
        <v>628</v>
      </c>
      <c r="CQ1" s="178" t="s">
        <v>279</v>
      </c>
      <c r="CR1" s="190" t="s">
        <v>280</v>
      </c>
      <c r="CS1" s="181" t="s">
        <v>629</v>
      </c>
      <c r="CT1" s="181" t="s">
        <v>630</v>
      </c>
      <c r="CU1" s="181" t="s">
        <v>632</v>
      </c>
      <c r="CV1" s="181" t="s">
        <v>281</v>
      </c>
      <c r="CW1" s="181" t="s">
        <v>634</v>
      </c>
      <c r="CX1" s="181" t="s">
        <v>636</v>
      </c>
      <c r="CY1" s="181" t="s">
        <v>638</v>
      </c>
      <c r="CZ1" s="181" t="s">
        <v>640</v>
      </c>
      <c r="DA1" s="181" t="s">
        <v>642</v>
      </c>
      <c r="DB1" s="181" t="s">
        <v>644</v>
      </c>
      <c r="DC1" s="190" t="s">
        <v>282</v>
      </c>
      <c r="DD1" s="181" t="s">
        <v>283</v>
      </c>
      <c r="DE1" s="181" t="s">
        <v>646</v>
      </c>
      <c r="DF1" s="181" t="s">
        <v>284</v>
      </c>
      <c r="DG1" s="181" t="s">
        <v>648</v>
      </c>
      <c r="DH1" s="181" t="s">
        <v>650</v>
      </c>
      <c r="DI1" s="181" t="s">
        <v>652</v>
      </c>
      <c r="DJ1" s="181" t="s">
        <v>654</v>
      </c>
      <c r="DK1" s="181" t="s">
        <v>656</v>
      </c>
      <c r="DL1" s="181" t="s">
        <v>658</v>
      </c>
      <c r="DM1" s="181" t="s">
        <v>660</v>
      </c>
      <c r="DN1" s="181" t="s">
        <v>285</v>
      </c>
      <c r="DO1" s="181" t="s">
        <v>662</v>
      </c>
      <c r="DP1" s="181" t="s">
        <v>664</v>
      </c>
      <c r="DQ1" s="181" t="s">
        <v>666</v>
      </c>
      <c r="DR1" s="190" t="s">
        <v>286</v>
      </c>
      <c r="DS1" s="181" t="s">
        <v>668</v>
      </c>
      <c r="DT1" s="181" t="s">
        <v>287</v>
      </c>
      <c r="DU1" s="181" t="s">
        <v>670</v>
      </c>
      <c r="DV1" s="181" t="s">
        <v>288</v>
      </c>
      <c r="DW1" s="181" t="s">
        <v>672</v>
      </c>
      <c r="DX1" s="181" t="s">
        <v>674</v>
      </c>
      <c r="DY1" s="181" t="s">
        <v>676</v>
      </c>
      <c r="DZ1" s="181" t="s">
        <v>678</v>
      </c>
      <c r="EA1" s="181" t="s">
        <v>680</v>
      </c>
      <c r="EB1" s="181" t="s">
        <v>682</v>
      </c>
      <c r="EC1" s="181" t="s">
        <v>684</v>
      </c>
      <c r="ED1" s="181" t="s">
        <v>686</v>
      </c>
      <c r="EE1" s="181" t="s">
        <v>688</v>
      </c>
      <c r="EF1" s="181" t="s">
        <v>690</v>
      </c>
      <c r="EG1" s="181" t="s">
        <v>692</v>
      </c>
      <c r="EH1" s="190" t="s">
        <v>289</v>
      </c>
      <c r="EI1" s="181" t="s">
        <v>694</v>
      </c>
      <c r="EJ1" s="181" t="s">
        <v>290</v>
      </c>
      <c r="EK1" s="181" t="s">
        <v>696</v>
      </c>
      <c r="EL1" s="181" t="s">
        <v>698</v>
      </c>
      <c r="EM1" s="181" t="s">
        <v>291</v>
      </c>
      <c r="EN1" s="181" t="s">
        <v>700</v>
      </c>
      <c r="EO1" s="181" t="s">
        <v>702</v>
      </c>
      <c r="EP1" s="181" t="s">
        <v>292</v>
      </c>
      <c r="EQ1" s="181" t="s">
        <v>704</v>
      </c>
      <c r="ER1" s="181" t="s">
        <v>706</v>
      </c>
      <c r="ES1" s="181" t="s">
        <v>708</v>
      </c>
      <c r="ET1" s="181" t="s">
        <v>293</v>
      </c>
      <c r="EU1" s="181" t="s">
        <v>710</v>
      </c>
      <c r="EV1" s="181" t="s">
        <v>712</v>
      </c>
      <c r="EW1" s="190" t="s">
        <v>294</v>
      </c>
      <c r="EX1" s="181" t="s">
        <v>295</v>
      </c>
      <c r="EY1" s="181" t="s">
        <v>714</v>
      </c>
      <c r="EZ1" s="181" t="s">
        <v>716</v>
      </c>
      <c r="FA1" s="181" t="s">
        <v>718</v>
      </c>
      <c r="FB1" s="181" t="s">
        <v>720</v>
      </c>
      <c r="FC1" s="181" t="s">
        <v>296</v>
      </c>
      <c r="FD1" s="181" t="s">
        <v>722</v>
      </c>
      <c r="FE1" s="181" t="s">
        <v>724</v>
      </c>
      <c r="FF1" s="181" t="s">
        <v>726</v>
      </c>
      <c r="FG1" s="181" t="s">
        <v>728</v>
      </c>
      <c r="FH1" s="181" t="s">
        <v>730</v>
      </c>
      <c r="FI1" s="181" t="s">
        <v>297</v>
      </c>
      <c r="FJ1" s="181" t="s">
        <v>733</v>
      </c>
      <c r="FK1" s="181" t="s">
        <v>298</v>
      </c>
      <c r="FL1" s="181" t="s">
        <v>736</v>
      </c>
      <c r="FM1" s="181" t="s">
        <v>737</v>
      </c>
      <c r="FN1" s="181" t="s">
        <v>739</v>
      </c>
      <c r="FO1" s="181" t="s">
        <v>299</v>
      </c>
      <c r="FP1" s="181" t="s">
        <v>742</v>
      </c>
      <c r="FQ1" s="181" t="s">
        <v>743</v>
      </c>
      <c r="FR1" s="181" t="s">
        <v>745</v>
      </c>
      <c r="FS1" s="181" t="s">
        <v>300</v>
      </c>
      <c r="FT1" s="181" t="s">
        <v>748</v>
      </c>
      <c r="FU1" s="181" t="s">
        <v>750</v>
      </c>
      <c r="FV1" s="181" t="s">
        <v>752</v>
      </c>
      <c r="FW1" s="190" t="s">
        <v>301</v>
      </c>
      <c r="FX1" s="190" t="s">
        <v>302</v>
      </c>
      <c r="FY1" s="181" t="s">
        <v>308</v>
      </c>
      <c r="FZ1" s="181" t="s">
        <v>754</v>
      </c>
      <c r="GA1" s="181" t="s">
        <v>756</v>
      </c>
      <c r="GB1" s="181" t="s">
        <v>758</v>
      </c>
      <c r="GC1" s="181" t="s">
        <v>760</v>
      </c>
      <c r="GD1" s="181" t="s">
        <v>762</v>
      </c>
      <c r="GE1" s="181" t="s">
        <v>764</v>
      </c>
      <c r="GF1" s="190" t="s">
        <v>303</v>
      </c>
      <c r="GG1" s="181" t="s">
        <v>309</v>
      </c>
      <c r="GH1" s="181" t="s">
        <v>766</v>
      </c>
      <c r="GI1" s="181" t="s">
        <v>768</v>
      </c>
      <c r="GJ1" s="181" t="s">
        <v>769</v>
      </c>
      <c r="GK1" s="181" t="s">
        <v>310</v>
      </c>
      <c r="GL1" s="181" t="s">
        <v>772</v>
      </c>
      <c r="GM1" s="181" t="s">
        <v>773</v>
      </c>
      <c r="GN1" s="190" t="s">
        <v>304</v>
      </c>
      <c r="GO1" s="181" t="s">
        <v>305</v>
      </c>
      <c r="GP1" s="181" t="s">
        <v>775</v>
      </c>
      <c r="GQ1" s="181" t="s">
        <v>777</v>
      </c>
      <c r="GR1" s="181" t="s">
        <v>779</v>
      </c>
      <c r="GS1" s="181" t="s">
        <v>781</v>
      </c>
      <c r="GT1" s="181" t="s">
        <v>783</v>
      </c>
      <c r="GU1" s="190" t="s">
        <v>306</v>
      </c>
      <c r="GV1" s="181" t="s">
        <v>307</v>
      </c>
      <c r="GW1" s="181" t="s">
        <v>785</v>
      </c>
      <c r="GX1" s="181" t="s">
        <v>787</v>
      </c>
      <c r="GY1" s="181" t="s">
        <v>789</v>
      </c>
      <c r="GZ1" s="181" t="s">
        <v>791</v>
      </c>
      <c r="HA1" s="181" t="s">
        <v>793</v>
      </c>
      <c r="HB1" s="181" t="s">
        <v>795</v>
      </c>
      <c r="HC1" s="178" t="s">
        <v>311</v>
      </c>
      <c r="HD1" s="190" t="s">
        <v>312</v>
      </c>
      <c r="HE1" s="181" t="s">
        <v>313</v>
      </c>
      <c r="HF1" s="181" t="s">
        <v>797</v>
      </c>
      <c r="HG1" s="181" t="s">
        <v>799</v>
      </c>
      <c r="HH1" s="181" t="s">
        <v>801</v>
      </c>
      <c r="HI1" s="181" t="s">
        <v>803</v>
      </c>
      <c r="HJ1" s="181" t="s">
        <v>314</v>
      </c>
      <c r="HK1" s="181" t="s">
        <v>806</v>
      </c>
      <c r="HL1" s="181" t="s">
        <v>331</v>
      </c>
      <c r="HM1" s="181" t="s">
        <v>844</v>
      </c>
      <c r="HN1" s="181" t="s">
        <v>846</v>
      </c>
      <c r="HO1" s="181" t="s">
        <v>848</v>
      </c>
      <c r="HP1" s="190" t="s">
        <v>315</v>
      </c>
      <c r="HQ1" s="181" t="s">
        <v>808</v>
      </c>
      <c r="HR1" s="181" t="s">
        <v>810</v>
      </c>
      <c r="HS1" s="181" t="s">
        <v>316</v>
      </c>
      <c r="HT1" s="181" t="s">
        <v>813</v>
      </c>
      <c r="HU1" s="181" t="s">
        <v>815</v>
      </c>
      <c r="HV1" s="181" t="s">
        <v>816</v>
      </c>
      <c r="HW1" s="181" t="s">
        <v>818</v>
      </c>
      <c r="HX1" s="190" t="s">
        <v>317</v>
      </c>
      <c r="HY1" s="181" t="s">
        <v>820</v>
      </c>
      <c r="HZ1" s="181" t="s">
        <v>822</v>
      </c>
      <c r="IA1" s="181" t="s">
        <v>824</v>
      </c>
      <c r="IB1" s="181" t="s">
        <v>318</v>
      </c>
      <c r="IC1" s="181" t="s">
        <v>826</v>
      </c>
      <c r="ID1" s="181" t="s">
        <v>828</v>
      </c>
      <c r="IE1" s="181" t="s">
        <v>319</v>
      </c>
      <c r="IF1" s="181" t="s">
        <v>830</v>
      </c>
      <c r="IG1" s="181" t="s">
        <v>832</v>
      </c>
      <c r="IH1" s="181" t="s">
        <v>320</v>
      </c>
      <c r="II1" s="181" t="s">
        <v>834</v>
      </c>
      <c r="IJ1" s="181" t="s">
        <v>836</v>
      </c>
      <c r="IK1" s="181" t="s">
        <v>838</v>
      </c>
      <c r="IL1" s="181" t="s">
        <v>840</v>
      </c>
      <c r="IM1" s="181" t="s">
        <v>321</v>
      </c>
      <c r="IN1" s="181" t="s">
        <v>842</v>
      </c>
      <c r="IO1" s="190" t="s">
        <v>322</v>
      </c>
      <c r="IP1" s="181" t="s">
        <v>850</v>
      </c>
      <c r="IQ1" s="181" t="s">
        <v>852</v>
      </c>
      <c r="IR1" s="181" t="s">
        <v>323</v>
      </c>
      <c r="IS1" s="181" t="s">
        <v>854</v>
      </c>
      <c r="IT1" s="181" t="s">
        <v>856</v>
      </c>
      <c r="IU1" s="181" t="s">
        <v>858</v>
      </c>
      <c r="IV1" s="190" t="s">
        <v>324</v>
      </c>
      <c r="IW1" s="181" t="s">
        <v>860</v>
      </c>
      <c r="IX1" s="181" t="s">
        <v>325</v>
      </c>
      <c r="IY1" s="181" t="s">
        <v>863</v>
      </c>
      <c r="IZ1" s="181" t="s">
        <v>865</v>
      </c>
      <c r="JA1" s="181" t="s">
        <v>867</v>
      </c>
      <c r="JB1" s="181" t="s">
        <v>869</v>
      </c>
      <c r="JC1" s="181" t="s">
        <v>871</v>
      </c>
      <c r="JD1" s="181" t="s">
        <v>873</v>
      </c>
      <c r="JE1" s="181" t="s">
        <v>326</v>
      </c>
      <c r="JF1" s="181" t="s">
        <v>876</v>
      </c>
      <c r="JG1" s="181" t="s">
        <v>878</v>
      </c>
      <c r="JH1" s="181" t="s">
        <v>880</v>
      </c>
      <c r="JI1" s="181" t="s">
        <v>882</v>
      </c>
      <c r="JJ1" s="181" t="s">
        <v>884</v>
      </c>
      <c r="JK1" s="181" t="s">
        <v>886</v>
      </c>
      <c r="JL1" s="181" t="s">
        <v>888</v>
      </c>
      <c r="JM1" s="181" t="s">
        <v>890</v>
      </c>
      <c r="JN1" s="181" t="s">
        <v>327</v>
      </c>
      <c r="JO1" s="181" t="s">
        <v>893</v>
      </c>
      <c r="JP1" s="181" t="s">
        <v>895</v>
      </c>
      <c r="JQ1" s="181" t="s">
        <v>897</v>
      </c>
      <c r="JR1" s="181" t="s">
        <v>899</v>
      </c>
      <c r="JS1" s="181" t="s">
        <v>900</v>
      </c>
      <c r="JT1" s="181" t="s">
        <v>902</v>
      </c>
      <c r="JU1" s="181" t="s">
        <v>904</v>
      </c>
      <c r="JV1" s="181" t="s">
        <v>906</v>
      </c>
      <c r="JW1" s="181" t="s">
        <v>908</v>
      </c>
      <c r="JX1" s="181" t="s">
        <v>910</v>
      </c>
      <c r="JY1" s="181" t="s">
        <v>912</v>
      </c>
      <c r="JZ1" s="181" t="s">
        <v>914</v>
      </c>
      <c r="KA1" s="181" t="s">
        <v>916</v>
      </c>
      <c r="KB1" s="181" t="s">
        <v>918</v>
      </c>
      <c r="KC1" s="181" t="s">
        <v>920</v>
      </c>
      <c r="KD1" s="181" t="s">
        <v>922</v>
      </c>
      <c r="KE1" s="181" t="s">
        <v>924</v>
      </c>
      <c r="KF1" s="181" t="s">
        <v>926</v>
      </c>
      <c r="KG1" s="181" t="s">
        <v>928</v>
      </c>
      <c r="KH1" s="181" t="s">
        <v>930</v>
      </c>
      <c r="KI1" s="181" t="s">
        <v>932</v>
      </c>
      <c r="KJ1" s="181" t="s">
        <v>934</v>
      </c>
      <c r="KK1" s="181" t="s">
        <v>936</v>
      </c>
      <c r="KL1" s="181" t="s">
        <v>938</v>
      </c>
      <c r="KM1" s="181" t="s">
        <v>940</v>
      </c>
      <c r="KN1" s="181" t="s">
        <v>942</v>
      </c>
      <c r="KO1" s="190" t="s">
        <v>328</v>
      </c>
      <c r="KP1" s="181" t="s">
        <v>944</v>
      </c>
      <c r="KQ1" s="181" t="s">
        <v>329</v>
      </c>
      <c r="KR1" s="181" t="s">
        <v>947</v>
      </c>
      <c r="KS1" s="181" t="s">
        <v>949</v>
      </c>
      <c r="KT1" s="181" t="s">
        <v>951</v>
      </c>
      <c r="KU1" s="181" t="s">
        <v>953</v>
      </c>
      <c r="KV1" s="181" t="s">
        <v>330</v>
      </c>
      <c r="KW1" s="181" t="s">
        <v>956</v>
      </c>
      <c r="KX1" s="181" t="s">
        <v>958</v>
      </c>
      <c r="KY1" s="181" t="s">
        <v>960</v>
      </c>
      <c r="KZ1" s="181" t="s">
        <v>962</v>
      </c>
      <c r="LA1" s="181" t="s">
        <v>964</v>
      </c>
      <c r="LB1" s="181" t="s">
        <v>966</v>
      </c>
      <c r="LC1" s="181" t="s">
        <v>968</v>
      </c>
      <c r="LD1" s="178" t="s">
        <v>332</v>
      </c>
      <c r="LE1" s="190" t="s">
        <v>333</v>
      </c>
      <c r="LF1" s="181" t="s">
        <v>334</v>
      </c>
      <c r="LG1" s="181" t="s">
        <v>348</v>
      </c>
      <c r="LH1" s="181" t="s">
        <v>970</v>
      </c>
      <c r="LI1" s="181" t="s">
        <v>972</v>
      </c>
      <c r="LJ1" s="181" t="s">
        <v>974</v>
      </c>
      <c r="LK1" s="181" t="s">
        <v>976</v>
      </c>
      <c r="LL1" s="181" t="s">
        <v>349</v>
      </c>
      <c r="LM1" s="181" t="s">
        <v>978</v>
      </c>
      <c r="LN1" s="181" t="s">
        <v>350</v>
      </c>
      <c r="LO1" s="181" t="s">
        <v>980</v>
      </c>
      <c r="LP1" s="181" t="s">
        <v>335</v>
      </c>
      <c r="LQ1" s="181" t="s">
        <v>982</v>
      </c>
      <c r="LR1" s="181" t="s">
        <v>351</v>
      </c>
      <c r="LS1" s="181" t="s">
        <v>984</v>
      </c>
      <c r="LT1" s="181" t="s">
        <v>986</v>
      </c>
      <c r="LU1" s="181" t="s">
        <v>352</v>
      </c>
      <c r="LV1" s="190" t="s">
        <v>336</v>
      </c>
      <c r="LW1" s="181" t="s">
        <v>337</v>
      </c>
      <c r="LX1" s="181" t="s">
        <v>988</v>
      </c>
      <c r="LY1" s="181" t="s">
        <v>990</v>
      </c>
      <c r="LZ1" s="181" t="s">
        <v>991</v>
      </c>
      <c r="MA1" s="181" t="s">
        <v>993</v>
      </c>
      <c r="MB1" s="181" t="s">
        <v>994</v>
      </c>
      <c r="MC1" s="181" t="s">
        <v>996</v>
      </c>
      <c r="MD1" s="181" t="s">
        <v>998</v>
      </c>
      <c r="ME1" s="181" t="s">
        <v>1000</v>
      </c>
      <c r="MF1" s="181" t="s">
        <v>1002</v>
      </c>
      <c r="MG1" s="181" t="s">
        <v>338</v>
      </c>
      <c r="MH1" s="181" t="s">
        <v>1005</v>
      </c>
      <c r="MI1" s="181" t="s">
        <v>1006</v>
      </c>
      <c r="MJ1" s="181" t="s">
        <v>1008</v>
      </c>
      <c r="MK1" s="181" t="s">
        <v>339</v>
      </c>
      <c r="ML1" s="181" t="s">
        <v>1011</v>
      </c>
      <c r="MM1" s="181" t="s">
        <v>1012</v>
      </c>
      <c r="MN1" s="181" t="s">
        <v>1014</v>
      </c>
      <c r="MO1" s="181" t="s">
        <v>1016</v>
      </c>
      <c r="MP1" s="181" t="s">
        <v>340</v>
      </c>
      <c r="MQ1" s="181" t="s">
        <v>1019</v>
      </c>
      <c r="MR1" s="181" t="s">
        <v>1021</v>
      </c>
      <c r="MS1" s="181" t="s">
        <v>1023</v>
      </c>
      <c r="MT1" s="181" t="s">
        <v>1025</v>
      </c>
      <c r="MU1" s="181" t="s">
        <v>341</v>
      </c>
      <c r="MV1" s="181" t="s">
        <v>1028</v>
      </c>
      <c r="MW1" s="181" t="s">
        <v>1030</v>
      </c>
      <c r="MX1" s="181" t="s">
        <v>1032</v>
      </c>
      <c r="MY1" s="181" t="s">
        <v>1034</v>
      </c>
      <c r="MZ1" s="181" t="s">
        <v>1036</v>
      </c>
      <c r="NA1" s="181" t="s">
        <v>1038</v>
      </c>
      <c r="NB1" s="181" t="s">
        <v>1040</v>
      </c>
      <c r="NC1" s="181" t="s">
        <v>1042</v>
      </c>
      <c r="ND1" s="181" t="s">
        <v>1044</v>
      </c>
      <c r="NE1" s="181" t="s">
        <v>1046</v>
      </c>
      <c r="NF1" s="181" t="s">
        <v>1048</v>
      </c>
      <c r="NG1" s="181" t="s">
        <v>1049</v>
      </c>
      <c r="NH1" s="190" t="s">
        <v>342</v>
      </c>
      <c r="NI1" s="181" t="s">
        <v>343</v>
      </c>
      <c r="NJ1" s="181" t="s">
        <v>1051</v>
      </c>
      <c r="NK1" s="181" t="s">
        <v>1053</v>
      </c>
      <c r="NL1" s="181" t="s">
        <v>1055</v>
      </c>
      <c r="NM1" s="181" t="s">
        <v>1057</v>
      </c>
      <c r="NN1" s="190" t="s">
        <v>344</v>
      </c>
      <c r="NO1" s="181" t="s">
        <v>345</v>
      </c>
      <c r="NP1" s="181" t="s">
        <v>1058</v>
      </c>
      <c r="NQ1" s="181" t="s">
        <v>346</v>
      </c>
      <c r="NR1" s="181" t="s">
        <v>1060</v>
      </c>
      <c r="NS1" s="181" t="s">
        <v>1062</v>
      </c>
      <c r="NT1" s="181" t="s">
        <v>347</v>
      </c>
      <c r="NU1" s="181" t="s">
        <v>1064</v>
      </c>
      <c r="NV1" s="178" t="s">
        <v>353</v>
      </c>
      <c r="NW1" s="190" t="s">
        <v>354</v>
      </c>
      <c r="NX1" s="181" t="s">
        <v>355</v>
      </c>
      <c r="NY1" s="181" t="s">
        <v>1067</v>
      </c>
      <c r="NZ1" s="181" t="s">
        <v>1069</v>
      </c>
      <c r="OA1" s="181" t="s">
        <v>356</v>
      </c>
      <c r="OB1" s="181" t="s">
        <v>366</v>
      </c>
      <c r="OC1" s="181" t="s">
        <v>1071</v>
      </c>
      <c r="OD1" s="181" t="s">
        <v>1073</v>
      </c>
      <c r="OE1" s="181" t="s">
        <v>1075</v>
      </c>
      <c r="OF1" s="181" t="s">
        <v>1077</v>
      </c>
      <c r="OG1" s="181" t="s">
        <v>1079</v>
      </c>
      <c r="OH1" s="181" t="s">
        <v>1081</v>
      </c>
      <c r="OI1" s="181" t="s">
        <v>1083</v>
      </c>
      <c r="OJ1" s="181" t="s">
        <v>1085</v>
      </c>
      <c r="OK1" s="181" t="s">
        <v>1087</v>
      </c>
      <c r="OL1" s="181" t="s">
        <v>1089</v>
      </c>
      <c r="OM1" s="181" t="s">
        <v>1091</v>
      </c>
      <c r="ON1" s="181" t="s">
        <v>1093</v>
      </c>
      <c r="OO1" s="181" t="s">
        <v>1095</v>
      </c>
      <c r="OP1" s="181" t="s">
        <v>1097</v>
      </c>
      <c r="OQ1" s="181" t="s">
        <v>1099</v>
      </c>
      <c r="OR1" s="181" t="s">
        <v>1101</v>
      </c>
      <c r="OS1" s="181" t="s">
        <v>1103</v>
      </c>
      <c r="OT1" s="181" t="s">
        <v>1105</v>
      </c>
      <c r="OU1" s="181" t="s">
        <v>1107</v>
      </c>
      <c r="OV1" s="181" t="s">
        <v>1109</v>
      </c>
      <c r="OW1" s="181" t="s">
        <v>1111</v>
      </c>
      <c r="OX1" s="181" t="s">
        <v>1113</v>
      </c>
      <c r="OY1" s="181" t="s">
        <v>367</v>
      </c>
      <c r="OZ1" s="181" t="s">
        <v>1116</v>
      </c>
      <c r="PA1" s="181" t="s">
        <v>1118</v>
      </c>
      <c r="PB1" s="181" t="s">
        <v>1119</v>
      </c>
      <c r="PC1" s="181" t="s">
        <v>1121</v>
      </c>
      <c r="PD1" s="181" t="s">
        <v>1123</v>
      </c>
      <c r="PE1" s="181" t="s">
        <v>1125</v>
      </c>
      <c r="PF1" s="181" t="s">
        <v>1127</v>
      </c>
      <c r="PG1" s="181" t="s">
        <v>1129</v>
      </c>
      <c r="PH1" s="181" t="s">
        <v>1131</v>
      </c>
      <c r="PI1" s="181" t="s">
        <v>1133</v>
      </c>
      <c r="PJ1" s="181" t="s">
        <v>1135</v>
      </c>
      <c r="PK1" s="181" t="s">
        <v>1137</v>
      </c>
      <c r="PL1" s="181" t="s">
        <v>1139</v>
      </c>
      <c r="PM1" s="181" t="s">
        <v>1141</v>
      </c>
      <c r="PN1" s="181" t="s">
        <v>1143</v>
      </c>
      <c r="PO1" s="181" t="s">
        <v>1145</v>
      </c>
      <c r="PP1" s="181" t="s">
        <v>1147</v>
      </c>
      <c r="PQ1" s="181" t="s">
        <v>1149</v>
      </c>
      <c r="PR1" s="181" t="s">
        <v>1151</v>
      </c>
      <c r="PS1" s="181" t="s">
        <v>1153</v>
      </c>
      <c r="PT1" s="181" t="s">
        <v>1155</v>
      </c>
      <c r="PU1" s="181" t="s">
        <v>1157</v>
      </c>
      <c r="PV1" s="181" t="s">
        <v>1159</v>
      </c>
      <c r="PW1" s="181" t="s">
        <v>1161</v>
      </c>
      <c r="PX1" s="181" t="s">
        <v>1163</v>
      </c>
      <c r="PY1" s="181" t="s">
        <v>1165</v>
      </c>
      <c r="PZ1" s="181" t="s">
        <v>357</v>
      </c>
      <c r="QA1" s="181" t="s">
        <v>1167</v>
      </c>
      <c r="QB1" s="181" t="s">
        <v>1169</v>
      </c>
      <c r="QC1" s="181" t="s">
        <v>1171</v>
      </c>
      <c r="QD1" s="181" t="s">
        <v>1173</v>
      </c>
      <c r="QE1" s="181" t="s">
        <v>1175</v>
      </c>
      <c r="QF1" s="190" t="s">
        <v>358</v>
      </c>
      <c r="QG1" s="181" t="s">
        <v>359</v>
      </c>
      <c r="QH1" s="181" t="s">
        <v>1177</v>
      </c>
      <c r="QI1" s="181" t="s">
        <v>1179</v>
      </c>
      <c r="QJ1" s="181" t="s">
        <v>1181</v>
      </c>
      <c r="QK1" s="181" t="s">
        <v>1183</v>
      </c>
      <c r="QL1" s="181" t="s">
        <v>1185</v>
      </c>
      <c r="QM1" s="181" t="s">
        <v>1187</v>
      </c>
      <c r="QN1" s="190" t="s">
        <v>360</v>
      </c>
      <c r="QO1" s="181" t="s">
        <v>1189</v>
      </c>
      <c r="QP1" s="181" t="s">
        <v>361</v>
      </c>
      <c r="QQ1" s="181" t="s">
        <v>368</v>
      </c>
      <c r="QR1" s="181" t="s">
        <v>1191</v>
      </c>
      <c r="QS1" s="181" t="s">
        <v>1193</v>
      </c>
      <c r="QT1" s="181" t="s">
        <v>1195</v>
      </c>
      <c r="QU1" s="181" t="s">
        <v>1197</v>
      </c>
      <c r="QV1" s="181" t="s">
        <v>1199</v>
      </c>
      <c r="QW1" s="181" t="s">
        <v>1201</v>
      </c>
      <c r="QX1" s="181" t="s">
        <v>1203</v>
      </c>
      <c r="QY1" s="181" t="s">
        <v>1205</v>
      </c>
      <c r="QZ1" s="181" t="s">
        <v>1207</v>
      </c>
      <c r="RA1" s="181" t="s">
        <v>1209</v>
      </c>
      <c r="RB1" s="181" t="s">
        <v>1211</v>
      </c>
      <c r="RC1" s="181" t="s">
        <v>1213</v>
      </c>
      <c r="RD1" s="181" t="s">
        <v>1215</v>
      </c>
      <c r="RE1" s="181" t="s">
        <v>1217</v>
      </c>
      <c r="RF1" s="190" t="s">
        <v>362</v>
      </c>
      <c r="RG1" s="181" t="s">
        <v>363</v>
      </c>
      <c r="RH1" s="181" t="s">
        <v>1219</v>
      </c>
      <c r="RI1" s="181" t="s">
        <v>1221</v>
      </c>
      <c r="RJ1" s="190" t="s">
        <v>364</v>
      </c>
      <c r="RK1" s="181" t="s">
        <v>365</v>
      </c>
      <c r="RL1" s="181" t="s">
        <v>1223</v>
      </c>
      <c r="RM1" s="181" t="s">
        <v>1224</v>
      </c>
      <c r="RN1" s="181" t="s">
        <v>1225</v>
      </c>
      <c r="RO1" s="181" t="s">
        <v>1226</v>
      </c>
      <c r="RP1" s="181" t="s">
        <v>1228</v>
      </c>
      <c r="RQ1" s="181" t="s">
        <v>1229</v>
      </c>
      <c r="RR1" s="181" t="s">
        <v>1231</v>
      </c>
      <c r="RS1" s="181" t="s">
        <v>1232</v>
      </c>
      <c r="RT1" s="178" t="s">
        <v>369</v>
      </c>
      <c r="RU1" s="190" t="s">
        <v>370</v>
      </c>
      <c r="RV1" s="181" t="s">
        <v>371</v>
      </c>
      <c r="RW1" s="181" t="s">
        <v>1234</v>
      </c>
      <c r="RX1" s="181" t="s">
        <v>1236</v>
      </c>
      <c r="RY1" s="181" t="s">
        <v>372</v>
      </c>
      <c r="RZ1" s="181" t="s">
        <v>1238</v>
      </c>
      <c r="SA1" s="181" t="s">
        <v>1240</v>
      </c>
      <c r="SB1" s="181" t="s">
        <v>1242</v>
      </c>
      <c r="SC1" s="181" t="s">
        <v>1244</v>
      </c>
      <c r="SD1" s="190" t="s">
        <v>373</v>
      </c>
      <c r="SE1" s="181" t="s">
        <v>374</v>
      </c>
      <c r="SF1" s="181" t="s">
        <v>1246</v>
      </c>
      <c r="SG1" s="181" t="s">
        <v>1248</v>
      </c>
      <c r="SH1" s="181" t="s">
        <v>1250</v>
      </c>
      <c r="SI1" s="181" t="s">
        <v>1252</v>
      </c>
      <c r="SJ1" s="181" t="s">
        <v>1254</v>
      </c>
      <c r="SK1" s="181" t="s">
        <v>1256</v>
      </c>
      <c r="SL1" s="181" t="s">
        <v>1258</v>
      </c>
      <c r="SM1" s="181" t="s">
        <v>1260</v>
      </c>
      <c r="SN1" s="181" t="s">
        <v>1262</v>
      </c>
      <c r="SO1" s="181" t="s">
        <v>1264</v>
      </c>
      <c r="SP1" s="181" t="s">
        <v>1266</v>
      </c>
      <c r="SQ1" s="181" t="s">
        <v>1268</v>
      </c>
      <c r="SR1" s="181" t="s">
        <v>1270</v>
      </c>
      <c r="SS1" s="181" t="s">
        <v>1272</v>
      </c>
      <c r="ST1" s="181" t="s">
        <v>1274</v>
      </c>
      <c r="SU1" s="178" t="s">
        <v>375</v>
      </c>
      <c r="SV1" s="190" t="s">
        <v>376</v>
      </c>
      <c r="SW1" s="181" t="s">
        <v>377</v>
      </c>
      <c r="SX1" s="181" t="s">
        <v>1276</v>
      </c>
      <c r="SY1" s="181" t="s">
        <v>1278</v>
      </c>
      <c r="SZ1" s="181" t="s">
        <v>1280</v>
      </c>
      <c r="TA1" s="181" t="s">
        <v>1282</v>
      </c>
      <c r="TB1" s="181" t="s">
        <v>1284</v>
      </c>
      <c r="TC1" s="181" t="s">
        <v>378</v>
      </c>
      <c r="TD1" s="181" t="s">
        <v>1286</v>
      </c>
      <c r="TE1" s="181" t="s">
        <v>1288</v>
      </c>
      <c r="TF1" s="181" t="s">
        <v>1290</v>
      </c>
      <c r="TG1" s="181" t="s">
        <v>1292</v>
      </c>
      <c r="TH1" s="181" t="s">
        <v>1294</v>
      </c>
      <c r="TI1" s="181" t="s">
        <v>1296</v>
      </c>
      <c r="TJ1" s="190" t="s">
        <v>379</v>
      </c>
      <c r="TK1" s="181" t="s">
        <v>380</v>
      </c>
      <c r="TL1" s="181" t="s">
        <v>381</v>
      </c>
      <c r="TM1" s="181" t="s">
        <v>1298</v>
      </c>
      <c r="TN1" s="181" t="s">
        <v>1300</v>
      </c>
      <c r="TO1" s="181" t="s">
        <v>1301</v>
      </c>
      <c r="TP1" s="181" t="s">
        <v>1303</v>
      </c>
      <c r="TQ1" s="181" t="s">
        <v>1305</v>
      </c>
      <c r="TR1" s="181" t="s">
        <v>1307</v>
      </c>
      <c r="TS1" s="181" t="s">
        <v>1309</v>
      </c>
      <c r="TT1" s="181" t="s">
        <v>1311</v>
      </c>
      <c r="TU1" s="181" t="s">
        <v>1313</v>
      </c>
      <c r="TV1" s="181" t="s">
        <v>1315</v>
      </c>
      <c r="TW1" s="181" t="s">
        <v>1317</v>
      </c>
      <c r="TX1" s="181" t="s">
        <v>1319</v>
      </c>
      <c r="TY1" s="181" t="s">
        <v>1321</v>
      </c>
      <c r="TZ1" s="181" t="s">
        <v>1323</v>
      </c>
      <c r="UA1" s="181" t="s">
        <v>1325</v>
      </c>
      <c r="UB1" s="181" t="s">
        <v>1327</v>
      </c>
      <c r="UC1" s="178" t="s">
        <v>1329</v>
      </c>
      <c r="UD1" s="181" t="s">
        <v>1331</v>
      </c>
      <c r="UE1" s="181" t="s">
        <v>1333</v>
      </c>
      <c r="UF1" s="181" t="s">
        <v>1335</v>
      </c>
      <c r="UG1" s="181" t="s">
        <v>1337</v>
      </c>
      <c r="UH1" s="181" t="s">
        <v>1339</v>
      </c>
      <c r="UI1" s="184"/>
    </row>
    <row r="2" spans="1:555" s="121" customFormat="1" hidden="1">
      <c r="A2" s="121" t="s">
        <v>1372</v>
      </c>
      <c r="B2" s="121" t="s">
        <v>1374</v>
      </c>
      <c r="C2" s="121" t="s">
        <v>475</v>
      </c>
      <c r="D2" s="121" t="s">
        <v>1373</v>
      </c>
      <c r="E2" s="121" t="s">
        <v>1375</v>
      </c>
      <c r="F2" s="121" t="s">
        <v>476</v>
      </c>
      <c r="G2" s="159" t="s">
        <v>1376</v>
      </c>
      <c r="H2" s="121" t="s">
        <v>1377</v>
      </c>
      <c r="I2" s="121" t="s">
        <v>1378</v>
      </c>
      <c r="J2" s="121" t="s">
        <v>1379</v>
      </c>
      <c r="K2" s="121" t="s">
        <v>1380</v>
      </c>
      <c r="L2" s="121" t="s">
        <v>1381</v>
      </c>
      <c r="M2" s="121" t="s">
        <v>1382</v>
      </c>
      <c r="N2" s="121" t="s">
        <v>1383</v>
      </c>
      <c r="R2" s="121" t="s">
        <v>131</v>
      </c>
      <c r="S2" s="121" t="s">
        <v>1477</v>
      </c>
      <c r="U2" s="121" t="s">
        <v>396</v>
      </c>
      <c r="V2" s="121" t="s">
        <v>414</v>
      </c>
      <c r="W2" s="121" t="s">
        <v>397</v>
      </c>
      <c r="X2" s="121" t="s">
        <v>398</v>
      </c>
      <c r="Y2" s="121" t="s">
        <v>399</v>
      </c>
      <c r="Z2" s="121" t="s">
        <v>400</v>
      </c>
      <c r="AA2" s="121" t="s">
        <v>401</v>
      </c>
      <c r="AB2" s="121" t="s">
        <v>402</v>
      </c>
      <c r="AC2" s="121" t="s">
        <v>403</v>
      </c>
      <c r="AD2" s="121" t="s">
        <v>404</v>
      </c>
      <c r="AE2" s="121" t="s">
        <v>405</v>
      </c>
      <c r="AF2" s="121" t="s">
        <v>406</v>
      </c>
      <c r="AH2" s="121" t="s">
        <v>424</v>
      </c>
      <c r="AI2" s="121" t="s">
        <v>425</v>
      </c>
      <c r="AJ2" s="121" t="s">
        <v>426</v>
      </c>
      <c r="AK2" s="121" t="s">
        <v>427</v>
      </c>
      <c r="AL2" s="121" t="s">
        <v>428</v>
      </c>
      <c r="AM2" s="121" t="s">
        <v>431</v>
      </c>
      <c r="AN2" s="121" t="s">
        <v>429</v>
      </c>
      <c r="AO2" s="121" t="s">
        <v>430</v>
      </c>
      <c r="AP2" s="121" t="s">
        <v>432</v>
      </c>
      <c r="AQ2" s="121" t="s">
        <v>433</v>
      </c>
      <c r="AR2" s="121" t="s">
        <v>434</v>
      </c>
      <c r="AS2" s="121" t="s">
        <v>435</v>
      </c>
      <c r="AT2" s="121" t="s">
        <v>436</v>
      </c>
      <c r="AU2" s="121" t="s">
        <v>437</v>
      </c>
      <c r="AV2" s="121" t="s">
        <v>438</v>
      </c>
      <c r="AW2" s="121" t="s">
        <v>439</v>
      </c>
      <c r="AX2" s="121" t="s">
        <v>440</v>
      </c>
      <c r="AY2" s="121" t="s">
        <v>441</v>
      </c>
      <c r="AZ2" s="121" t="s">
        <v>442</v>
      </c>
      <c r="BA2" s="121" t="s">
        <v>443</v>
      </c>
      <c r="BB2" s="121" t="s">
        <v>444</v>
      </c>
      <c r="BC2" s="121" t="s">
        <v>445</v>
      </c>
      <c r="BD2" s="121" t="s">
        <v>446</v>
      </c>
      <c r="BE2" s="121" t="s">
        <v>447</v>
      </c>
      <c r="BF2" s="121" t="s">
        <v>448</v>
      </c>
      <c r="BG2" s="121" t="s">
        <v>449</v>
      </c>
      <c r="BH2" s="121" t="s">
        <v>450</v>
      </c>
      <c r="BI2" s="121" t="s">
        <v>451</v>
      </c>
      <c r="BJ2" s="121" t="s">
        <v>452</v>
      </c>
      <c r="BK2" s="121" t="s">
        <v>453</v>
      </c>
      <c r="BL2" s="121" t="s">
        <v>454</v>
      </c>
      <c r="BM2" s="121" t="s">
        <v>455</v>
      </c>
      <c r="BN2" s="121" t="s">
        <v>456</v>
      </c>
      <c r="BO2" s="121" t="s">
        <v>457</v>
      </c>
      <c r="BP2" s="121" t="s">
        <v>458</v>
      </c>
      <c r="BQ2" s="121" t="s">
        <v>459</v>
      </c>
      <c r="BR2" s="121" t="s">
        <v>460</v>
      </c>
      <c r="BS2" s="121" t="s">
        <v>461</v>
      </c>
      <c r="BT2" s="121" t="s">
        <v>462</v>
      </c>
      <c r="BU2" s="121" t="s">
        <v>463</v>
      </c>
      <c r="CB2" s="121" t="s">
        <v>1342</v>
      </c>
      <c r="CC2" s="121" t="s">
        <v>1343</v>
      </c>
      <c r="CD2" s="121" t="s">
        <v>1341</v>
      </c>
      <c r="CE2" s="121" t="s">
        <v>1344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row r="5" spans="1:555" ht="53.25" thickBot="1">
      <c r="C5" s="86" t="s">
        <v>385</v>
      </c>
      <c r="D5" s="198">
        <f>SUMIF(C:C,$C$10,D:D)</f>
        <v>1061100</v>
      </c>
    </row>
    <row r="8" spans="1:555">
      <c r="C8" s="107"/>
      <c r="D8" s="107"/>
      <c r="E8" s="107"/>
      <c r="F8" s="107"/>
      <c r="G8" s="77"/>
      <c r="H8" s="107"/>
      <c r="I8" s="107"/>
    </row>
    <row r="9" spans="1:555" ht="15.75" thickBot="1">
      <c r="C9" s="107"/>
      <c r="D9" s="107"/>
      <c r="E9" s="107"/>
      <c r="F9" s="107"/>
      <c r="G9" s="77"/>
      <c r="H9" s="107"/>
      <c r="I9" s="107"/>
    </row>
    <row r="10" spans="1:555" ht="15.75" thickBot="1">
      <c r="B10" s="93"/>
      <c r="C10" s="29" t="s">
        <v>42</v>
      </c>
      <c r="D10" s="108">
        <f>SUM(F17:F41)</f>
        <v>1061100</v>
      </c>
      <c r="F10" s="522"/>
      <c r="G10" s="78"/>
      <c r="H10" s="70"/>
      <c r="I10" s="70"/>
    </row>
    <row r="11" spans="1:555">
      <c r="B11" s="93"/>
      <c r="C11" s="70"/>
      <c r="D11" s="31"/>
      <c r="E11" s="93"/>
      <c r="F11" s="93"/>
      <c r="G11" s="93"/>
      <c r="H11" s="75"/>
      <c r="I11" s="75"/>
      <c r="J11" s="75"/>
      <c r="K11" s="111"/>
    </row>
    <row r="12" spans="1:555">
      <c r="B12" s="93"/>
      <c r="C12" s="70"/>
      <c r="D12" s="31"/>
      <c r="E12" s="93"/>
      <c r="F12" s="93"/>
      <c r="G12" s="93"/>
      <c r="H12" s="75"/>
      <c r="I12" s="75"/>
      <c r="J12" s="75"/>
      <c r="K12" s="111"/>
    </row>
    <row r="13" spans="1:555" ht="15.75">
      <c r="B13" s="93"/>
      <c r="C13" s="204" t="s">
        <v>394</v>
      </c>
      <c r="D13" s="205" t="s">
        <v>1529</v>
      </c>
      <c r="E13" s="93"/>
      <c r="F13" s="93"/>
      <c r="G13" s="93"/>
      <c r="H13" s="75"/>
      <c r="I13" s="75"/>
      <c r="J13" s="75"/>
      <c r="K13" s="111"/>
    </row>
    <row r="14" spans="1:555" ht="18.75">
      <c r="B14" s="93"/>
      <c r="C14" s="21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a.1 Compra de equipo tecnológico y computacional. a.2 Compra de barras de seguridad. a.3 Equipo de sonido</v>
      </c>
      <c r="D14" s="31"/>
      <c r="E14" s="93"/>
      <c r="F14" s="93"/>
      <c r="G14" s="93"/>
      <c r="H14" s="75"/>
      <c r="I14" s="75"/>
      <c r="J14" s="75"/>
      <c r="K14" s="111"/>
    </row>
    <row r="15" spans="1:555">
      <c r="B15" s="93"/>
      <c r="F15" s="93"/>
      <c r="G15" s="75"/>
      <c r="H15" s="75"/>
      <c r="I15" s="75"/>
    </row>
    <row r="16" spans="1:555" ht="32.25" customHeight="1" thickBot="1">
      <c r="B16" s="93"/>
      <c r="C16" s="148" t="s">
        <v>43</v>
      </c>
      <c r="D16" s="535" t="s">
        <v>54</v>
      </c>
      <c r="E16" s="148" t="s">
        <v>56</v>
      </c>
      <c r="F16" s="149" t="s">
        <v>27</v>
      </c>
      <c r="G16" s="149" t="s">
        <v>133</v>
      </c>
      <c r="H16" s="148" t="s">
        <v>45</v>
      </c>
      <c r="I16" s="148" t="s">
        <v>134</v>
      </c>
      <c r="J16" s="148" t="s">
        <v>412</v>
      </c>
      <c r="K16" s="148" t="s">
        <v>413</v>
      </c>
      <c r="L16" s="148" t="s">
        <v>468</v>
      </c>
    </row>
    <row r="17" spans="2:12">
      <c r="B17" s="93"/>
      <c r="C17" s="536" t="s">
        <v>1344</v>
      </c>
      <c r="D17" s="541">
        <v>3</v>
      </c>
      <c r="E17" s="538">
        <f>HLOOKUP($C17,$CB$2:$CE$3,2,0)</f>
        <v>15000</v>
      </c>
      <c r="F17" s="97">
        <f>D17*E17</f>
        <v>45000</v>
      </c>
      <c r="G17" s="164" t="s">
        <v>1477</v>
      </c>
      <c r="H17" s="98" t="s">
        <v>1019</v>
      </c>
      <c r="I17" s="98" t="str">
        <f>VLOOKUP(H17,Presupuesto!$B$11:$C$565,2,0)</f>
        <v>EQUIPO DE COMPUTACION</v>
      </c>
      <c r="J17" s="224" t="s">
        <v>1379</v>
      </c>
      <c r="K17" s="98" t="s">
        <v>414</v>
      </c>
      <c r="L17" s="98"/>
    </row>
    <row r="18" spans="2:12">
      <c r="B18" s="93"/>
      <c r="C18" s="171" t="s">
        <v>73</v>
      </c>
      <c r="D18" s="199">
        <v>3</v>
      </c>
      <c r="E18" s="539">
        <v>8000</v>
      </c>
      <c r="F18" s="97">
        <f t="shared" ref="F18:F23" si="0">D18*E18</f>
        <v>24000</v>
      </c>
      <c r="G18" s="164" t="s">
        <v>1477</v>
      </c>
      <c r="H18" s="101" t="s">
        <v>1019</v>
      </c>
      <c r="I18" s="98" t="str">
        <f>VLOOKUP(H18,Presupuesto!$B$11:$C$565,2,0)</f>
        <v>EQUIPO DE COMPUTACION</v>
      </c>
      <c r="J18" s="98" t="str">
        <f t="shared" ref="J18" si="1">$J$17</f>
        <v>Gestión Administrativa y  financiera en apoyo al Desarrollo Académico</v>
      </c>
      <c r="K18" s="98" t="s">
        <v>414</v>
      </c>
      <c r="L18" s="98"/>
    </row>
    <row r="19" spans="2:12">
      <c r="B19" s="93"/>
      <c r="C19" s="171" t="s">
        <v>75</v>
      </c>
      <c r="D19" s="199">
        <v>2</v>
      </c>
      <c r="E19" s="539">
        <v>15000</v>
      </c>
      <c r="F19" s="97">
        <f t="shared" si="0"/>
        <v>30000</v>
      </c>
      <c r="G19" s="164" t="s">
        <v>1477</v>
      </c>
      <c r="H19" s="101" t="s">
        <v>339</v>
      </c>
      <c r="I19" s="98" t="str">
        <f>VLOOKUP(H19,Presupuesto!$B$11:$C$565,2,0)</f>
        <v>EQUIPO DE COMUNICACIàN Y SE¥ALAMIENTO</v>
      </c>
      <c r="J19" s="98" t="s">
        <v>1379</v>
      </c>
      <c r="K19" s="98" t="s">
        <v>397</v>
      </c>
      <c r="L19" s="98"/>
    </row>
    <row r="20" spans="2:12">
      <c r="B20" s="93"/>
      <c r="C20" s="171" t="s">
        <v>77</v>
      </c>
      <c r="D20" s="199">
        <v>3</v>
      </c>
      <c r="E20" s="539">
        <v>10000</v>
      </c>
      <c r="F20" s="97">
        <f t="shared" si="0"/>
        <v>30000</v>
      </c>
      <c r="G20" s="164" t="s">
        <v>1477</v>
      </c>
      <c r="H20" s="101" t="s">
        <v>1051</v>
      </c>
      <c r="I20" s="98" t="str">
        <f>VLOOKUP(H20,Presupuesto!$B$11:$C$565,2,0)</f>
        <v>APLICACIONES INFORMATICAS</v>
      </c>
      <c r="J20" s="98" t="s">
        <v>1379</v>
      </c>
      <c r="K20" s="98" t="s">
        <v>414</v>
      </c>
      <c r="L20" s="98"/>
    </row>
    <row r="21" spans="2:12">
      <c r="B21" s="93"/>
      <c r="C21" s="171" t="s">
        <v>79</v>
      </c>
      <c r="D21" s="199">
        <v>3</v>
      </c>
      <c r="E21" s="539">
        <v>1500</v>
      </c>
      <c r="F21" s="97">
        <f t="shared" si="0"/>
        <v>4500</v>
      </c>
      <c r="G21" s="164" t="s">
        <v>1477</v>
      </c>
      <c r="H21" s="101" t="s">
        <v>951</v>
      </c>
      <c r="I21" s="98" t="str">
        <f>VLOOKUP(H21,Presupuesto!$B$11:$C$565,2,0)</f>
        <v>UTILES Y MATERIALES ELECTRICOS</v>
      </c>
      <c r="J21" s="98" t="s">
        <v>1379</v>
      </c>
      <c r="K21" s="98" t="s">
        <v>414</v>
      </c>
      <c r="L21" s="98"/>
    </row>
    <row r="22" spans="2:12">
      <c r="B22" s="93"/>
      <c r="C22" s="171" t="s">
        <v>81</v>
      </c>
      <c r="D22" s="199">
        <v>6</v>
      </c>
      <c r="E22" s="539">
        <v>500</v>
      </c>
      <c r="F22" s="97">
        <f t="shared" si="0"/>
        <v>3000</v>
      </c>
      <c r="G22" s="164" t="s">
        <v>131</v>
      </c>
      <c r="H22" s="101" t="s">
        <v>960</v>
      </c>
      <c r="I22" s="98" t="str">
        <f>VLOOKUP(H22,Presupuesto!$B$11:$C$565,2,0)</f>
        <v>OTROS RESPUESTOS Y ACCESORIOS MENORES</v>
      </c>
      <c r="J22" s="98" t="s">
        <v>1379</v>
      </c>
      <c r="K22" s="98" t="s">
        <v>414</v>
      </c>
      <c r="L22" s="98"/>
    </row>
    <row r="23" spans="2:12">
      <c r="B23" s="93"/>
      <c r="C23" s="171" t="s">
        <v>82</v>
      </c>
      <c r="D23" s="199">
        <v>20</v>
      </c>
      <c r="E23" s="539">
        <v>20</v>
      </c>
      <c r="F23" s="97">
        <f t="shared" si="0"/>
        <v>400</v>
      </c>
      <c r="G23" s="164" t="s">
        <v>131</v>
      </c>
      <c r="H23" s="101" t="s">
        <v>960</v>
      </c>
      <c r="I23" s="98" t="str">
        <f>VLOOKUP(H23,Presupuesto!$B$11:$C$565,2,0)</f>
        <v>OTROS RESPUESTOS Y ACCESORIOS MENORES</v>
      </c>
      <c r="J23" s="98" t="s">
        <v>1379</v>
      </c>
      <c r="K23" s="98" t="s">
        <v>414</v>
      </c>
      <c r="L23" s="98"/>
    </row>
    <row r="24" spans="2:12">
      <c r="B24" s="93"/>
      <c r="C24" s="171"/>
      <c r="D24" s="199"/>
      <c r="E24" s="539"/>
      <c r="F24" s="97"/>
      <c r="G24" s="164"/>
      <c r="H24" s="101"/>
      <c r="I24" s="101"/>
      <c r="J24" s="98"/>
      <c r="K24" s="98"/>
      <c r="L24" s="98"/>
    </row>
    <row r="25" spans="2:12">
      <c r="B25" s="93"/>
      <c r="C25" s="537" t="s">
        <v>1536</v>
      </c>
      <c r="D25" s="199"/>
      <c r="E25" s="539"/>
      <c r="F25" s="97"/>
      <c r="G25" s="164"/>
      <c r="H25" s="101"/>
      <c r="I25" s="101"/>
      <c r="J25" s="98"/>
      <c r="K25" s="98"/>
      <c r="L25" s="98"/>
    </row>
    <row r="26" spans="2:12">
      <c r="B26" s="93"/>
      <c r="C26" s="171" t="s">
        <v>1537</v>
      </c>
      <c r="D26" s="199">
        <v>3</v>
      </c>
      <c r="E26" s="446">
        <v>60000</v>
      </c>
      <c r="F26" s="97">
        <f>D26*E26</f>
        <v>180000</v>
      </c>
      <c r="G26" s="164" t="s">
        <v>1477</v>
      </c>
      <c r="H26" s="445" t="s">
        <v>339</v>
      </c>
      <c r="I26" s="98" t="str">
        <f>VLOOKUP(H26,Presupuesto!$B$11:$C$565,2,0)</f>
        <v>EQUIPO DE COMUNICACIàN Y SE¥ALAMIENTO</v>
      </c>
      <c r="J26" s="98" t="s">
        <v>1379</v>
      </c>
      <c r="K26" s="98" t="s">
        <v>414</v>
      </c>
      <c r="L26" s="98"/>
    </row>
    <row r="27" spans="2:12">
      <c r="B27" s="93"/>
      <c r="C27" s="171" t="s">
        <v>1538</v>
      </c>
      <c r="D27" s="199">
        <v>3</v>
      </c>
      <c r="E27" s="446">
        <v>25000</v>
      </c>
      <c r="F27" s="97">
        <f t="shared" ref="F27:F33" si="2">D27*E27</f>
        <v>75000</v>
      </c>
      <c r="G27" s="164" t="s">
        <v>1477</v>
      </c>
      <c r="H27" s="445" t="s">
        <v>339</v>
      </c>
      <c r="I27" s="98" t="str">
        <f>VLOOKUP(H27,Presupuesto!$B$11:$C$565,2,0)</f>
        <v>EQUIPO DE COMUNICACIàN Y SE¥ALAMIENTO</v>
      </c>
      <c r="J27" s="98" t="s">
        <v>1379</v>
      </c>
      <c r="K27" s="98" t="s">
        <v>414</v>
      </c>
      <c r="L27" s="98"/>
    </row>
    <row r="28" spans="2:12">
      <c r="B28" s="93"/>
      <c r="C28" s="171" t="s">
        <v>1539</v>
      </c>
      <c r="D28" s="199">
        <v>1</v>
      </c>
      <c r="E28" s="446">
        <v>20000</v>
      </c>
      <c r="F28" s="97">
        <f t="shared" si="2"/>
        <v>20000</v>
      </c>
      <c r="G28" s="164" t="s">
        <v>1477</v>
      </c>
      <c r="H28" s="445" t="s">
        <v>339</v>
      </c>
      <c r="I28" s="98" t="str">
        <f>VLOOKUP(H28,Presupuesto!$B$11:$C$565,2,0)</f>
        <v>EQUIPO DE COMUNICACIàN Y SE¥ALAMIENTO</v>
      </c>
      <c r="J28" s="98" t="s">
        <v>1379</v>
      </c>
      <c r="K28" s="98" t="s">
        <v>414</v>
      </c>
      <c r="L28" s="98"/>
    </row>
    <row r="29" spans="2:12">
      <c r="B29" s="93"/>
      <c r="C29" s="171" t="s">
        <v>1540</v>
      </c>
      <c r="D29" s="199">
        <v>15000</v>
      </c>
      <c r="E29" s="446">
        <v>2</v>
      </c>
      <c r="F29" s="97">
        <f t="shared" si="2"/>
        <v>30000</v>
      </c>
      <c r="G29" s="164" t="s">
        <v>131</v>
      </c>
      <c r="H29" s="445" t="s">
        <v>339</v>
      </c>
      <c r="I29" s="98" t="str">
        <f>VLOOKUP(H29,Presupuesto!$B$11:$C$565,2,0)</f>
        <v>EQUIPO DE COMUNICACIàN Y SE¥ALAMIENTO</v>
      </c>
      <c r="J29" s="98" t="s">
        <v>1379</v>
      </c>
      <c r="K29" s="98" t="s">
        <v>414</v>
      </c>
      <c r="L29" s="98"/>
    </row>
    <row r="30" spans="2:12">
      <c r="B30" s="93"/>
      <c r="C30" s="171" t="s">
        <v>1541</v>
      </c>
      <c r="D30" s="199">
        <v>1</v>
      </c>
      <c r="E30" s="446">
        <v>20000</v>
      </c>
      <c r="F30" s="97">
        <f t="shared" si="2"/>
        <v>20000</v>
      </c>
      <c r="G30" s="164" t="s">
        <v>1477</v>
      </c>
      <c r="H30" s="445" t="s">
        <v>339</v>
      </c>
      <c r="I30" s="98" t="str">
        <f>VLOOKUP(H30,Presupuesto!$B$11:$C$565,2,0)</f>
        <v>EQUIPO DE COMUNICACIàN Y SE¥ALAMIENTO</v>
      </c>
      <c r="J30" s="98" t="s">
        <v>1379</v>
      </c>
      <c r="K30" s="98" t="s">
        <v>414</v>
      </c>
      <c r="L30" s="98"/>
    </row>
    <row r="31" spans="2:12">
      <c r="B31" s="93"/>
      <c r="C31" s="171" t="s">
        <v>1542</v>
      </c>
      <c r="D31" s="199">
        <v>20000</v>
      </c>
      <c r="E31" s="446">
        <v>25</v>
      </c>
      <c r="F31" s="97">
        <f t="shared" si="2"/>
        <v>500000</v>
      </c>
      <c r="G31" s="164" t="s">
        <v>131</v>
      </c>
      <c r="H31" s="445" t="s">
        <v>339</v>
      </c>
      <c r="I31" s="98" t="str">
        <f>VLOOKUP(H31,Presupuesto!$B$11:$C$565,2,0)</f>
        <v>EQUIPO DE COMUNICACIàN Y SE¥ALAMIENTO</v>
      </c>
      <c r="J31" s="98" t="s">
        <v>1379</v>
      </c>
      <c r="K31" s="98" t="s">
        <v>414</v>
      </c>
      <c r="L31" s="98"/>
    </row>
    <row r="32" spans="2:12">
      <c r="B32" s="93"/>
      <c r="C32" s="171" t="s">
        <v>1543</v>
      </c>
      <c r="D32" s="199">
        <v>1</v>
      </c>
      <c r="E32" s="446">
        <v>1200</v>
      </c>
      <c r="F32" s="97">
        <f t="shared" si="2"/>
        <v>1200</v>
      </c>
      <c r="G32" s="164" t="s">
        <v>1477</v>
      </c>
      <c r="H32" s="445" t="s">
        <v>951</v>
      </c>
      <c r="I32" s="98" t="str">
        <f>VLOOKUP(H32,Presupuesto!$B$11:$C$565,2,0)</f>
        <v>UTILES Y MATERIALES ELECTRICOS</v>
      </c>
      <c r="J32" s="98" t="s">
        <v>1379</v>
      </c>
      <c r="K32" s="98" t="s">
        <v>414</v>
      </c>
      <c r="L32" s="98"/>
    </row>
    <row r="33" spans="2:12">
      <c r="B33" s="93"/>
      <c r="C33" s="171" t="s">
        <v>1544</v>
      </c>
      <c r="D33" s="199">
        <v>1</v>
      </c>
      <c r="E33" s="446">
        <v>10000</v>
      </c>
      <c r="F33" s="97">
        <f t="shared" si="2"/>
        <v>10000</v>
      </c>
      <c r="G33" s="164" t="s">
        <v>1477</v>
      </c>
      <c r="H33" s="445" t="s">
        <v>339</v>
      </c>
      <c r="I33" s="98" t="str">
        <f>VLOOKUP(H33,Presupuesto!$B$11:$C$565,2,0)</f>
        <v>EQUIPO DE COMUNICACIàN Y SE¥ALAMIENTO</v>
      </c>
      <c r="J33" s="98" t="s">
        <v>1379</v>
      </c>
      <c r="K33" s="98" t="s">
        <v>414</v>
      </c>
      <c r="L33" s="98"/>
    </row>
    <row r="34" spans="2:12">
      <c r="B34" s="93"/>
      <c r="C34" s="171"/>
      <c r="D34" s="199"/>
      <c r="E34" s="539"/>
      <c r="F34" s="97"/>
      <c r="G34" s="164"/>
      <c r="H34" s="445"/>
      <c r="I34" s="101"/>
      <c r="J34" s="98"/>
      <c r="K34" s="98"/>
      <c r="L34" s="98"/>
    </row>
    <row r="35" spans="2:12">
      <c r="B35" s="93"/>
      <c r="C35" s="447" t="s">
        <v>1545</v>
      </c>
      <c r="D35" s="199"/>
      <c r="E35" s="539"/>
      <c r="F35" s="97"/>
      <c r="G35" s="164"/>
      <c r="H35" s="101"/>
      <c r="I35" s="101"/>
      <c r="J35" s="98"/>
      <c r="K35" s="98"/>
      <c r="L35" s="98"/>
    </row>
    <row r="36" spans="2:12">
      <c r="C36" s="448" t="s">
        <v>1546</v>
      </c>
      <c r="D36" s="449">
        <v>3</v>
      </c>
      <c r="E36" s="446">
        <v>7000</v>
      </c>
      <c r="F36" s="97">
        <f>D36*E36</f>
        <v>21000</v>
      </c>
      <c r="G36" s="164" t="s">
        <v>1477</v>
      </c>
      <c r="H36" s="445" t="s">
        <v>339</v>
      </c>
      <c r="I36" s="98" t="str">
        <f>VLOOKUP(H36,Presupuesto!$B$11:$C$565,2,0)</f>
        <v>EQUIPO DE COMUNICACIàN Y SE¥ALAMIENTO</v>
      </c>
      <c r="J36" s="98" t="s">
        <v>1379</v>
      </c>
      <c r="K36" s="98" t="s">
        <v>414</v>
      </c>
      <c r="L36" s="98"/>
    </row>
    <row r="37" spans="2:12">
      <c r="C37" s="448" t="s">
        <v>1547</v>
      </c>
      <c r="D37" s="449">
        <v>2</v>
      </c>
      <c r="E37" s="446">
        <v>20000</v>
      </c>
      <c r="F37" s="97">
        <f t="shared" ref="F37:F40" si="3">D37*E37</f>
        <v>40000</v>
      </c>
      <c r="G37" s="164" t="s">
        <v>1477</v>
      </c>
      <c r="H37" s="445" t="s">
        <v>339</v>
      </c>
      <c r="I37" s="98" t="str">
        <f>VLOOKUP(H37,Presupuesto!$B$11:$C$565,2,0)</f>
        <v>EQUIPO DE COMUNICACIàN Y SE¥ALAMIENTO</v>
      </c>
      <c r="J37" s="98" t="s">
        <v>1379</v>
      </c>
      <c r="K37" s="98" t="s">
        <v>414</v>
      </c>
      <c r="L37" s="98"/>
    </row>
    <row r="38" spans="2:12">
      <c r="C38" s="448" t="s">
        <v>1548</v>
      </c>
      <c r="D38" s="449">
        <v>2</v>
      </c>
      <c r="E38" s="446">
        <v>3000</v>
      </c>
      <c r="F38" s="97">
        <f t="shared" si="3"/>
        <v>6000</v>
      </c>
      <c r="G38" s="164" t="s">
        <v>1477</v>
      </c>
      <c r="H38" s="445" t="s">
        <v>339</v>
      </c>
      <c r="I38" s="98" t="str">
        <f>VLOOKUP(H38,Presupuesto!$B$11:$C$565,2,0)</f>
        <v>EQUIPO DE COMUNICACIàN Y SE¥ALAMIENTO</v>
      </c>
      <c r="J38" s="98" t="s">
        <v>1379</v>
      </c>
      <c r="K38" s="98" t="s">
        <v>414</v>
      </c>
      <c r="L38" s="98"/>
    </row>
    <row r="39" spans="2:12">
      <c r="C39" s="448" t="s">
        <v>1549</v>
      </c>
      <c r="D39" s="449">
        <v>2</v>
      </c>
      <c r="E39" s="446">
        <v>3000</v>
      </c>
      <c r="F39" s="97">
        <f t="shared" si="3"/>
        <v>6000</v>
      </c>
      <c r="G39" s="164" t="s">
        <v>1477</v>
      </c>
      <c r="H39" s="445" t="s">
        <v>339</v>
      </c>
      <c r="I39" s="98" t="str">
        <f>VLOOKUP(H39,Presupuesto!$B$11:$C$565,2,0)</f>
        <v>EQUIPO DE COMUNICACIàN Y SE¥ALAMIENTO</v>
      </c>
      <c r="J39" s="98" t="s">
        <v>1379</v>
      </c>
      <c r="K39" s="98" t="s">
        <v>414</v>
      </c>
      <c r="L39" s="98"/>
    </row>
    <row r="40" spans="2:12">
      <c r="C40" s="448" t="s">
        <v>1550</v>
      </c>
      <c r="D40" s="449">
        <v>1</v>
      </c>
      <c r="E40" s="446">
        <v>15000</v>
      </c>
      <c r="F40" s="97">
        <f t="shared" si="3"/>
        <v>15000</v>
      </c>
      <c r="G40" s="164" t="s">
        <v>1477</v>
      </c>
      <c r="H40" s="445" t="s">
        <v>339</v>
      </c>
      <c r="I40" s="98" t="str">
        <f>VLOOKUP(H40,Presupuesto!$B$11:$C$565,2,0)</f>
        <v>EQUIPO DE COMUNICACIàN Y SE¥ALAMIENTO</v>
      </c>
      <c r="J40" s="98" t="s">
        <v>1379</v>
      </c>
      <c r="K40" s="98" t="s">
        <v>414</v>
      </c>
      <c r="L40" s="98"/>
    </row>
    <row r="41" spans="2:12" ht="15.75" thickBot="1">
      <c r="B41" s="93"/>
      <c r="C41" s="173"/>
      <c r="D41" s="228"/>
      <c r="E41" s="540"/>
      <c r="F41" s="105"/>
      <c r="G41" s="161"/>
      <c r="H41" s="106"/>
      <c r="I41" s="106"/>
      <c r="J41" s="106"/>
      <c r="K41" s="123"/>
      <c r="L41" s="123"/>
    </row>
    <row r="42" spans="2:12">
      <c r="B42" s="93"/>
      <c r="F42" s="93"/>
      <c r="G42" s="75"/>
      <c r="H42" s="75"/>
      <c r="I42" s="75"/>
    </row>
  </sheetData>
  <dataValidations xWindow="801" yWindow="652" count="6">
    <dataValidation type="list" allowBlank="1" showInputMessage="1" showErrorMessage="1" sqref="C17">
      <formula1>$CB$2:$CE$2</formula1>
    </dataValidation>
    <dataValidation type="list" allowBlank="1" showInputMessage="1" showErrorMessage="1" errorTitle="¡Ingreso Inválido!" error="Verifique el valor ingresado" promptTitle="Objeto de Gasto" prompt="Ingrese el Objeto de Gasto" sqref="H17:H25 H35 H41">
      <formula1>$A$1:$UI$1</formula1>
    </dataValidation>
    <dataValidation type="list" allowBlank="1" showInputMessage="1" showErrorMessage="1" errorTitle="¡Ingreso Inválido!" error="Verifique el valor ingresado" promptTitle="Objeto de Gasto" prompt="Ingrese el Objeto de Gasto" sqref="H26:H34 H36:H40">
      <formula1>$A$1:$VD$1</formula1>
    </dataValidation>
    <dataValidation type="list" allowBlank="1" showInputMessage="1" showErrorMessage="1" errorTitle="¡Ingreso Inválido!" error="Seleccione una opción de la lista.&#10;" promptTitle="Tipo de Presupuesto" prompt="Seleccione una opción de la lista." sqref="G17:G41">
      <formula1>$R$2:$S$2</formula1>
    </dataValidation>
    <dataValidation type="list" allowBlank="1" showInputMessage="1" showErrorMessage="1" errorTitle="¡Ingreso Inválido!" error="Seleccione una opción de la lista." promptTitle="Dimensión Estratégica" prompt="Seleccione una opción de la lista." sqref="J17:J41">
      <formula1>$A$2:$N$2</formula1>
    </dataValidation>
    <dataValidation type="list" allowBlank="1" showInputMessage="1" showErrorMessage="1" errorTitle="¡Ingreso Inválido!" error="Seleccione una opción de la lista" promptTitle="Mes Requerido" prompt="Seleccione el mes en el que requiere el recurso." sqref="K17:K41">
      <formula1>$U$2:$AF$2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124"/>
  <sheetViews>
    <sheetView showGridLines="0" topLeftCell="A4" zoomScale="86" zoomScaleNormal="86" workbookViewId="0">
      <selection activeCell="H87" sqref="H87"/>
    </sheetView>
  </sheetViews>
  <sheetFormatPr baseColWidth="10" defaultColWidth="11.5703125" defaultRowHeight="15"/>
  <cols>
    <col min="1" max="1" width="1.85546875" style="85" customWidth="1"/>
    <col min="2" max="2" width="7.85546875" style="85" customWidth="1"/>
    <col min="3" max="3" width="51.140625" style="85"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c r="A1" s="187" t="s">
        <v>253</v>
      </c>
      <c r="B1" s="190" t="s">
        <v>254</v>
      </c>
      <c r="C1" s="181" t="s">
        <v>255</v>
      </c>
      <c r="D1" s="181" t="s">
        <v>501</v>
      </c>
      <c r="E1" s="181" t="s">
        <v>503</v>
      </c>
      <c r="F1" s="181" t="s">
        <v>505</v>
      </c>
      <c r="G1" s="181" t="s">
        <v>507</v>
      </c>
      <c r="H1" s="181" t="s">
        <v>509</v>
      </c>
      <c r="I1" s="181" t="s">
        <v>511</v>
      </c>
      <c r="J1" s="181" t="s">
        <v>256</v>
      </c>
      <c r="K1" s="181" t="s">
        <v>514</v>
      </c>
      <c r="L1" s="181" t="s">
        <v>257</v>
      </c>
      <c r="M1" s="181" t="s">
        <v>516</v>
      </c>
      <c r="N1" s="181" t="s">
        <v>518</v>
      </c>
      <c r="O1" s="181" t="s">
        <v>520</v>
      </c>
      <c r="P1" s="181" t="s">
        <v>258</v>
      </c>
      <c r="Q1" s="181" t="s">
        <v>521</v>
      </c>
      <c r="R1" s="181" t="s">
        <v>524</v>
      </c>
      <c r="S1" s="181" t="s">
        <v>259</v>
      </c>
      <c r="T1" s="181" t="s">
        <v>526</v>
      </c>
      <c r="U1" s="181" t="s">
        <v>260</v>
      </c>
      <c r="V1" s="181" t="s">
        <v>527</v>
      </c>
      <c r="W1" s="181" t="s">
        <v>528</v>
      </c>
      <c r="X1" s="181" t="s">
        <v>532</v>
      </c>
      <c r="Y1" s="181" t="s">
        <v>276</v>
      </c>
      <c r="Z1" s="181" t="s">
        <v>533</v>
      </c>
      <c r="AA1" s="181" t="s">
        <v>535</v>
      </c>
      <c r="AB1" s="181" t="s">
        <v>537</v>
      </c>
      <c r="AC1" s="181" t="s">
        <v>277</v>
      </c>
      <c r="AD1" s="181" t="s">
        <v>539</v>
      </c>
      <c r="AE1" s="181" t="s">
        <v>541</v>
      </c>
      <c r="AF1" s="181" t="s">
        <v>543</v>
      </c>
      <c r="AG1" s="181" t="s">
        <v>545</v>
      </c>
      <c r="AH1" s="181" t="s">
        <v>252</v>
      </c>
      <c r="AI1" s="181" t="s">
        <v>547</v>
      </c>
      <c r="AJ1" s="190" t="s">
        <v>261</v>
      </c>
      <c r="AK1" s="181" t="s">
        <v>549</v>
      </c>
      <c r="AL1" s="181" t="s">
        <v>262</v>
      </c>
      <c r="AM1" s="181" t="s">
        <v>551</v>
      </c>
      <c r="AN1" s="181" t="s">
        <v>553</v>
      </c>
      <c r="AO1" s="181" t="s">
        <v>263</v>
      </c>
      <c r="AP1" s="181" t="s">
        <v>555</v>
      </c>
      <c r="AQ1" s="181" t="s">
        <v>557</v>
      </c>
      <c r="AR1" s="181" t="s">
        <v>264</v>
      </c>
      <c r="AS1" s="181" t="s">
        <v>558</v>
      </c>
      <c r="AT1" s="181" t="s">
        <v>560</v>
      </c>
      <c r="AU1" s="181" t="s">
        <v>561</v>
      </c>
      <c r="AV1" s="181" t="s">
        <v>562</v>
      </c>
      <c r="AW1" s="181" t="s">
        <v>564</v>
      </c>
      <c r="AX1" s="181" t="s">
        <v>566</v>
      </c>
      <c r="AY1" s="181" t="s">
        <v>567</v>
      </c>
      <c r="AZ1" s="181" t="s">
        <v>265</v>
      </c>
      <c r="BA1" s="181" t="s">
        <v>569</v>
      </c>
      <c r="BB1" s="181" t="s">
        <v>571</v>
      </c>
      <c r="BC1" s="181" t="s">
        <v>573</v>
      </c>
      <c r="BD1" s="181" t="s">
        <v>575</v>
      </c>
      <c r="BE1" s="181" t="s">
        <v>577</v>
      </c>
      <c r="BF1" s="181" t="s">
        <v>579</v>
      </c>
      <c r="BG1" s="181" t="s">
        <v>581</v>
      </c>
      <c r="BH1" s="181" t="s">
        <v>583</v>
      </c>
      <c r="BI1" s="181" t="s">
        <v>278</v>
      </c>
      <c r="BJ1" s="181" t="s">
        <v>585</v>
      </c>
      <c r="BK1" s="181" t="s">
        <v>587</v>
      </c>
      <c r="BL1" s="181" t="s">
        <v>589</v>
      </c>
      <c r="BM1" s="181" t="s">
        <v>591</v>
      </c>
      <c r="BN1" s="181" t="s">
        <v>593</v>
      </c>
      <c r="BO1" s="181" t="s">
        <v>595</v>
      </c>
      <c r="BP1" s="181" t="s">
        <v>597</v>
      </c>
      <c r="BQ1" s="181" t="s">
        <v>599</v>
      </c>
      <c r="BR1" s="181" t="s">
        <v>601</v>
      </c>
      <c r="BS1" s="181" t="s">
        <v>603</v>
      </c>
      <c r="BT1" s="190" t="s">
        <v>266</v>
      </c>
      <c r="BU1" s="181" t="s">
        <v>267</v>
      </c>
      <c r="BV1" s="181" t="s">
        <v>605</v>
      </c>
      <c r="BW1" s="181" t="s">
        <v>268</v>
      </c>
      <c r="BX1" s="181" t="s">
        <v>607</v>
      </c>
      <c r="BY1" s="181" t="s">
        <v>609</v>
      </c>
      <c r="BZ1" s="190" t="s">
        <v>269</v>
      </c>
      <c r="CA1" s="181" t="s">
        <v>270</v>
      </c>
      <c r="CB1" s="181" t="s">
        <v>611</v>
      </c>
      <c r="CC1" s="181" t="s">
        <v>271</v>
      </c>
      <c r="CD1" s="181" t="s">
        <v>613</v>
      </c>
      <c r="CE1" s="181" t="s">
        <v>615</v>
      </c>
      <c r="CF1" s="181" t="s">
        <v>617</v>
      </c>
      <c r="CG1" s="190" t="s">
        <v>272</v>
      </c>
      <c r="CH1" s="181" t="s">
        <v>623</v>
      </c>
      <c r="CI1" s="181" t="s">
        <v>625</v>
      </c>
      <c r="CJ1" s="181" t="s">
        <v>273</v>
      </c>
      <c r="CK1" s="181" t="s">
        <v>619</v>
      </c>
      <c r="CL1" s="181" t="s">
        <v>621</v>
      </c>
      <c r="CM1" s="181" t="s">
        <v>274</v>
      </c>
      <c r="CN1" s="181" t="s">
        <v>627</v>
      </c>
      <c r="CO1" s="181" t="s">
        <v>275</v>
      </c>
      <c r="CP1" s="181" t="s">
        <v>628</v>
      </c>
      <c r="CQ1" s="178" t="s">
        <v>279</v>
      </c>
      <c r="CR1" s="190" t="s">
        <v>280</v>
      </c>
      <c r="CS1" s="181" t="s">
        <v>629</v>
      </c>
      <c r="CT1" s="181" t="s">
        <v>630</v>
      </c>
      <c r="CU1" s="181" t="s">
        <v>632</v>
      </c>
      <c r="CV1" s="181" t="s">
        <v>281</v>
      </c>
      <c r="CW1" s="181" t="s">
        <v>634</v>
      </c>
      <c r="CX1" s="181" t="s">
        <v>636</v>
      </c>
      <c r="CY1" s="181" t="s">
        <v>638</v>
      </c>
      <c r="CZ1" s="181" t="s">
        <v>640</v>
      </c>
      <c r="DA1" s="181" t="s">
        <v>642</v>
      </c>
      <c r="DB1" s="181" t="s">
        <v>644</v>
      </c>
      <c r="DC1" s="190" t="s">
        <v>282</v>
      </c>
      <c r="DD1" s="181" t="s">
        <v>283</v>
      </c>
      <c r="DE1" s="181" t="s">
        <v>646</v>
      </c>
      <c r="DF1" s="181" t="s">
        <v>284</v>
      </c>
      <c r="DG1" s="181" t="s">
        <v>648</v>
      </c>
      <c r="DH1" s="181" t="s">
        <v>650</v>
      </c>
      <c r="DI1" s="181" t="s">
        <v>652</v>
      </c>
      <c r="DJ1" s="181" t="s">
        <v>654</v>
      </c>
      <c r="DK1" s="181" t="s">
        <v>656</v>
      </c>
      <c r="DL1" s="181" t="s">
        <v>658</v>
      </c>
      <c r="DM1" s="181" t="s">
        <v>660</v>
      </c>
      <c r="DN1" s="181" t="s">
        <v>285</v>
      </c>
      <c r="DO1" s="181" t="s">
        <v>662</v>
      </c>
      <c r="DP1" s="181" t="s">
        <v>664</v>
      </c>
      <c r="DQ1" s="181" t="s">
        <v>666</v>
      </c>
      <c r="DR1" s="190" t="s">
        <v>286</v>
      </c>
      <c r="DS1" s="181" t="s">
        <v>668</v>
      </c>
      <c r="DT1" s="181" t="s">
        <v>287</v>
      </c>
      <c r="DU1" s="181" t="s">
        <v>670</v>
      </c>
      <c r="DV1" s="181" t="s">
        <v>288</v>
      </c>
      <c r="DW1" s="181" t="s">
        <v>672</v>
      </c>
      <c r="DX1" s="181" t="s">
        <v>674</v>
      </c>
      <c r="DY1" s="181" t="s">
        <v>676</v>
      </c>
      <c r="DZ1" s="181" t="s">
        <v>678</v>
      </c>
      <c r="EA1" s="181" t="s">
        <v>680</v>
      </c>
      <c r="EB1" s="181" t="s">
        <v>682</v>
      </c>
      <c r="EC1" s="181" t="s">
        <v>684</v>
      </c>
      <c r="ED1" s="181" t="s">
        <v>686</v>
      </c>
      <c r="EE1" s="181" t="s">
        <v>688</v>
      </c>
      <c r="EF1" s="181" t="s">
        <v>690</v>
      </c>
      <c r="EG1" s="181" t="s">
        <v>692</v>
      </c>
      <c r="EH1" s="190" t="s">
        <v>289</v>
      </c>
      <c r="EI1" s="181" t="s">
        <v>694</v>
      </c>
      <c r="EJ1" s="181" t="s">
        <v>290</v>
      </c>
      <c r="EK1" s="181" t="s">
        <v>696</v>
      </c>
      <c r="EL1" s="181" t="s">
        <v>698</v>
      </c>
      <c r="EM1" s="181" t="s">
        <v>291</v>
      </c>
      <c r="EN1" s="181" t="s">
        <v>700</v>
      </c>
      <c r="EO1" s="181" t="s">
        <v>702</v>
      </c>
      <c r="EP1" s="181" t="s">
        <v>292</v>
      </c>
      <c r="EQ1" s="181" t="s">
        <v>704</v>
      </c>
      <c r="ER1" s="181" t="s">
        <v>706</v>
      </c>
      <c r="ES1" s="181" t="s">
        <v>708</v>
      </c>
      <c r="ET1" s="181" t="s">
        <v>293</v>
      </c>
      <c r="EU1" s="181" t="s">
        <v>710</v>
      </c>
      <c r="EV1" s="181" t="s">
        <v>712</v>
      </c>
      <c r="EW1" s="190" t="s">
        <v>294</v>
      </c>
      <c r="EX1" s="181" t="s">
        <v>295</v>
      </c>
      <c r="EY1" s="181" t="s">
        <v>714</v>
      </c>
      <c r="EZ1" s="181" t="s">
        <v>716</v>
      </c>
      <c r="FA1" s="181" t="s">
        <v>718</v>
      </c>
      <c r="FB1" s="181" t="s">
        <v>720</v>
      </c>
      <c r="FC1" s="181" t="s">
        <v>296</v>
      </c>
      <c r="FD1" s="181" t="s">
        <v>722</v>
      </c>
      <c r="FE1" s="181" t="s">
        <v>724</v>
      </c>
      <c r="FF1" s="181" t="s">
        <v>726</v>
      </c>
      <c r="FG1" s="181" t="s">
        <v>728</v>
      </c>
      <c r="FH1" s="181" t="s">
        <v>730</v>
      </c>
      <c r="FI1" s="181" t="s">
        <v>297</v>
      </c>
      <c r="FJ1" s="181" t="s">
        <v>733</v>
      </c>
      <c r="FK1" s="181" t="s">
        <v>298</v>
      </c>
      <c r="FL1" s="181" t="s">
        <v>736</v>
      </c>
      <c r="FM1" s="181" t="s">
        <v>737</v>
      </c>
      <c r="FN1" s="181" t="s">
        <v>739</v>
      </c>
      <c r="FO1" s="181" t="s">
        <v>299</v>
      </c>
      <c r="FP1" s="181" t="s">
        <v>742</v>
      </c>
      <c r="FQ1" s="181" t="s">
        <v>743</v>
      </c>
      <c r="FR1" s="181" t="s">
        <v>745</v>
      </c>
      <c r="FS1" s="181" t="s">
        <v>300</v>
      </c>
      <c r="FT1" s="181" t="s">
        <v>748</v>
      </c>
      <c r="FU1" s="181" t="s">
        <v>750</v>
      </c>
      <c r="FV1" s="181" t="s">
        <v>752</v>
      </c>
      <c r="FW1" s="190" t="s">
        <v>301</v>
      </c>
      <c r="FX1" s="190" t="s">
        <v>302</v>
      </c>
      <c r="FY1" s="181" t="s">
        <v>308</v>
      </c>
      <c r="FZ1" s="181" t="s">
        <v>754</v>
      </c>
      <c r="GA1" s="181" t="s">
        <v>756</v>
      </c>
      <c r="GB1" s="181" t="s">
        <v>758</v>
      </c>
      <c r="GC1" s="181" t="s">
        <v>760</v>
      </c>
      <c r="GD1" s="181" t="s">
        <v>762</v>
      </c>
      <c r="GE1" s="181" t="s">
        <v>764</v>
      </c>
      <c r="GF1" s="190" t="s">
        <v>303</v>
      </c>
      <c r="GG1" s="181" t="s">
        <v>309</v>
      </c>
      <c r="GH1" s="181" t="s">
        <v>766</v>
      </c>
      <c r="GI1" s="181" t="s">
        <v>768</v>
      </c>
      <c r="GJ1" s="181" t="s">
        <v>769</v>
      </c>
      <c r="GK1" s="181" t="s">
        <v>310</v>
      </c>
      <c r="GL1" s="181" t="s">
        <v>772</v>
      </c>
      <c r="GM1" s="181" t="s">
        <v>773</v>
      </c>
      <c r="GN1" s="190" t="s">
        <v>304</v>
      </c>
      <c r="GO1" s="181" t="s">
        <v>305</v>
      </c>
      <c r="GP1" s="181" t="s">
        <v>775</v>
      </c>
      <c r="GQ1" s="181" t="s">
        <v>777</v>
      </c>
      <c r="GR1" s="181" t="s">
        <v>779</v>
      </c>
      <c r="GS1" s="181" t="s">
        <v>781</v>
      </c>
      <c r="GT1" s="181" t="s">
        <v>783</v>
      </c>
      <c r="GU1" s="190" t="s">
        <v>306</v>
      </c>
      <c r="GV1" s="181" t="s">
        <v>307</v>
      </c>
      <c r="GW1" s="181" t="s">
        <v>785</v>
      </c>
      <c r="GX1" s="181" t="s">
        <v>787</v>
      </c>
      <c r="GY1" s="181" t="s">
        <v>789</v>
      </c>
      <c r="GZ1" s="181" t="s">
        <v>791</v>
      </c>
      <c r="HA1" s="181" t="s">
        <v>793</v>
      </c>
      <c r="HB1" s="181" t="s">
        <v>795</v>
      </c>
      <c r="HC1" s="178" t="s">
        <v>311</v>
      </c>
      <c r="HD1" s="190" t="s">
        <v>312</v>
      </c>
      <c r="HE1" s="181" t="s">
        <v>313</v>
      </c>
      <c r="HF1" s="181" t="s">
        <v>797</v>
      </c>
      <c r="HG1" s="181" t="s">
        <v>799</v>
      </c>
      <c r="HH1" s="181" t="s">
        <v>801</v>
      </c>
      <c r="HI1" s="181" t="s">
        <v>803</v>
      </c>
      <c r="HJ1" s="181" t="s">
        <v>314</v>
      </c>
      <c r="HK1" s="181" t="s">
        <v>806</v>
      </c>
      <c r="HL1" s="181" t="s">
        <v>331</v>
      </c>
      <c r="HM1" s="181" t="s">
        <v>844</v>
      </c>
      <c r="HN1" s="181" t="s">
        <v>846</v>
      </c>
      <c r="HO1" s="181" t="s">
        <v>848</v>
      </c>
      <c r="HP1" s="190" t="s">
        <v>315</v>
      </c>
      <c r="HQ1" s="181" t="s">
        <v>808</v>
      </c>
      <c r="HR1" s="181" t="s">
        <v>810</v>
      </c>
      <c r="HS1" s="181" t="s">
        <v>316</v>
      </c>
      <c r="HT1" s="181" t="s">
        <v>813</v>
      </c>
      <c r="HU1" s="181" t="s">
        <v>815</v>
      </c>
      <c r="HV1" s="181" t="s">
        <v>816</v>
      </c>
      <c r="HW1" s="181" t="s">
        <v>818</v>
      </c>
      <c r="HX1" s="190" t="s">
        <v>317</v>
      </c>
      <c r="HY1" s="181" t="s">
        <v>820</v>
      </c>
      <c r="HZ1" s="181" t="s">
        <v>822</v>
      </c>
      <c r="IA1" s="181" t="s">
        <v>824</v>
      </c>
      <c r="IB1" s="181" t="s">
        <v>318</v>
      </c>
      <c r="IC1" s="181" t="s">
        <v>826</v>
      </c>
      <c r="ID1" s="181" t="s">
        <v>828</v>
      </c>
      <c r="IE1" s="181" t="s">
        <v>319</v>
      </c>
      <c r="IF1" s="181" t="s">
        <v>830</v>
      </c>
      <c r="IG1" s="181" t="s">
        <v>832</v>
      </c>
      <c r="IH1" s="181" t="s">
        <v>320</v>
      </c>
      <c r="II1" s="181" t="s">
        <v>834</v>
      </c>
      <c r="IJ1" s="181" t="s">
        <v>836</v>
      </c>
      <c r="IK1" s="181" t="s">
        <v>838</v>
      </c>
      <c r="IL1" s="181" t="s">
        <v>840</v>
      </c>
      <c r="IM1" s="181" t="s">
        <v>321</v>
      </c>
      <c r="IN1" s="181" t="s">
        <v>842</v>
      </c>
      <c r="IO1" s="190" t="s">
        <v>322</v>
      </c>
      <c r="IP1" s="181" t="s">
        <v>850</v>
      </c>
      <c r="IQ1" s="181" t="s">
        <v>852</v>
      </c>
      <c r="IR1" s="181" t="s">
        <v>323</v>
      </c>
      <c r="IS1" s="181" t="s">
        <v>854</v>
      </c>
      <c r="IT1" s="181" t="s">
        <v>856</v>
      </c>
      <c r="IU1" s="181" t="s">
        <v>858</v>
      </c>
      <c r="IV1" s="190" t="s">
        <v>324</v>
      </c>
      <c r="IW1" s="181" t="s">
        <v>860</v>
      </c>
      <c r="IX1" s="181" t="s">
        <v>325</v>
      </c>
      <c r="IY1" s="181" t="s">
        <v>863</v>
      </c>
      <c r="IZ1" s="181" t="s">
        <v>865</v>
      </c>
      <c r="JA1" s="181" t="s">
        <v>867</v>
      </c>
      <c r="JB1" s="181" t="s">
        <v>869</v>
      </c>
      <c r="JC1" s="181" t="s">
        <v>871</v>
      </c>
      <c r="JD1" s="181" t="s">
        <v>873</v>
      </c>
      <c r="JE1" s="181" t="s">
        <v>326</v>
      </c>
      <c r="JF1" s="181" t="s">
        <v>876</v>
      </c>
      <c r="JG1" s="181" t="s">
        <v>878</v>
      </c>
      <c r="JH1" s="181" t="s">
        <v>880</v>
      </c>
      <c r="JI1" s="181" t="s">
        <v>882</v>
      </c>
      <c r="JJ1" s="181" t="s">
        <v>884</v>
      </c>
      <c r="JK1" s="181" t="s">
        <v>886</v>
      </c>
      <c r="JL1" s="181" t="s">
        <v>888</v>
      </c>
      <c r="JM1" s="181" t="s">
        <v>890</v>
      </c>
      <c r="JN1" s="181" t="s">
        <v>327</v>
      </c>
      <c r="JO1" s="181" t="s">
        <v>893</v>
      </c>
      <c r="JP1" s="181" t="s">
        <v>895</v>
      </c>
      <c r="JQ1" s="181" t="s">
        <v>897</v>
      </c>
      <c r="JR1" s="181" t="s">
        <v>899</v>
      </c>
      <c r="JS1" s="181" t="s">
        <v>900</v>
      </c>
      <c r="JT1" s="181" t="s">
        <v>902</v>
      </c>
      <c r="JU1" s="181" t="s">
        <v>904</v>
      </c>
      <c r="JV1" s="181" t="s">
        <v>906</v>
      </c>
      <c r="JW1" s="181" t="s">
        <v>908</v>
      </c>
      <c r="JX1" s="181" t="s">
        <v>910</v>
      </c>
      <c r="JY1" s="181" t="s">
        <v>912</v>
      </c>
      <c r="JZ1" s="181" t="s">
        <v>914</v>
      </c>
      <c r="KA1" s="181" t="s">
        <v>916</v>
      </c>
      <c r="KB1" s="181" t="s">
        <v>918</v>
      </c>
      <c r="KC1" s="181" t="s">
        <v>920</v>
      </c>
      <c r="KD1" s="181" t="s">
        <v>922</v>
      </c>
      <c r="KE1" s="181" t="s">
        <v>924</v>
      </c>
      <c r="KF1" s="181" t="s">
        <v>926</v>
      </c>
      <c r="KG1" s="181" t="s">
        <v>928</v>
      </c>
      <c r="KH1" s="181" t="s">
        <v>930</v>
      </c>
      <c r="KI1" s="181" t="s">
        <v>932</v>
      </c>
      <c r="KJ1" s="181" t="s">
        <v>934</v>
      </c>
      <c r="KK1" s="181" t="s">
        <v>936</v>
      </c>
      <c r="KL1" s="181" t="s">
        <v>938</v>
      </c>
      <c r="KM1" s="181" t="s">
        <v>940</v>
      </c>
      <c r="KN1" s="181" t="s">
        <v>942</v>
      </c>
      <c r="KO1" s="190" t="s">
        <v>328</v>
      </c>
      <c r="KP1" s="181" t="s">
        <v>944</v>
      </c>
      <c r="KQ1" s="181" t="s">
        <v>329</v>
      </c>
      <c r="KR1" s="181" t="s">
        <v>947</v>
      </c>
      <c r="KS1" s="181" t="s">
        <v>949</v>
      </c>
      <c r="KT1" s="181" t="s">
        <v>951</v>
      </c>
      <c r="KU1" s="181" t="s">
        <v>953</v>
      </c>
      <c r="KV1" s="181" t="s">
        <v>330</v>
      </c>
      <c r="KW1" s="181" t="s">
        <v>956</v>
      </c>
      <c r="KX1" s="181" t="s">
        <v>958</v>
      </c>
      <c r="KY1" s="181" t="s">
        <v>960</v>
      </c>
      <c r="KZ1" s="181" t="s">
        <v>962</v>
      </c>
      <c r="LA1" s="181" t="s">
        <v>964</v>
      </c>
      <c r="LB1" s="181" t="s">
        <v>966</v>
      </c>
      <c r="LC1" s="181" t="s">
        <v>968</v>
      </c>
      <c r="LD1" s="178" t="s">
        <v>332</v>
      </c>
      <c r="LE1" s="190" t="s">
        <v>333</v>
      </c>
      <c r="LF1" s="181" t="s">
        <v>334</v>
      </c>
      <c r="LG1" s="181" t="s">
        <v>348</v>
      </c>
      <c r="LH1" s="181" t="s">
        <v>970</v>
      </c>
      <c r="LI1" s="181" t="s">
        <v>972</v>
      </c>
      <c r="LJ1" s="181" t="s">
        <v>974</v>
      </c>
      <c r="LK1" s="181" t="s">
        <v>976</v>
      </c>
      <c r="LL1" s="181" t="s">
        <v>349</v>
      </c>
      <c r="LM1" s="181" t="s">
        <v>978</v>
      </c>
      <c r="LN1" s="181" t="s">
        <v>350</v>
      </c>
      <c r="LO1" s="181" t="s">
        <v>980</v>
      </c>
      <c r="LP1" s="181" t="s">
        <v>335</v>
      </c>
      <c r="LQ1" s="181" t="s">
        <v>982</v>
      </c>
      <c r="LR1" s="181" t="s">
        <v>351</v>
      </c>
      <c r="LS1" s="181" t="s">
        <v>984</v>
      </c>
      <c r="LT1" s="181" t="s">
        <v>986</v>
      </c>
      <c r="LU1" s="181" t="s">
        <v>352</v>
      </c>
      <c r="LV1" s="190" t="s">
        <v>336</v>
      </c>
      <c r="LW1" s="181" t="s">
        <v>337</v>
      </c>
      <c r="LX1" s="181" t="s">
        <v>988</v>
      </c>
      <c r="LY1" s="181" t="s">
        <v>990</v>
      </c>
      <c r="LZ1" s="181" t="s">
        <v>991</v>
      </c>
      <c r="MA1" s="181" t="s">
        <v>993</v>
      </c>
      <c r="MB1" s="181" t="s">
        <v>994</v>
      </c>
      <c r="MC1" s="181" t="s">
        <v>996</v>
      </c>
      <c r="MD1" s="181" t="s">
        <v>998</v>
      </c>
      <c r="ME1" s="181" t="s">
        <v>1000</v>
      </c>
      <c r="MF1" s="181" t="s">
        <v>1002</v>
      </c>
      <c r="MG1" s="181" t="s">
        <v>338</v>
      </c>
      <c r="MH1" s="181" t="s">
        <v>1005</v>
      </c>
      <c r="MI1" s="181" t="s">
        <v>1006</v>
      </c>
      <c r="MJ1" s="181" t="s">
        <v>1008</v>
      </c>
      <c r="MK1" s="181" t="s">
        <v>339</v>
      </c>
      <c r="ML1" s="181" t="s">
        <v>1011</v>
      </c>
      <c r="MM1" s="181" t="s">
        <v>1012</v>
      </c>
      <c r="MN1" s="181" t="s">
        <v>1014</v>
      </c>
      <c r="MO1" s="181" t="s">
        <v>1016</v>
      </c>
      <c r="MP1" s="181" t="s">
        <v>340</v>
      </c>
      <c r="MQ1" s="181" t="s">
        <v>1019</v>
      </c>
      <c r="MR1" s="181" t="s">
        <v>1021</v>
      </c>
      <c r="MS1" s="181" t="s">
        <v>1023</v>
      </c>
      <c r="MT1" s="181" t="s">
        <v>1025</v>
      </c>
      <c r="MU1" s="181" t="s">
        <v>341</v>
      </c>
      <c r="MV1" s="181" t="s">
        <v>1028</v>
      </c>
      <c r="MW1" s="181" t="s">
        <v>1030</v>
      </c>
      <c r="MX1" s="181" t="s">
        <v>1032</v>
      </c>
      <c r="MY1" s="181" t="s">
        <v>1034</v>
      </c>
      <c r="MZ1" s="181" t="s">
        <v>1036</v>
      </c>
      <c r="NA1" s="181" t="s">
        <v>1038</v>
      </c>
      <c r="NB1" s="181" t="s">
        <v>1040</v>
      </c>
      <c r="NC1" s="181" t="s">
        <v>1042</v>
      </c>
      <c r="ND1" s="181" t="s">
        <v>1044</v>
      </c>
      <c r="NE1" s="181" t="s">
        <v>1046</v>
      </c>
      <c r="NF1" s="181" t="s">
        <v>1048</v>
      </c>
      <c r="NG1" s="181" t="s">
        <v>1049</v>
      </c>
      <c r="NH1" s="190" t="s">
        <v>342</v>
      </c>
      <c r="NI1" s="181" t="s">
        <v>343</v>
      </c>
      <c r="NJ1" s="181" t="s">
        <v>1051</v>
      </c>
      <c r="NK1" s="181" t="s">
        <v>1053</v>
      </c>
      <c r="NL1" s="181" t="s">
        <v>1055</v>
      </c>
      <c r="NM1" s="181" t="s">
        <v>1057</v>
      </c>
      <c r="NN1" s="190" t="s">
        <v>344</v>
      </c>
      <c r="NO1" s="181" t="s">
        <v>345</v>
      </c>
      <c r="NP1" s="181" t="s">
        <v>1058</v>
      </c>
      <c r="NQ1" s="181" t="s">
        <v>346</v>
      </c>
      <c r="NR1" s="181" t="s">
        <v>1060</v>
      </c>
      <c r="NS1" s="181" t="s">
        <v>1062</v>
      </c>
      <c r="NT1" s="181" t="s">
        <v>347</v>
      </c>
      <c r="NU1" s="181" t="s">
        <v>1064</v>
      </c>
      <c r="NV1" s="178" t="s">
        <v>353</v>
      </c>
      <c r="NW1" s="190" t="s">
        <v>354</v>
      </c>
      <c r="NX1" s="181" t="s">
        <v>355</v>
      </c>
      <c r="NY1" s="181" t="s">
        <v>1067</v>
      </c>
      <c r="NZ1" s="181" t="s">
        <v>1069</v>
      </c>
      <c r="OA1" s="181" t="s">
        <v>356</v>
      </c>
      <c r="OB1" s="181" t="s">
        <v>366</v>
      </c>
      <c r="OC1" s="181" t="s">
        <v>1071</v>
      </c>
      <c r="OD1" s="181" t="s">
        <v>1073</v>
      </c>
      <c r="OE1" s="181" t="s">
        <v>1075</v>
      </c>
      <c r="OF1" s="181" t="s">
        <v>1077</v>
      </c>
      <c r="OG1" s="181" t="s">
        <v>1079</v>
      </c>
      <c r="OH1" s="181" t="s">
        <v>1081</v>
      </c>
      <c r="OI1" s="181" t="s">
        <v>1083</v>
      </c>
      <c r="OJ1" s="181" t="s">
        <v>1085</v>
      </c>
      <c r="OK1" s="181" t="s">
        <v>1087</v>
      </c>
      <c r="OL1" s="181" t="s">
        <v>1089</v>
      </c>
      <c r="OM1" s="181" t="s">
        <v>1091</v>
      </c>
      <c r="ON1" s="181" t="s">
        <v>1093</v>
      </c>
      <c r="OO1" s="181" t="s">
        <v>1095</v>
      </c>
      <c r="OP1" s="181" t="s">
        <v>1097</v>
      </c>
      <c r="OQ1" s="181" t="s">
        <v>1099</v>
      </c>
      <c r="OR1" s="181" t="s">
        <v>1101</v>
      </c>
      <c r="OS1" s="181" t="s">
        <v>1103</v>
      </c>
      <c r="OT1" s="181" t="s">
        <v>1105</v>
      </c>
      <c r="OU1" s="181" t="s">
        <v>1107</v>
      </c>
      <c r="OV1" s="181" t="s">
        <v>1109</v>
      </c>
      <c r="OW1" s="181" t="s">
        <v>1111</v>
      </c>
      <c r="OX1" s="181" t="s">
        <v>1113</v>
      </c>
      <c r="OY1" s="181" t="s">
        <v>367</v>
      </c>
      <c r="OZ1" s="181" t="s">
        <v>1116</v>
      </c>
      <c r="PA1" s="181" t="s">
        <v>1118</v>
      </c>
      <c r="PB1" s="181" t="s">
        <v>1119</v>
      </c>
      <c r="PC1" s="181" t="s">
        <v>1121</v>
      </c>
      <c r="PD1" s="181" t="s">
        <v>1123</v>
      </c>
      <c r="PE1" s="181" t="s">
        <v>1125</v>
      </c>
      <c r="PF1" s="181" t="s">
        <v>1127</v>
      </c>
      <c r="PG1" s="181" t="s">
        <v>1129</v>
      </c>
      <c r="PH1" s="181" t="s">
        <v>1131</v>
      </c>
      <c r="PI1" s="181" t="s">
        <v>1133</v>
      </c>
      <c r="PJ1" s="181" t="s">
        <v>1135</v>
      </c>
      <c r="PK1" s="181" t="s">
        <v>1137</v>
      </c>
      <c r="PL1" s="181" t="s">
        <v>1139</v>
      </c>
      <c r="PM1" s="181" t="s">
        <v>1141</v>
      </c>
      <c r="PN1" s="181" t="s">
        <v>1143</v>
      </c>
      <c r="PO1" s="181" t="s">
        <v>1145</v>
      </c>
      <c r="PP1" s="181" t="s">
        <v>1147</v>
      </c>
      <c r="PQ1" s="181" t="s">
        <v>1149</v>
      </c>
      <c r="PR1" s="181" t="s">
        <v>1151</v>
      </c>
      <c r="PS1" s="181" t="s">
        <v>1153</v>
      </c>
      <c r="PT1" s="181" t="s">
        <v>1155</v>
      </c>
      <c r="PU1" s="181" t="s">
        <v>1157</v>
      </c>
      <c r="PV1" s="181" t="s">
        <v>1159</v>
      </c>
      <c r="PW1" s="181" t="s">
        <v>1161</v>
      </c>
      <c r="PX1" s="181" t="s">
        <v>1163</v>
      </c>
      <c r="PY1" s="181" t="s">
        <v>1165</v>
      </c>
      <c r="PZ1" s="181" t="s">
        <v>357</v>
      </c>
      <c r="QA1" s="181" t="s">
        <v>1167</v>
      </c>
      <c r="QB1" s="181" t="s">
        <v>1169</v>
      </c>
      <c r="QC1" s="181" t="s">
        <v>1171</v>
      </c>
      <c r="QD1" s="181" t="s">
        <v>1173</v>
      </c>
      <c r="QE1" s="181" t="s">
        <v>1175</v>
      </c>
      <c r="QF1" s="190" t="s">
        <v>358</v>
      </c>
      <c r="QG1" s="181" t="s">
        <v>359</v>
      </c>
      <c r="QH1" s="181" t="s">
        <v>1177</v>
      </c>
      <c r="QI1" s="181" t="s">
        <v>1179</v>
      </c>
      <c r="QJ1" s="181" t="s">
        <v>1181</v>
      </c>
      <c r="QK1" s="181" t="s">
        <v>1183</v>
      </c>
      <c r="QL1" s="181" t="s">
        <v>1185</v>
      </c>
      <c r="QM1" s="181" t="s">
        <v>1187</v>
      </c>
      <c r="QN1" s="190" t="s">
        <v>360</v>
      </c>
      <c r="QO1" s="181" t="s">
        <v>1189</v>
      </c>
      <c r="QP1" s="181" t="s">
        <v>361</v>
      </c>
      <c r="QQ1" s="181" t="s">
        <v>368</v>
      </c>
      <c r="QR1" s="181" t="s">
        <v>1191</v>
      </c>
      <c r="QS1" s="181" t="s">
        <v>1193</v>
      </c>
      <c r="QT1" s="181" t="s">
        <v>1195</v>
      </c>
      <c r="QU1" s="181" t="s">
        <v>1197</v>
      </c>
      <c r="QV1" s="181" t="s">
        <v>1199</v>
      </c>
      <c r="QW1" s="181" t="s">
        <v>1201</v>
      </c>
      <c r="QX1" s="181" t="s">
        <v>1203</v>
      </c>
      <c r="QY1" s="181" t="s">
        <v>1205</v>
      </c>
      <c r="QZ1" s="181" t="s">
        <v>1207</v>
      </c>
      <c r="RA1" s="181" t="s">
        <v>1209</v>
      </c>
      <c r="RB1" s="181" t="s">
        <v>1211</v>
      </c>
      <c r="RC1" s="181" t="s">
        <v>1213</v>
      </c>
      <c r="RD1" s="181" t="s">
        <v>1215</v>
      </c>
      <c r="RE1" s="181" t="s">
        <v>1217</v>
      </c>
      <c r="RF1" s="190" t="s">
        <v>362</v>
      </c>
      <c r="RG1" s="181" t="s">
        <v>363</v>
      </c>
      <c r="RH1" s="181" t="s">
        <v>1219</v>
      </c>
      <c r="RI1" s="181" t="s">
        <v>1221</v>
      </c>
      <c r="RJ1" s="190" t="s">
        <v>364</v>
      </c>
      <c r="RK1" s="181" t="s">
        <v>365</v>
      </c>
      <c r="RL1" s="181" t="s">
        <v>1223</v>
      </c>
      <c r="RM1" s="181" t="s">
        <v>1224</v>
      </c>
      <c r="RN1" s="181" t="s">
        <v>1225</v>
      </c>
      <c r="RO1" s="181" t="s">
        <v>1226</v>
      </c>
      <c r="RP1" s="181" t="s">
        <v>1228</v>
      </c>
      <c r="RQ1" s="181" t="s">
        <v>1229</v>
      </c>
      <c r="RR1" s="181" t="s">
        <v>1231</v>
      </c>
      <c r="RS1" s="181" t="s">
        <v>1232</v>
      </c>
      <c r="RT1" s="178" t="s">
        <v>369</v>
      </c>
      <c r="RU1" s="190" t="s">
        <v>370</v>
      </c>
      <c r="RV1" s="181" t="s">
        <v>371</v>
      </c>
      <c r="RW1" s="181" t="s">
        <v>1234</v>
      </c>
      <c r="RX1" s="181" t="s">
        <v>1236</v>
      </c>
      <c r="RY1" s="181" t="s">
        <v>372</v>
      </c>
      <c r="RZ1" s="181" t="s">
        <v>1238</v>
      </c>
      <c r="SA1" s="181" t="s">
        <v>1240</v>
      </c>
      <c r="SB1" s="181" t="s">
        <v>1242</v>
      </c>
      <c r="SC1" s="181" t="s">
        <v>1244</v>
      </c>
      <c r="SD1" s="190" t="s">
        <v>373</v>
      </c>
      <c r="SE1" s="181" t="s">
        <v>374</v>
      </c>
      <c r="SF1" s="181" t="s">
        <v>1246</v>
      </c>
      <c r="SG1" s="181" t="s">
        <v>1248</v>
      </c>
      <c r="SH1" s="181" t="s">
        <v>1250</v>
      </c>
      <c r="SI1" s="181" t="s">
        <v>1252</v>
      </c>
      <c r="SJ1" s="181" t="s">
        <v>1254</v>
      </c>
      <c r="SK1" s="181" t="s">
        <v>1256</v>
      </c>
      <c r="SL1" s="181" t="s">
        <v>1258</v>
      </c>
      <c r="SM1" s="181" t="s">
        <v>1260</v>
      </c>
      <c r="SN1" s="181" t="s">
        <v>1262</v>
      </c>
      <c r="SO1" s="181" t="s">
        <v>1264</v>
      </c>
      <c r="SP1" s="181" t="s">
        <v>1266</v>
      </c>
      <c r="SQ1" s="181" t="s">
        <v>1268</v>
      </c>
      <c r="SR1" s="181" t="s">
        <v>1270</v>
      </c>
      <c r="SS1" s="181" t="s">
        <v>1272</v>
      </c>
      <c r="ST1" s="181" t="s">
        <v>1274</v>
      </c>
      <c r="SU1" s="178" t="s">
        <v>375</v>
      </c>
      <c r="SV1" s="190" t="s">
        <v>376</v>
      </c>
      <c r="SW1" s="181" t="s">
        <v>377</v>
      </c>
      <c r="SX1" s="181" t="s">
        <v>1276</v>
      </c>
      <c r="SY1" s="181" t="s">
        <v>1278</v>
      </c>
      <c r="SZ1" s="181" t="s">
        <v>1280</v>
      </c>
      <c r="TA1" s="181" t="s">
        <v>1282</v>
      </c>
      <c r="TB1" s="181" t="s">
        <v>1284</v>
      </c>
      <c r="TC1" s="181" t="s">
        <v>378</v>
      </c>
      <c r="TD1" s="181" t="s">
        <v>1286</v>
      </c>
      <c r="TE1" s="181" t="s">
        <v>1288</v>
      </c>
      <c r="TF1" s="181" t="s">
        <v>1290</v>
      </c>
      <c r="TG1" s="181" t="s">
        <v>1292</v>
      </c>
      <c r="TH1" s="181" t="s">
        <v>1294</v>
      </c>
      <c r="TI1" s="181" t="s">
        <v>1296</v>
      </c>
      <c r="TJ1" s="190" t="s">
        <v>379</v>
      </c>
      <c r="TK1" s="181" t="s">
        <v>380</v>
      </c>
      <c r="TL1" s="181" t="s">
        <v>381</v>
      </c>
      <c r="TM1" s="181" t="s">
        <v>1298</v>
      </c>
      <c r="TN1" s="181" t="s">
        <v>1300</v>
      </c>
      <c r="TO1" s="181" t="s">
        <v>1301</v>
      </c>
      <c r="TP1" s="181" t="s">
        <v>1303</v>
      </c>
      <c r="TQ1" s="181" t="s">
        <v>1305</v>
      </c>
      <c r="TR1" s="181" t="s">
        <v>1307</v>
      </c>
      <c r="TS1" s="181" t="s">
        <v>1309</v>
      </c>
      <c r="TT1" s="181" t="s">
        <v>1311</v>
      </c>
      <c r="TU1" s="181" t="s">
        <v>1313</v>
      </c>
      <c r="TV1" s="181" t="s">
        <v>1315</v>
      </c>
      <c r="TW1" s="181" t="s">
        <v>1317</v>
      </c>
      <c r="TX1" s="181" t="s">
        <v>1319</v>
      </c>
      <c r="TY1" s="181" t="s">
        <v>1321</v>
      </c>
      <c r="TZ1" s="181" t="s">
        <v>1323</v>
      </c>
      <c r="UA1" s="181" t="s">
        <v>1325</v>
      </c>
      <c r="UB1" s="181" t="s">
        <v>1327</v>
      </c>
      <c r="UC1" s="178" t="s">
        <v>1329</v>
      </c>
      <c r="UD1" s="181" t="s">
        <v>1331</v>
      </c>
      <c r="UE1" s="181" t="s">
        <v>1333</v>
      </c>
      <c r="UF1" s="181" t="s">
        <v>1335</v>
      </c>
      <c r="UG1" s="181" t="s">
        <v>1337</v>
      </c>
      <c r="UH1" s="181" t="s">
        <v>1339</v>
      </c>
      <c r="UI1" s="184"/>
    </row>
    <row r="2" spans="1:555" s="121" customFormat="1" hidden="1">
      <c r="A2" s="121" t="s">
        <v>1372</v>
      </c>
      <c r="B2" s="121" t="s">
        <v>1374</v>
      </c>
      <c r="C2" s="121" t="s">
        <v>475</v>
      </c>
      <c r="D2" s="121" t="s">
        <v>1373</v>
      </c>
      <c r="E2" s="121" t="s">
        <v>1375</v>
      </c>
      <c r="F2" s="121" t="s">
        <v>476</v>
      </c>
      <c r="G2" s="159" t="s">
        <v>1376</v>
      </c>
      <c r="H2" s="121" t="s">
        <v>1377</v>
      </c>
      <c r="I2" s="121" t="s">
        <v>1378</v>
      </c>
      <c r="J2" s="121" t="s">
        <v>1379</v>
      </c>
      <c r="K2" s="121" t="s">
        <v>1380</v>
      </c>
      <c r="L2" s="121" t="s">
        <v>1381</v>
      </c>
      <c r="M2" s="121" t="s">
        <v>1382</v>
      </c>
      <c r="N2" s="121" t="s">
        <v>1383</v>
      </c>
      <c r="R2" s="121" t="s">
        <v>131</v>
      </c>
      <c r="S2" s="121" t="s">
        <v>1477</v>
      </c>
      <c r="U2" s="121" t="s">
        <v>396</v>
      </c>
      <c r="V2" s="121" t="s">
        <v>414</v>
      </c>
      <c r="W2" s="121" t="s">
        <v>397</v>
      </c>
      <c r="X2" s="121" t="s">
        <v>398</v>
      </c>
      <c r="Y2" s="121" t="s">
        <v>399</v>
      </c>
      <c r="Z2" s="121" t="s">
        <v>400</v>
      </c>
      <c r="AA2" s="121" t="s">
        <v>401</v>
      </c>
      <c r="AB2" s="121" t="s">
        <v>402</v>
      </c>
      <c r="AC2" s="121" t="s">
        <v>403</v>
      </c>
      <c r="AD2" s="121" t="s">
        <v>404</v>
      </c>
      <c r="AE2" s="121" t="s">
        <v>405</v>
      </c>
      <c r="AF2" s="121" t="s">
        <v>406</v>
      </c>
      <c r="AH2" s="121" t="s">
        <v>424</v>
      </c>
      <c r="AI2" s="121" t="s">
        <v>425</v>
      </c>
      <c r="AJ2" s="121" t="s">
        <v>426</v>
      </c>
      <c r="AK2" s="121" t="s">
        <v>427</v>
      </c>
      <c r="AL2" s="121" t="s">
        <v>428</v>
      </c>
      <c r="AM2" s="121" t="s">
        <v>431</v>
      </c>
      <c r="AN2" s="121" t="s">
        <v>429</v>
      </c>
      <c r="AO2" s="121" t="s">
        <v>430</v>
      </c>
      <c r="AP2" s="121" t="s">
        <v>432</v>
      </c>
      <c r="AQ2" s="121" t="s">
        <v>433</v>
      </c>
      <c r="AR2" s="121" t="s">
        <v>434</v>
      </c>
      <c r="AS2" s="121" t="s">
        <v>435</v>
      </c>
      <c r="AT2" s="121" t="s">
        <v>436</v>
      </c>
      <c r="AU2" s="121" t="s">
        <v>437</v>
      </c>
      <c r="AV2" s="121" t="s">
        <v>438</v>
      </c>
      <c r="AW2" s="121" t="s">
        <v>439</v>
      </c>
      <c r="AX2" s="121" t="s">
        <v>440</v>
      </c>
      <c r="AY2" s="121" t="s">
        <v>441</v>
      </c>
      <c r="AZ2" s="121" t="s">
        <v>442</v>
      </c>
      <c r="BA2" s="121" t="s">
        <v>443</v>
      </c>
      <c r="BB2" s="121" t="s">
        <v>444</v>
      </c>
      <c r="BC2" s="121" t="s">
        <v>445</v>
      </c>
      <c r="BD2" s="121" t="s">
        <v>446</v>
      </c>
      <c r="BE2" s="121" t="s">
        <v>447</v>
      </c>
      <c r="BF2" s="121" t="s">
        <v>448</v>
      </c>
      <c r="BG2" s="121" t="s">
        <v>449</v>
      </c>
      <c r="BH2" s="121" t="s">
        <v>450</v>
      </c>
      <c r="BI2" s="121" t="s">
        <v>451</v>
      </c>
      <c r="BJ2" s="121" t="s">
        <v>452</v>
      </c>
      <c r="BK2" s="121" t="s">
        <v>453</v>
      </c>
      <c r="BL2" s="121" t="s">
        <v>454</v>
      </c>
      <c r="BM2" s="121" t="s">
        <v>455</v>
      </c>
      <c r="BN2" s="121" t="s">
        <v>456</v>
      </c>
      <c r="BO2" s="121" t="s">
        <v>457</v>
      </c>
      <c r="BP2" s="121" t="s">
        <v>458</v>
      </c>
      <c r="BQ2" s="121" t="s">
        <v>459</v>
      </c>
      <c r="BR2" s="121" t="s">
        <v>460</v>
      </c>
      <c r="BS2" s="121" t="s">
        <v>461</v>
      </c>
      <c r="BT2" s="121" t="s">
        <v>462</v>
      </c>
      <c r="BU2" s="121" t="s">
        <v>463</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53.25" thickBot="1">
      <c r="C5" s="86" t="s">
        <v>387</v>
      </c>
      <c r="D5" s="198">
        <f>SUMIF(C:C,$C$10,D:D)</f>
        <v>3856790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6"/>
    </row>
    <row r="10" spans="1:555" ht="15.75" thickBot="1">
      <c r="C10" s="156" t="s">
        <v>52</v>
      </c>
      <c r="D10" s="108">
        <f>SUM(F18:F33)</f>
        <v>338170</v>
      </c>
      <c r="F10" s="522"/>
      <c r="G10" s="78"/>
      <c r="H10" s="70"/>
      <c r="I10" s="70"/>
    </row>
    <row r="11" spans="1:555">
      <c r="B11" s="93"/>
      <c r="C11" s="70"/>
      <c r="D11" s="31"/>
      <c r="E11" s="93"/>
      <c r="F11" s="93"/>
      <c r="G11" s="93"/>
      <c r="H11" s="75"/>
      <c r="I11" s="75"/>
      <c r="J11" s="75"/>
      <c r="K11" s="111"/>
    </row>
    <row r="12" spans="1:555">
      <c r="B12" s="93"/>
      <c r="C12" s="70"/>
      <c r="D12" s="31"/>
      <c r="E12" s="93"/>
      <c r="F12" s="93"/>
      <c r="G12" s="93"/>
      <c r="H12" s="75"/>
      <c r="I12" s="75"/>
      <c r="J12" s="75"/>
      <c r="K12" s="111"/>
    </row>
    <row r="13" spans="1:555" ht="15.75">
      <c r="B13" s="93"/>
      <c r="C13" s="204" t="s">
        <v>394</v>
      </c>
      <c r="D13" s="205" t="s">
        <v>1568</v>
      </c>
      <c r="E13" s="93"/>
      <c r="F13" s="93"/>
      <c r="G13" s="93"/>
      <c r="H13" s="75"/>
      <c r="I13" s="75"/>
      <c r="J13" s="75"/>
      <c r="K13" s="111"/>
    </row>
    <row r="14" spans="1:555" ht="18.75">
      <c r="B14" s="93"/>
      <c r="C14" s="21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a.1 Asistencia a seminarios sobre el libro, charlas sobre las novedades editoriales, y cualquier otras que estén en el ámbito librero</v>
      </c>
      <c r="D14" s="31"/>
      <c r="E14" s="93"/>
      <c r="F14" s="93"/>
      <c r="G14" s="93"/>
      <c r="H14" s="75"/>
      <c r="I14" s="75"/>
      <c r="J14" s="75"/>
      <c r="K14" s="111"/>
    </row>
    <row r="15" spans="1:555" ht="15.75" thickBot="1">
      <c r="F15" s="93"/>
      <c r="G15" s="75"/>
      <c r="H15" s="75"/>
      <c r="I15" s="75"/>
    </row>
    <row r="16" spans="1:555" ht="30.75" thickBot="1">
      <c r="C16" s="128" t="s">
        <v>43</v>
      </c>
      <c r="D16" s="137" t="s">
        <v>54</v>
      </c>
      <c r="E16" s="135" t="s">
        <v>56</v>
      </c>
      <c r="F16" s="134" t="s">
        <v>27</v>
      </c>
      <c r="G16" s="132" t="s">
        <v>133</v>
      </c>
      <c r="H16" s="135" t="s">
        <v>45</v>
      </c>
      <c r="I16" s="132" t="s">
        <v>134</v>
      </c>
      <c r="J16" s="132" t="s">
        <v>412</v>
      </c>
      <c r="K16" s="132" t="s">
        <v>413</v>
      </c>
    </row>
    <row r="17" spans="3:11" s="110" customFormat="1">
      <c r="C17" s="459" t="s">
        <v>1559</v>
      </c>
      <c r="D17" s="469"/>
      <c r="E17" s="458"/>
      <c r="F17" s="456"/>
      <c r="G17" s="457"/>
      <c r="H17" s="455"/>
      <c r="I17" s="457"/>
      <c r="J17" s="457"/>
      <c r="K17" s="457"/>
    </row>
    <row r="18" spans="3:11">
      <c r="C18" s="460" t="s">
        <v>450</v>
      </c>
      <c r="D18" s="449">
        <v>12</v>
      </c>
      <c r="E18" s="453">
        <f>HLOOKUP(C18,$AH$2:$BU$3,2,0)</f>
        <v>5670</v>
      </c>
      <c r="F18" s="97">
        <f t="shared" ref="F18:F33" si="0">D18*E18</f>
        <v>68040</v>
      </c>
      <c r="G18" s="160" t="s">
        <v>131</v>
      </c>
      <c r="H18" s="141" t="s">
        <v>766</v>
      </c>
      <c r="I18" s="129" t="str">
        <f>VLOOKUP(H18,Presupuesto!$B$11:$C$565,2,0)</f>
        <v>VIATICOS NACIONALES</v>
      </c>
      <c r="J18" s="454" t="s">
        <v>1380</v>
      </c>
      <c r="K18" s="98" t="s">
        <v>398</v>
      </c>
    </row>
    <row r="19" spans="3:11" ht="15.75" thickBot="1">
      <c r="C19" s="460" t="s">
        <v>454</v>
      </c>
      <c r="D19" s="449">
        <v>12</v>
      </c>
      <c r="E19" s="453">
        <f>HLOOKUP(C19,$AH$2:$BU$3,2,0)</f>
        <v>5040</v>
      </c>
      <c r="F19" s="97">
        <f t="shared" ref="F19:F25" si="1">D19*E19</f>
        <v>60480</v>
      </c>
      <c r="G19" s="160" t="s">
        <v>131</v>
      </c>
      <c r="H19" s="141" t="s">
        <v>766</v>
      </c>
      <c r="I19" s="129" t="str">
        <f>VLOOKUP(H19,Presupuesto!$B$11:$C$565,2,0)</f>
        <v>VIATICOS NACIONALES</v>
      </c>
      <c r="J19" s="98" t="str">
        <f t="shared" ref="J19:J32" si="2">$J$18</f>
        <v>Gestión del Talento Humano, Administrativo y Docente</v>
      </c>
      <c r="K19" s="98" t="s">
        <v>398</v>
      </c>
    </row>
    <row r="20" spans="3:11">
      <c r="C20" s="461" t="s">
        <v>1560</v>
      </c>
      <c r="D20" s="452">
        <v>2</v>
      </c>
      <c r="E20" s="466">
        <v>20000</v>
      </c>
      <c r="F20" s="97">
        <f t="shared" si="1"/>
        <v>40000</v>
      </c>
      <c r="G20" s="160" t="s">
        <v>131</v>
      </c>
      <c r="H20" s="141" t="s">
        <v>766</v>
      </c>
      <c r="I20" s="129" t="str">
        <f>VLOOKUP(H20,Presupuesto!$B$11:$C$565,2,0)</f>
        <v>VIATICOS NACIONALES</v>
      </c>
      <c r="J20" s="98" t="str">
        <f t="shared" si="2"/>
        <v>Gestión del Talento Humano, Administrativo y Docente</v>
      </c>
      <c r="K20" s="98" t="s">
        <v>398</v>
      </c>
    </row>
    <row r="21" spans="3:11">
      <c r="C21" s="462" t="s">
        <v>1561</v>
      </c>
      <c r="D21" s="452">
        <v>2</v>
      </c>
      <c r="E21" s="466">
        <v>3500</v>
      </c>
      <c r="F21" s="97">
        <f t="shared" si="1"/>
        <v>7000</v>
      </c>
      <c r="G21" s="160" t="s">
        <v>131</v>
      </c>
      <c r="H21" s="141" t="s">
        <v>292</v>
      </c>
      <c r="I21" s="129" t="str">
        <f>VLOOKUP(H21,Presupuesto!$B$11:$C$565,2,0)</f>
        <v>SERVICIOS TECNICOS Y PROFESIONALES DE CAPAC. (24500-00)</v>
      </c>
      <c r="J21" s="98" t="str">
        <f t="shared" si="2"/>
        <v>Gestión del Talento Humano, Administrativo y Docente</v>
      </c>
      <c r="K21" s="98" t="s">
        <v>398</v>
      </c>
    </row>
    <row r="22" spans="3:11">
      <c r="C22" s="462" t="s">
        <v>1562</v>
      </c>
      <c r="D22" s="452">
        <v>2</v>
      </c>
      <c r="E22" s="467">
        <v>7500</v>
      </c>
      <c r="F22" s="97">
        <f t="shared" si="1"/>
        <v>15000</v>
      </c>
      <c r="G22" s="160" t="s">
        <v>131</v>
      </c>
      <c r="H22" s="141" t="s">
        <v>292</v>
      </c>
      <c r="I22" s="129" t="str">
        <f>VLOOKUP(H22,Presupuesto!$B$11:$C$565,2,0)</f>
        <v>SERVICIOS TECNICOS Y PROFESIONALES DE CAPAC. (24500-00)</v>
      </c>
      <c r="J22" s="98" t="str">
        <f t="shared" si="2"/>
        <v>Gestión del Talento Humano, Administrativo y Docente</v>
      </c>
      <c r="K22" s="98" t="s">
        <v>398</v>
      </c>
    </row>
    <row r="23" spans="3:11">
      <c r="C23" s="463"/>
      <c r="D23" s="199"/>
      <c r="E23" s="465"/>
      <c r="F23" s="97">
        <f t="shared" si="1"/>
        <v>0</v>
      </c>
      <c r="G23" s="160"/>
      <c r="H23" s="141"/>
      <c r="I23" s="129"/>
      <c r="J23" s="98"/>
      <c r="K23" s="98"/>
    </row>
    <row r="24" spans="3:11">
      <c r="C24" s="459" t="s">
        <v>1563</v>
      </c>
      <c r="D24" s="199"/>
      <c r="E24" s="465"/>
      <c r="F24" s="97">
        <f t="shared" si="1"/>
        <v>0</v>
      </c>
      <c r="G24" s="160"/>
      <c r="H24" s="141"/>
      <c r="I24" s="129"/>
      <c r="J24" s="98"/>
      <c r="K24" s="98"/>
    </row>
    <row r="25" spans="3:11" ht="15.75" thickBot="1">
      <c r="C25" s="460" t="s">
        <v>450</v>
      </c>
      <c r="D25" s="199">
        <v>4</v>
      </c>
      <c r="E25" s="453">
        <f>HLOOKUP(C25,$AH$2:$BU$3,2,0)</f>
        <v>5670</v>
      </c>
      <c r="F25" s="97">
        <f t="shared" si="1"/>
        <v>22680</v>
      </c>
      <c r="G25" s="160" t="s">
        <v>131</v>
      </c>
      <c r="H25" s="141" t="s">
        <v>766</v>
      </c>
      <c r="I25" s="129" t="str">
        <f>VLOOKUP(H25,Presupuesto!$B$11:$C$565,2,0)</f>
        <v>VIATICOS NACIONALES</v>
      </c>
      <c r="J25" s="98" t="str">
        <f t="shared" si="2"/>
        <v>Gestión del Talento Humano, Administrativo y Docente</v>
      </c>
      <c r="K25" s="98" t="s">
        <v>401</v>
      </c>
    </row>
    <row r="26" spans="3:11">
      <c r="C26" s="461" t="s">
        <v>1560</v>
      </c>
      <c r="D26" s="452">
        <v>1</v>
      </c>
      <c r="E26" s="453">
        <v>9000</v>
      </c>
      <c r="F26" s="97">
        <f t="shared" si="0"/>
        <v>9000</v>
      </c>
      <c r="G26" s="160" t="s">
        <v>131</v>
      </c>
      <c r="H26" s="141" t="s">
        <v>754</v>
      </c>
      <c r="I26" s="129" t="str">
        <f>VLOOKUP(H26,Presupuesto!$B$11:$C$565,2,0)</f>
        <v>PASAJES NACIONALES</v>
      </c>
      <c r="J26" s="98" t="str">
        <f t="shared" si="2"/>
        <v>Gestión del Talento Humano, Administrativo y Docente</v>
      </c>
      <c r="K26" s="98" t="s">
        <v>401</v>
      </c>
    </row>
    <row r="27" spans="3:11">
      <c r="C27" s="463"/>
      <c r="D27" s="199"/>
      <c r="E27" s="465"/>
      <c r="F27" s="97">
        <f t="shared" si="0"/>
        <v>0</v>
      </c>
      <c r="G27" s="160"/>
      <c r="H27" s="141"/>
      <c r="I27" s="129"/>
      <c r="J27" s="98"/>
      <c r="K27" s="98"/>
    </row>
    <row r="28" spans="3:11">
      <c r="C28" s="459" t="s">
        <v>1564</v>
      </c>
      <c r="D28" s="199"/>
      <c r="E28" s="465"/>
      <c r="F28" s="97">
        <f t="shared" si="0"/>
        <v>0</v>
      </c>
      <c r="G28" s="160"/>
      <c r="H28" s="141"/>
      <c r="I28" s="129"/>
      <c r="J28" s="98"/>
      <c r="K28" s="98"/>
    </row>
    <row r="29" spans="3:11">
      <c r="C29" s="460" t="s">
        <v>450</v>
      </c>
      <c r="D29" s="199">
        <v>7</v>
      </c>
      <c r="E29" s="453">
        <f>HLOOKUP(C29,$AH$2:$BU$3,2,0)</f>
        <v>5670</v>
      </c>
      <c r="F29" s="97">
        <f t="shared" si="0"/>
        <v>39690</v>
      </c>
      <c r="G29" s="160" t="s">
        <v>131</v>
      </c>
      <c r="H29" s="141" t="s">
        <v>766</v>
      </c>
      <c r="I29" s="129" t="str">
        <f>VLOOKUP(H29,Presupuesto!$B$11:$C$565,2,0)</f>
        <v>VIATICOS NACIONALES</v>
      </c>
      <c r="J29" s="98" t="str">
        <f t="shared" si="2"/>
        <v>Gestión del Talento Humano, Administrativo y Docente</v>
      </c>
      <c r="K29" s="98" t="s">
        <v>405</v>
      </c>
    </row>
    <row r="30" spans="3:11" ht="15.75" thickBot="1">
      <c r="C30" s="460" t="s">
        <v>454</v>
      </c>
      <c r="D30" s="199">
        <v>7</v>
      </c>
      <c r="E30" s="453">
        <f>HLOOKUP(C30,$AH$2:$BU$3,2,0)</f>
        <v>5040</v>
      </c>
      <c r="F30" s="97">
        <f t="shared" si="0"/>
        <v>35280</v>
      </c>
      <c r="G30" s="160" t="s">
        <v>131</v>
      </c>
      <c r="H30" s="141" t="s">
        <v>766</v>
      </c>
      <c r="I30" s="129" t="str">
        <f>VLOOKUP(H30,Presupuesto!$B$11:$C$565,2,0)</f>
        <v>VIATICOS NACIONALES</v>
      </c>
      <c r="J30" s="98" t="str">
        <f t="shared" si="2"/>
        <v>Gestión del Talento Humano, Administrativo y Docente</v>
      </c>
      <c r="K30" s="98" t="s">
        <v>405</v>
      </c>
    </row>
    <row r="31" spans="3:11">
      <c r="C31" s="461" t="s">
        <v>1560</v>
      </c>
      <c r="D31" s="452">
        <v>2</v>
      </c>
      <c r="E31" s="466">
        <v>15000</v>
      </c>
      <c r="F31" s="97">
        <f t="shared" si="0"/>
        <v>30000</v>
      </c>
      <c r="G31" s="160" t="s">
        <v>131</v>
      </c>
      <c r="H31" s="141" t="s">
        <v>754</v>
      </c>
      <c r="I31" s="129" t="str">
        <f>VLOOKUP(H31,Presupuesto!$B$11:$C$565,2,0)</f>
        <v>PASAJES NACIONALES</v>
      </c>
      <c r="J31" s="98" t="str">
        <f t="shared" si="2"/>
        <v>Gestión del Talento Humano, Administrativo y Docente</v>
      </c>
      <c r="K31" s="98" t="s">
        <v>405</v>
      </c>
    </row>
    <row r="32" spans="3:11">
      <c r="C32" s="462" t="s">
        <v>1565</v>
      </c>
      <c r="D32" s="452">
        <v>2</v>
      </c>
      <c r="E32" s="466">
        <v>5500</v>
      </c>
      <c r="F32" s="97">
        <f t="shared" si="0"/>
        <v>11000</v>
      </c>
      <c r="G32" s="160" t="s">
        <v>131</v>
      </c>
      <c r="H32" s="141" t="s">
        <v>292</v>
      </c>
      <c r="I32" s="129" t="str">
        <f>VLOOKUP(H32,Presupuesto!$B$11:$C$565,2,0)</f>
        <v>SERVICIOS TECNICOS Y PROFESIONALES DE CAPAC. (24500-00)</v>
      </c>
      <c r="J32" s="98" t="str">
        <f t="shared" si="2"/>
        <v>Gestión del Talento Humano, Administrativo y Docente</v>
      </c>
      <c r="K32" s="98" t="s">
        <v>405</v>
      </c>
    </row>
    <row r="33" spans="3:11" ht="15.75" thickBot="1">
      <c r="C33" s="464"/>
      <c r="D33" s="228"/>
      <c r="E33" s="468"/>
      <c r="F33" s="105">
        <f t="shared" si="0"/>
        <v>0</v>
      </c>
      <c r="G33" s="161"/>
      <c r="H33" s="147"/>
      <c r="I33" s="131"/>
      <c r="J33" s="106"/>
      <c r="K33" s="123"/>
    </row>
    <row r="35" spans="3:11" s="489" customFormat="1" ht="15.75" thickBot="1">
      <c r="F35" s="490"/>
      <c r="G35" s="491"/>
      <c r="H35" s="490"/>
      <c r="I35" s="490"/>
    </row>
    <row r="36" spans="3:11" ht="15.75" thickBot="1">
      <c r="C36" s="156" t="s">
        <v>52</v>
      </c>
      <c r="D36" s="108">
        <f>SUM(F44:F54)</f>
        <v>276620</v>
      </c>
      <c r="F36" s="70"/>
      <c r="G36" s="78"/>
      <c r="H36" s="70"/>
      <c r="I36" s="70"/>
    </row>
    <row r="37" spans="3:11">
      <c r="C37" s="70"/>
      <c r="D37" s="31"/>
      <c r="E37" s="93"/>
      <c r="F37" s="93"/>
      <c r="G37" s="93"/>
      <c r="H37" s="75"/>
      <c r="I37" s="75"/>
      <c r="J37" s="75"/>
      <c r="K37" s="111"/>
    </row>
    <row r="38" spans="3:11">
      <c r="C38" s="70"/>
      <c r="D38" s="31"/>
      <c r="E38" s="93"/>
      <c r="F38" s="93"/>
      <c r="G38" s="93"/>
      <c r="H38" s="75"/>
      <c r="I38" s="75"/>
      <c r="J38" s="75"/>
      <c r="K38" s="111"/>
    </row>
    <row r="39" spans="3:11" ht="15.75">
      <c r="C39" s="204" t="s">
        <v>394</v>
      </c>
      <c r="D39" s="205" t="s">
        <v>1581</v>
      </c>
      <c r="E39" s="93"/>
      <c r="F39" s="521"/>
      <c r="G39" s="93"/>
      <c r="H39" s="75"/>
      <c r="I39" s="75"/>
      <c r="J39" s="75"/>
      <c r="K39" s="111"/>
    </row>
    <row r="40" spans="3:11" ht="18.75">
      <c r="C40" s="214" t="str">
        <f>IFERROR(VLOOKUP(D39,'Desarrollo e Innov. Curricular'!$E:$F,2,FALSE),IFERROR(VLOOKUP(D39,'Investigación Científica'!$E:$F,2,FALSE),IFERROR(VLOOKUP(D39,'Vinculación Univ. Sociedad'!$E:$F,2,FALSE),IFERROR(VLOOKUP(D39,'Docencia y Profesorado Universi'!$E:$F,2,FALSE),IFERROR(VLOOKUP(D39,'Estudiantes y Graduados'!$E:$F,2,FALSE),IFERROR(VLOOKUP(D39,'Gestion Administrativa'!$E:$F,2,FALSE),IFERROR(VLOOKUP(D39,'Gestión Académica'!$E:$F,2,FALSE),IFERROR(VLOOKUP(D39,'Aseguramiento de la Calidad'!$E:$F,2,FALSE),IFERROR(VLOOKUP(D39,'Gestión del Conocimiento'!$E:$F,2,FALSE),IFERROR(VLOOKUP(D39,'Gobernabilidad y Procesos...'!$E:$F,2,FALSE),IFERROR(VLOOKUP(D39,'Gestión del Talento Humano'!$E:$F,2,FALSE),IFERROR(VLOOKUP(D39,'Internacionalización de la E.S.'!$E:$F,2,FALSE),IFERROR(VLOOKUP(D39,'Cultura de Innovación Insti...'!$E:$F,2,FALSE),VLOOKUP(D39,'Lo Esencial de la Reforma Univ.'!$E:$F,2,0))))))))))))))</f>
        <v>c.1 Reuniones con los encargados y demás personal de las librerías en los centros regionales</v>
      </c>
      <c r="D40" s="31"/>
      <c r="E40" s="93"/>
      <c r="F40" s="93"/>
      <c r="G40" s="93"/>
      <c r="H40" s="75"/>
      <c r="I40" s="75"/>
      <c r="J40" s="75"/>
      <c r="K40" s="111"/>
    </row>
    <row r="41" spans="3:11" ht="15.75" thickBot="1">
      <c r="F41" s="93"/>
      <c r="G41" s="75"/>
      <c r="H41" s="75"/>
      <c r="I41" s="75"/>
    </row>
    <row r="42" spans="3:11" ht="30.75" thickBot="1">
      <c r="C42" s="137" t="s">
        <v>43</v>
      </c>
      <c r="D42" s="137" t="s">
        <v>54</v>
      </c>
      <c r="E42" s="170" t="s">
        <v>56</v>
      </c>
      <c r="F42" s="475" t="s">
        <v>27</v>
      </c>
      <c r="G42" s="476" t="s">
        <v>133</v>
      </c>
      <c r="H42" s="128" t="s">
        <v>45</v>
      </c>
      <c r="I42" s="132" t="s">
        <v>134</v>
      </c>
      <c r="J42" s="132" t="s">
        <v>412</v>
      </c>
      <c r="K42" s="132" t="s">
        <v>413</v>
      </c>
    </row>
    <row r="43" spans="3:11">
      <c r="C43" s="450" t="s">
        <v>1577</v>
      </c>
      <c r="D43" s="471"/>
      <c r="E43" s="471"/>
      <c r="F43" s="478"/>
      <c r="G43" s="477"/>
      <c r="H43" s="485"/>
      <c r="I43" s="486"/>
      <c r="J43" s="487"/>
      <c r="K43" s="486"/>
    </row>
    <row r="44" spans="3:11">
      <c r="C44" s="460" t="s">
        <v>428</v>
      </c>
      <c r="D44" s="472">
        <v>36</v>
      </c>
      <c r="E44" s="453">
        <f t="shared" ref="E44:E45" si="3">HLOOKUP(C44,$AH$2:$BU$3,2,0)</f>
        <v>2250</v>
      </c>
      <c r="F44" s="100">
        <f t="shared" ref="F44:F54" si="4">D44*E44</f>
        <v>81000</v>
      </c>
      <c r="G44" s="163" t="s">
        <v>131</v>
      </c>
      <c r="H44" s="479" t="s">
        <v>766</v>
      </c>
      <c r="I44" s="97" t="str">
        <f>VLOOKUP(H44,Presupuesto!$B$11:$C$565,2,0)</f>
        <v>VIATICOS NACIONALES</v>
      </c>
      <c r="J44" s="481" t="s">
        <v>1373</v>
      </c>
      <c r="K44" s="484" t="s">
        <v>398</v>
      </c>
    </row>
    <row r="45" spans="3:11" ht="15.75" thickBot="1">
      <c r="C45" s="460" t="s">
        <v>452</v>
      </c>
      <c r="D45" s="472">
        <v>36</v>
      </c>
      <c r="E45" s="453">
        <f t="shared" si="3"/>
        <v>4095</v>
      </c>
      <c r="F45" s="444">
        <f t="shared" si="4"/>
        <v>147420</v>
      </c>
      <c r="G45" s="163" t="s">
        <v>131</v>
      </c>
      <c r="H45" s="479" t="s">
        <v>766</v>
      </c>
      <c r="I45" s="97" t="str">
        <f>VLOOKUP(H45,Presupuesto!$B$11:$C$565,2,0)</f>
        <v>VIATICOS NACIONALES</v>
      </c>
      <c r="J45" s="482" t="str">
        <f t="shared" ref="J45:J52" si="5">$J$18</f>
        <v>Gestión del Talento Humano, Administrativo y Docente</v>
      </c>
      <c r="K45" s="484" t="s">
        <v>398</v>
      </c>
    </row>
    <row r="46" spans="3:11">
      <c r="C46" s="461" t="s">
        <v>1573</v>
      </c>
      <c r="D46" s="473">
        <v>8</v>
      </c>
      <c r="E46" s="453">
        <v>900</v>
      </c>
      <c r="F46" s="444">
        <f t="shared" si="4"/>
        <v>7200</v>
      </c>
      <c r="G46" s="163" t="s">
        <v>131</v>
      </c>
      <c r="H46" s="479" t="s">
        <v>766</v>
      </c>
      <c r="I46" s="97" t="str">
        <f>VLOOKUP(H46,Presupuesto!$B$11:$C$565,2,0)</f>
        <v>VIATICOS NACIONALES</v>
      </c>
      <c r="J46" s="482" t="str">
        <f t="shared" si="5"/>
        <v>Gestión del Talento Humano, Administrativo y Docente</v>
      </c>
      <c r="K46" s="484" t="s">
        <v>398</v>
      </c>
    </row>
    <row r="47" spans="3:11">
      <c r="C47" s="470" t="s">
        <v>1574</v>
      </c>
      <c r="D47" s="473">
        <v>8</v>
      </c>
      <c r="E47" s="453">
        <v>400</v>
      </c>
      <c r="F47" s="444">
        <f t="shared" si="4"/>
        <v>3200</v>
      </c>
      <c r="G47" s="163" t="s">
        <v>131</v>
      </c>
      <c r="H47" s="479" t="s">
        <v>754</v>
      </c>
      <c r="I47" s="97" t="str">
        <f>VLOOKUP(H47,Presupuesto!$B$11:$C$565,2,0)</f>
        <v>PASAJES NACIONALES</v>
      </c>
      <c r="J47" s="482" t="str">
        <f t="shared" si="5"/>
        <v>Gestión del Talento Humano, Administrativo y Docente</v>
      </c>
      <c r="K47" s="484" t="s">
        <v>398</v>
      </c>
    </row>
    <row r="48" spans="3:11" ht="15.75" thickBot="1">
      <c r="C48" s="488" t="s">
        <v>1575</v>
      </c>
      <c r="D48" s="473">
        <v>8</v>
      </c>
      <c r="E48" s="453">
        <v>400</v>
      </c>
      <c r="F48" s="444">
        <f t="shared" si="4"/>
        <v>3200</v>
      </c>
      <c r="G48" s="163" t="s">
        <v>131</v>
      </c>
      <c r="H48" s="479" t="s">
        <v>754</v>
      </c>
      <c r="I48" s="97" t="str">
        <f>VLOOKUP(H48,Presupuesto!$B$11:$C$565,2,0)</f>
        <v>PASAJES NACIONALES</v>
      </c>
      <c r="J48" s="482" t="str">
        <f t="shared" si="5"/>
        <v>Gestión del Talento Humano, Administrativo y Docente</v>
      </c>
      <c r="K48" s="484" t="s">
        <v>398</v>
      </c>
    </row>
    <row r="49" spans="3:11">
      <c r="C49" s="451" t="s">
        <v>1576</v>
      </c>
      <c r="D49" s="474">
        <v>8</v>
      </c>
      <c r="E49" s="453">
        <v>700</v>
      </c>
      <c r="F49" s="444">
        <f t="shared" si="4"/>
        <v>5600</v>
      </c>
      <c r="G49" s="163" t="s">
        <v>131</v>
      </c>
      <c r="H49" s="479" t="s">
        <v>754</v>
      </c>
      <c r="I49" s="97" t="str">
        <f>VLOOKUP(H49,Presupuesto!$B$11:$C$565,2,0)</f>
        <v>PASAJES NACIONALES</v>
      </c>
      <c r="J49" s="482"/>
      <c r="K49" s="484"/>
    </row>
    <row r="50" spans="3:11">
      <c r="C50" s="459"/>
      <c r="D50" s="474"/>
      <c r="E50" s="117"/>
      <c r="F50" s="444">
        <f t="shared" si="4"/>
        <v>0</v>
      </c>
      <c r="G50" s="163"/>
      <c r="H50" s="479"/>
      <c r="I50" s="97"/>
      <c r="J50" s="482"/>
      <c r="K50" s="484"/>
    </row>
    <row r="51" spans="3:11">
      <c r="C51" s="450" t="s">
        <v>1578</v>
      </c>
      <c r="D51" s="474"/>
      <c r="E51" s="117"/>
      <c r="F51" s="444">
        <f t="shared" si="4"/>
        <v>0</v>
      </c>
      <c r="G51" s="163"/>
      <c r="H51" s="479"/>
      <c r="I51" s="97"/>
      <c r="J51" s="482"/>
      <c r="K51" s="484" t="s">
        <v>401</v>
      </c>
    </row>
    <row r="52" spans="3:11" ht="15.75" thickBot="1">
      <c r="C52" s="460" t="s">
        <v>428</v>
      </c>
      <c r="D52" s="473">
        <v>12</v>
      </c>
      <c r="E52" s="453">
        <f t="shared" ref="E52" si="6">HLOOKUP(C52,$AH$2:$BU$3,2,0)</f>
        <v>2250</v>
      </c>
      <c r="F52" s="444">
        <f t="shared" si="4"/>
        <v>27000</v>
      </c>
      <c r="G52" s="163" t="s">
        <v>131</v>
      </c>
      <c r="H52" s="479" t="s">
        <v>754</v>
      </c>
      <c r="I52" s="97" t="str">
        <f>VLOOKUP(H52,Presupuesto!$B$11:$C$565,2,0)</f>
        <v>PASAJES NACIONALES</v>
      </c>
      <c r="J52" s="482" t="str">
        <f t="shared" si="5"/>
        <v>Gestión del Talento Humano, Administrativo y Docente</v>
      </c>
      <c r="K52" s="484" t="s">
        <v>401</v>
      </c>
    </row>
    <row r="53" spans="3:11">
      <c r="C53" s="461" t="s">
        <v>1579</v>
      </c>
      <c r="D53" s="474">
        <v>4</v>
      </c>
      <c r="E53" s="117">
        <v>500</v>
      </c>
      <c r="F53" s="444">
        <f t="shared" si="4"/>
        <v>2000</v>
      </c>
      <c r="G53" s="163" t="s">
        <v>131</v>
      </c>
      <c r="H53" s="479" t="s">
        <v>754</v>
      </c>
      <c r="I53" s="97" t="str">
        <f>VLOOKUP(H53,Presupuesto!$B$11:$C$565,2,0)</f>
        <v>PASAJES NACIONALES</v>
      </c>
      <c r="J53" s="482"/>
      <c r="K53" s="484"/>
    </row>
    <row r="54" spans="3:11" ht="15.75" thickBot="1">
      <c r="C54" s="464"/>
      <c r="D54" s="158"/>
      <c r="E54" s="103"/>
      <c r="F54" s="104">
        <f t="shared" si="4"/>
        <v>0</v>
      </c>
      <c r="G54" s="161"/>
      <c r="H54" s="480"/>
      <c r="I54" s="105"/>
      <c r="J54" s="483"/>
      <c r="K54" s="106"/>
    </row>
    <row r="55" spans="3:11">
      <c r="C55" s="379"/>
      <c r="D55" s="387"/>
      <c r="E55" s="388"/>
      <c r="F55" s="388"/>
      <c r="G55" s="389"/>
      <c r="H55" s="380"/>
      <c r="I55" s="388"/>
      <c r="J55" s="380"/>
      <c r="K55" s="380"/>
    </row>
    <row r="56" spans="3:11" ht="15.75" thickBot="1"/>
    <row r="57" spans="3:11" ht="15.75" thickBot="1">
      <c r="C57" s="156" t="s">
        <v>52</v>
      </c>
      <c r="D57" s="108">
        <f>SUM(F64:F72)</f>
        <v>80000</v>
      </c>
      <c r="F57" s="70"/>
      <c r="G57" s="78"/>
      <c r="H57" s="70"/>
      <c r="I57" s="70"/>
    </row>
    <row r="58" spans="3:11">
      <c r="C58" s="70"/>
      <c r="D58" s="31"/>
      <c r="E58" s="93"/>
      <c r="F58" s="93"/>
      <c r="G58" s="93"/>
      <c r="H58" s="75"/>
      <c r="I58" s="75"/>
      <c r="J58" s="75"/>
      <c r="K58" s="111"/>
    </row>
    <row r="59" spans="3:11">
      <c r="C59" s="70"/>
      <c r="D59" s="31"/>
      <c r="E59" s="93"/>
      <c r="F59" s="93"/>
      <c r="G59" s="93"/>
      <c r="H59" s="75"/>
      <c r="I59" s="75"/>
      <c r="J59" s="75"/>
      <c r="K59" s="111"/>
    </row>
    <row r="60" spans="3:11" ht="15.75">
      <c r="C60" s="204" t="s">
        <v>394</v>
      </c>
      <c r="D60" s="205" t="s">
        <v>1608</v>
      </c>
      <c r="E60" s="93"/>
      <c r="F60" s="521"/>
      <c r="G60" s="93"/>
      <c r="H60" s="75"/>
      <c r="I60" s="75"/>
      <c r="J60" s="75"/>
      <c r="K60" s="111"/>
    </row>
    <row r="61" spans="3:11" ht="18.75">
      <c r="C61" s="214" t="str">
        <f>IFERROR(VLOOKUP(D60,'Desarrollo e Innov. Curricular'!$E:$F,2,FALSE),IFERROR(VLOOKUP(D60,'Investigación Científica'!$E:$F,2,FALSE),IFERROR(VLOOKUP(D60,'Vinculación Univ. Sociedad'!$E:$F,2,FALSE),IFERROR(VLOOKUP(D60,'Docencia y Profesorado Universi'!$E:$F,2,FALSE),IFERROR(VLOOKUP(D60,'Estudiantes y Graduados'!$E:$F,2,FALSE),IFERROR(VLOOKUP(D60,'Gestion Administrativa'!$E:$F,2,FALSE),IFERROR(VLOOKUP(D60,'Gestión Académica'!$E:$F,2,FALSE),IFERROR(VLOOKUP(D60,'Aseguramiento de la Calidad'!$E:$F,2,FALSE),IFERROR(VLOOKUP(D60,'Gestión del Conocimiento'!$E:$F,2,FALSE),IFERROR(VLOOKUP(D60,'Gobernabilidad y Procesos...'!$E:$F,2,FALSE),IFERROR(VLOOKUP(D60,'Gestión del Talento Humano'!$E:$F,2,FALSE),IFERROR(VLOOKUP(D60,'Internacionalización de la E.S.'!$E:$F,2,FALSE),IFERROR(VLOOKUP(D60,'Cultura de Innovación Insti...'!$E:$F,2,FALSE),VLOOKUP(D60,'Lo Esencial de la Reforma Univ.'!$E:$F,2,0))))))))))))))</f>
        <v>e.1 Envío de los libros pedidos por cada Centro Regional.</v>
      </c>
      <c r="D61" s="31"/>
      <c r="E61" s="93"/>
      <c r="F61" s="93"/>
      <c r="G61" s="93"/>
      <c r="H61" s="75"/>
      <c r="I61" s="75"/>
      <c r="J61" s="75"/>
      <c r="K61" s="111"/>
    </row>
    <row r="62" spans="3:11" ht="15.75" thickBot="1">
      <c r="F62" s="93"/>
      <c r="G62" s="75"/>
      <c r="H62" s="75"/>
      <c r="I62" s="75"/>
    </row>
    <row r="63" spans="3:11" ht="30.75" thickBot="1">
      <c r="C63" s="137" t="s">
        <v>43</v>
      </c>
      <c r="D63" s="128" t="s">
        <v>54</v>
      </c>
      <c r="E63" s="170" t="s">
        <v>56</v>
      </c>
      <c r="F63" s="132" t="s">
        <v>27</v>
      </c>
      <c r="G63" s="132" t="s">
        <v>133</v>
      </c>
      <c r="H63" s="135" t="s">
        <v>45</v>
      </c>
      <c r="I63" s="132" t="s">
        <v>134</v>
      </c>
      <c r="J63" s="132" t="s">
        <v>412</v>
      </c>
      <c r="K63" s="132" t="s">
        <v>413</v>
      </c>
    </row>
    <row r="64" spans="3:11">
      <c r="C64" s="492" t="s">
        <v>1589</v>
      </c>
      <c r="D64" s="494"/>
      <c r="E64" s="501"/>
      <c r="F64" s="129">
        <f t="shared" ref="F64:F72" si="7">D64*E64</f>
        <v>0</v>
      </c>
      <c r="G64" s="160"/>
      <c r="H64" s="141"/>
      <c r="I64" s="129"/>
      <c r="J64" s="98"/>
      <c r="K64" s="98"/>
    </row>
    <row r="65" spans="3:11">
      <c r="C65" s="495" t="s">
        <v>1590</v>
      </c>
      <c r="D65" s="496">
        <v>8</v>
      </c>
      <c r="E65" s="499">
        <v>2000</v>
      </c>
      <c r="F65" s="129">
        <f t="shared" si="7"/>
        <v>16000</v>
      </c>
      <c r="G65" s="160" t="s">
        <v>131</v>
      </c>
      <c r="H65" s="141" t="s">
        <v>716</v>
      </c>
      <c r="I65" s="129" t="str">
        <f>VLOOKUP(H65,Presupuesto!$B$11:$C$565,2,0)</f>
        <v>SERVICIO DE TRANSPORTE EVENTUALES</v>
      </c>
      <c r="J65" s="98" t="s">
        <v>1380</v>
      </c>
      <c r="K65" s="98" t="s">
        <v>401</v>
      </c>
    </row>
    <row r="66" spans="3:11">
      <c r="C66" s="495" t="s">
        <v>1591</v>
      </c>
      <c r="D66" s="496">
        <v>8</v>
      </c>
      <c r="E66" s="499">
        <v>1000</v>
      </c>
      <c r="F66" s="129">
        <f t="shared" si="7"/>
        <v>8000</v>
      </c>
      <c r="G66" s="160" t="s">
        <v>131</v>
      </c>
      <c r="H66" s="141" t="s">
        <v>716</v>
      </c>
      <c r="I66" s="129" t="str">
        <f>VLOOKUP(H66,Presupuesto!$B$11:$C$565,2,0)</f>
        <v>SERVICIO DE TRANSPORTE EVENTUALES</v>
      </c>
      <c r="J66" s="98"/>
      <c r="K66" s="98"/>
    </row>
    <row r="67" spans="3:11">
      <c r="C67" s="495" t="s">
        <v>1592</v>
      </c>
      <c r="D67" s="496">
        <v>8</v>
      </c>
      <c r="E67" s="499">
        <v>1000</v>
      </c>
      <c r="F67" s="129">
        <f t="shared" si="7"/>
        <v>8000</v>
      </c>
      <c r="G67" s="160" t="s">
        <v>131</v>
      </c>
      <c r="H67" s="141" t="s">
        <v>716</v>
      </c>
      <c r="I67" s="129" t="str">
        <f>VLOOKUP(H67,Presupuesto!$B$11:$C$565,2,0)</f>
        <v>SERVICIO DE TRANSPORTE EVENTUALES</v>
      </c>
      <c r="J67" s="98"/>
      <c r="K67" s="98"/>
    </row>
    <row r="68" spans="3:11">
      <c r="C68" s="495" t="s">
        <v>1593</v>
      </c>
      <c r="D68" s="496">
        <v>8</v>
      </c>
      <c r="E68" s="499">
        <v>1000</v>
      </c>
      <c r="F68" s="129">
        <f t="shared" si="7"/>
        <v>8000</v>
      </c>
      <c r="G68" s="160" t="s">
        <v>131</v>
      </c>
      <c r="H68" s="141" t="s">
        <v>716</v>
      </c>
      <c r="I68" s="129" t="str">
        <f>VLOOKUP(H68,Presupuesto!$B$11:$C$565,2,0)</f>
        <v>SERVICIO DE TRANSPORTE EVENTUALES</v>
      </c>
      <c r="J68" s="98" t="str">
        <f t="shared" ref="J68:J71" si="8">$J$18</f>
        <v>Gestión del Talento Humano, Administrativo y Docente</v>
      </c>
      <c r="K68" s="98" t="s">
        <v>405</v>
      </c>
    </row>
    <row r="69" spans="3:11">
      <c r="C69" s="495"/>
      <c r="D69" s="500"/>
      <c r="E69" s="493"/>
      <c r="F69" s="129"/>
      <c r="G69" s="160"/>
      <c r="H69" s="141"/>
      <c r="I69" s="129"/>
      <c r="J69" s="98"/>
      <c r="K69" s="98"/>
    </row>
    <row r="70" spans="3:11">
      <c r="C70" s="450" t="s">
        <v>1594</v>
      </c>
      <c r="D70" s="459"/>
      <c r="E70" s="450"/>
      <c r="F70" s="129"/>
      <c r="G70" s="160"/>
      <c r="H70" s="141"/>
      <c r="I70" s="129"/>
      <c r="J70" s="98"/>
      <c r="K70" s="98"/>
    </row>
    <row r="71" spans="3:11">
      <c r="C71" s="495" t="s">
        <v>1594</v>
      </c>
      <c r="D71" s="496">
        <v>20</v>
      </c>
      <c r="E71" s="499">
        <v>2000</v>
      </c>
      <c r="F71" s="129">
        <f t="shared" si="7"/>
        <v>40000</v>
      </c>
      <c r="G71" s="160" t="s">
        <v>131</v>
      </c>
      <c r="H71" s="141" t="s">
        <v>716</v>
      </c>
      <c r="I71" s="129" t="str">
        <f>VLOOKUP(H71,Presupuesto!$B$11:$C$565,2,0)</f>
        <v>SERVICIO DE TRANSPORTE EVENTUALES</v>
      </c>
      <c r="J71" s="98" t="str">
        <f t="shared" si="8"/>
        <v>Gestión del Talento Humano, Administrativo y Docente</v>
      </c>
      <c r="K71" s="98" t="s">
        <v>405</v>
      </c>
    </row>
    <row r="72" spans="3:11" ht="15.75" thickBot="1">
      <c r="C72" s="146"/>
      <c r="D72" s="158"/>
      <c r="E72" s="502"/>
      <c r="F72" s="131">
        <f t="shared" si="7"/>
        <v>0</v>
      </c>
      <c r="G72" s="161"/>
      <c r="H72" s="147"/>
      <c r="I72" s="131"/>
      <c r="J72" s="106"/>
      <c r="K72" s="123"/>
    </row>
    <row r="74" spans="3:11" ht="15.75" thickBot="1"/>
    <row r="75" spans="3:11" ht="15.75" thickBot="1">
      <c r="C75" s="156" t="s">
        <v>52</v>
      </c>
      <c r="D75" s="108">
        <f>SUM(F82:F84)</f>
        <v>1740000</v>
      </c>
      <c r="F75" s="70"/>
      <c r="G75" s="78"/>
      <c r="H75" s="70"/>
      <c r="I75" s="70"/>
    </row>
    <row r="76" spans="3:11">
      <c r="C76" s="70"/>
      <c r="D76" s="31"/>
      <c r="E76" s="93"/>
      <c r="F76" s="93"/>
      <c r="G76" s="93"/>
      <c r="H76" s="75"/>
      <c r="I76" s="75"/>
      <c r="J76" s="75"/>
      <c r="K76" s="111"/>
    </row>
    <row r="77" spans="3:11">
      <c r="C77" s="70"/>
      <c r="D77" s="31"/>
      <c r="E77" s="93"/>
      <c r="F77" s="93"/>
      <c r="G77" s="93"/>
      <c r="H77" s="75"/>
      <c r="I77" s="75"/>
      <c r="J77" s="75"/>
      <c r="K77" s="111"/>
    </row>
    <row r="78" spans="3:11" ht="15.75">
      <c r="C78" s="204" t="s">
        <v>394</v>
      </c>
      <c r="D78" s="205" t="s">
        <v>1505</v>
      </c>
      <c r="E78" s="93"/>
      <c r="F78" s="521"/>
      <c r="G78" s="93"/>
      <c r="H78" s="75"/>
      <c r="I78" s="75"/>
      <c r="J78" s="75"/>
      <c r="K78" s="111"/>
    </row>
    <row r="79" spans="3:11" ht="18.75">
      <c r="C79" s="214" t="str">
        <f>IFERROR(VLOOKUP(D78,'Desarrollo e Innov. Curricular'!$E:$F,2,FALSE),IFERROR(VLOOKUP(D78,'Investigación Científica'!$E:$F,2,FALSE),IFERROR(VLOOKUP(D78,'Vinculación Univ. Sociedad'!$E:$F,2,FALSE),IFERROR(VLOOKUP(D78,'Docencia y Profesorado Universi'!$E:$F,2,FALSE),IFERROR(VLOOKUP(D78,'Estudiantes y Graduados'!$E:$F,2,FALSE),IFERROR(VLOOKUP(D78,'Gestion Administrativa'!$E:$F,2,FALSE),IFERROR(VLOOKUP(D78,'Gestión Académica'!$E:$F,2,FALSE),IFERROR(VLOOKUP(D78,'Aseguramiento de la Calidad'!$E:$F,2,FALSE),IFERROR(VLOOKUP(D78,'Gestión del Conocimiento'!$E:$F,2,FALSE),IFERROR(VLOOKUP(D78,'Gobernabilidad y Procesos...'!$E:$F,2,FALSE),IFERROR(VLOOKUP(D78,'Gestión del Talento Humano'!$E:$F,2,FALSE),IFERROR(VLOOKUP(D78,'Internacionalización de la E.S.'!$E:$F,2,FALSE),IFERROR(VLOOKUP(D78,'Cultura de Innovación Insti...'!$E:$F,2,FALSE),VLOOKUP(D78,'Lo Esencial de la Reforma Univ.'!$E:$F,2,0))))))))))))))</f>
        <v>b.1 Compra de libros a editoriales</v>
      </c>
      <c r="D79" s="31"/>
      <c r="E79" s="93"/>
      <c r="F79" s="93"/>
      <c r="G79" s="93"/>
      <c r="H79" s="75"/>
      <c r="I79" s="75"/>
      <c r="J79" s="75"/>
      <c r="K79" s="111"/>
    </row>
    <row r="80" spans="3:11" ht="15.75" thickBot="1">
      <c r="F80" s="93"/>
      <c r="G80" s="75"/>
      <c r="H80" s="75"/>
      <c r="I80" s="75"/>
    </row>
    <row r="81" spans="3:11" ht="30.75" thickBot="1">
      <c r="C81" s="128" t="s">
        <v>43</v>
      </c>
      <c r="D81" s="128" t="s">
        <v>54</v>
      </c>
      <c r="E81" s="135" t="s">
        <v>56</v>
      </c>
      <c r="F81" s="134" t="s">
        <v>27</v>
      </c>
      <c r="G81" s="132" t="s">
        <v>133</v>
      </c>
      <c r="H81" s="135" t="s">
        <v>45</v>
      </c>
      <c r="I81" s="132" t="s">
        <v>134</v>
      </c>
      <c r="J81" s="132" t="s">
        <v>412</v>
      </c>
      <c r="K81" s="132" t="s">
        <v>413</v>
      </c>
    </row>
    <row r="82" spans="3:11">
      <c r="C82" s="451" t="s">
        <v>1602</v>
      </c>
      <c r="D82" s="503">
        <v>3000</v>
      </c>
      <c r="E82" s="498">
        <v>500</v>
      </c>
      <c r="F82" s="97">
        <f>D82*E82</f>
        <v>1500000</v>
      </c>
      <c r="G82" s="160" t="s">
        <v>131</v>
      </c>
      <c r="H82" s="141" t="s">
        <v>834</v>
      </c>
      <c r="I82" s="129" t="str">
        <f>VLOOKUP(H82,Presupuesto!$B$11:$C$565,2,0)</f>
        <v>TEXTOS DE ENSE¥ANZA LIBRERÖA</v>
      </c>
      <c r="J82" s="98" t="str">
        <f t="shared" ref="J82" si="9">$J$18</f>
        <v>Gestión del Talento Humano, Administrativo y Docente</v>
      </c>
      <c r="K82" s="98" t="s">
        <v>405</v>
      </c>
    </row>
    <row r="83" spans="3:11">
      <c r="C83" s="504" t="s">
        <v>1603</v>
      </c>
      <c r="D83" s="497">
        <v>10</v>
      </c>
      <c r="E83" s="499">
        <v>24000</v>
      </c>
      <c r="F83" s="97">
        <f>D83*E83</f>
        <v>240000</v>
      </c>
      <c r="G83" s="160" t="s">
        <v>131</v>
      </c>
      <c r="H83" s="141" t="s">
        <v>716</v>
      </c>
      <c r="I83" s="129" t="str">
        <f>VLOOKUP(H83,Presupuesto!$B$11:$C$565,2,0)</f>
        <v>SERVICIO DE TRANSPORTE EVENTUALES</v>
      </c>
      <c r="J83" s="98"/>
      <c r="K83" s="98"/>
    </row>
    <row r="84" spans="3:11" ht="15.75" thickBot="1">
      <c r="C84" s="146"/>
      <c r="D84" s="435"/>
      <c r="E84" s="436"/>
      <c r="F84" s="105">
        <f t="shared" ref="F84" si="10">D84*E84</f>
        <v>0</v>
      </c>
      <c r="G84" s="161"/>
      <c r="H84" s="147"/>
      <c r="I84" s="131"/>
      <c r="J84" s="106"/>
      <c r="K84" s="123"/>
    </row>
    <row r="86" spans="3:11" ht="15.75" thickBot="1"/>
    <row r="87" spans="3:11" ht="15.75" thickBot="1">
      <c r="C87" s="156" t="s">
        <v>52</v>
      </c>
      <c r="D87" s="108">
        <f>SUM(F94:F102)</f>
        <v>10000</v>
      </c>
      <c r="F87" s="522"/>
      <c r="G87" s="78"/>
      <c r="H87" s="70"/>
      <c r="I87" s="70"/>
    </row>
    <row r="88" spans="3:11">
      <c r="C88" s="70"/>
      <c r="D88" s="31"/>
      <c r="E88" s="93"/>
      <c r="F88" s="93"/>
      <c r="G88" s="93"/>
      <c r="H88" s="75"/>
      <c r="I88" s="75"/>
      <c r="J88" s="75"/>
      <c r="K88" s="111"/>
    </row>
    <row r="89" spans="3:11">
      <c r="C89" s="70"/>
      <c r="D89" s="31"/>
      <c r="E89" s="93"/>
      <c r="F89" s="93"/>
      <c r="G89" s="93"/>
      <c r="H89" s="75"/>
      <c r="I89" s="75"/>
      <c r="J89" s="75"/>
      <c r="K89" s="111"/>
    </row>
    <row r="90" spans="3:11" ht="15.75">
      <c r="C90" s="204" t="s">
        <v>394</v>
      </c>
      <c r="D90" s="205" t="s">
        <v>1627</v>
      </c>
      <c r="E90" s="93"/>
      <c r="F90" s="93"/>
      <c r="G90" s="93"/>
      <c r="H90" s="75"/>
      <c r="I90" s="75"/>
      <c r="J90" s="75"/>
      <c r="K90" s="111"/>
    </row>
    <row r="91" spans="3:11" ht="18.75">
      <c r="C91" s="214" t="str">
        <f>IFERROR(VLOOKUP(D90,'Desarrollo e Innov. Curricular'!$E:$F,2,FALSE),IFERROR(VLOOKUP(D90,'Investigación Científica'!$E:$F,2,FALSE),IFERROR(VLOOKUP(D90,'Vinculación Univ. Sociedad'!$E:$F,2,FALSE),IFERROR(VLOOKUP(D90,'Docencia y Profesorado Universi'!$E:$F,2,FALSE),IFERROR(VLOOKUP(D90,'Estudiantes y Graduados'!$E:$F,2,FALSE),IFERROR(VLOOKUP(D90,'Gestion Administrativa'!$E:$F,2,FALSE),IFERROR(VLOOKUP(D90,'Gestión Académica'!$E:$F,2,FALSE),IFERROR(VLOOKUP(D90,'Aseguramiento de la Calidad'!$E:$F,2,FALSE),IFERROR(VLOOKUP(D90,'Gestión del Conocimiento'!$E:$F,2,FALSE),IFERROR(VLOOKUP(D90,'Gobernabilidad y Procesos...'!$E:$F,2,FALSE),IFERROR(VLOOKUP(D90,'Gestión del Talento Humano'!$E:$F,2,FALSE),IFERROR(VLOOKUP(D90,'Internacionalización de la E.S.'!$E:$F,2,FALSE),IFERROR(VLOOKUP(D90,'Cultura de Innovación Insti...'!$E:$F,2,FALSE),VLOOKUP(D90,'Lo Esencial de la Reforma Univ.'!$E:$F,2,0))))))))))))))</f>
        <v>c.2 Reuniones con los encargados y demás personal de las librerías en Tegucigalpa</v>
      </c>
      <c r="D91" s="31"/>
      <c r="E91" s="93"/>
      <c r="F91" s="93"/>
      <c r="G91" s="93"/>
      <c r="H91" s="75"/>
      <c r="I91" s="75"/>
      <c r="J91" s="75"/>
      <c r="K91" s="111"/>
    </row>
    <row r="92" spans="3:11" ht="15.75" thickBot="1">
      <c r="F92" s="93"/>
      <c r="G92" s="75"/>
      <c r="H92" s="75"/>
      <c r="I92" s="75"/>
    </row>
    <row r="93" spans="3:11" ht="30.75" thickBot="1">
      <c r="C93" s="137" t="s">
        <v>43</v>
      </c>
      <c r="D93" s="128" t="s">
        <v>54</v>
      </c>
      <c r="E93" s="170" t="s">
        <v>56</v>
      </c>
      <c r="F93" s="132" t="s">
        <v>27</v>
      </c>
      <c r="G93" s="132" t="s">
        <v>133</v>
      </c>
      <c r="H93" s="135" t="s">
        <v>45</v>
      </c>
      <c r="I93" s="132" t="s">
        <v>134</v>
      </c>
      <c r="J93" s="132" t="s">
        <v>412</v>
      </c>
      <c r="K93" s="132" t="s">
        <v>413</v>
      </c>
    </row>
    <row r="94" spans="3:11">
      <c r="C94" s="495" t="s">
        <v>1616</v>
      </c>
      <c r="D94" s="505">
        <f>20*5</f>
        <v>100</v>
      </c>
      <c r="E94" s="506">
        <v>100</v>
      </c>
      <c r="F94" s="507">
        <f>D94*E94</f>
        <v>10000</v>
      </c>
      <c r="G94" s="160" t="s">
        <v>131</v>
      </c>
      <c r="H94" s="141" t="s">
        <v>797</v>
      </c>
      <c r="I94" s="129" t="str">
        <f>VLOOKUP(H94,Presupuesto!$B$11:$C$565,2,0)</f>
        <v>ALIMENTOS B EBIDAS PARA PERSONAS</v>
      </c>
      <c r="J94" s="98"/>
      <c r="K94" s="98"/>
    </row>
    <row r="95" spans="3:11">
      <c r="C95" s="504" t="s">
        <v>1617</v>
      </c>
      <c r="D95" s="508"/>
      <c r="E95" s="509"/>
      <c r="F95" s="510"/>
      <c r="G95" s="160"/>
      <c r="H95" s="141"/>
      <c r="I95" s="129"/>
      <c r="J95" s="98"/>
      <c r="K95" s="98"/>
    </row>
    <row r="96" spans="3:11">
      <c r="C96" s="504" t="s">
        <v>1618</v>
      </c>
      <c r="D96" s="508"/>
      <c r="E96" s="509"/>
      <c r="F96" s="510"/>
      <c r="G96" s="160"/>
      <c r="H96" s="141"/>
      <c r="I96" s="129"/>
      <c r="J96" s="98"/>
      <c r="K96" s="98"/>
    </row>
    <row r="97" spans="3:11">
      <c r="C97" s="504" t="s">
        <v>1619</v>
      </c>
      <c r="D97" s="508"/>
      <c r="E97" s="509"/>
      <c r="F97" s="510"/>
      <c r="G97" s="160"/>
      <c r="H97" s="141"/>
      <c r="I97" s="129"/>
      <c r="J97" s="98"/>
      <c r="K97" s="98"/>
    </row>
    <row r="98" spans="3:11">
      <c r="C98" s="504" t="s">
        <v>1620</v>
      </c>
      <c r="D98" s="508"/>
      <c r="E98" s="509"/>
      <c r="F98" s="510"/>
      <c r="G98" s="160"/>
      <c r="H98" s="141"/>
      <c r="I98" s="129"/>
      <c r="J98" s="98"/>
      <c r="K98" s="98"/>
    </row>
    <row r="99" spans="3:11">
      <c r="C99" s="504" t="s">
        <v>1621</v>
      </c>
      <c r="D99" s="508"/>
      <c r="E99" s="509"/>
      <c r="F99" s="510"/>
      <c r="G99" s="160"/>
      <c r="H99" s="141"/>
      <c r="I99" s="129"/>
      <c r="J99" s="98"/>
      <c r="K99" s="98"/>
    </row>
    <row r="100" spans="3:11">
      <c r="C100" s="504" t="s">
        <v>1622</v>
      </c>
      <c r="D100" s="508"/>
      <c r="E100" s="509"/>
      <c r="F100" s="510"/>
      <c r="G100" s="160"/>
      <c r="H100" s="141"/>
      <c r="I100" s="129"/>
      <c r="J100" s="98"/>
      <c r="K100" s="98"/>
    </row>
    <row r="101" spans="3:11">
      <c r="C101" s="504" t="s">
        <v>1623</v>
      </c>
      <c r="D101" s="508"/>
      <c r="E101" s="509"/>
      <c r="F101" s="510"/>
      <c r="G101" s="160"/>
      <c r="H101" s="141"/>
      <c r="I101" s="129"/>
      <c r="J101" s="98"/>
      <c r="K101" s="98"/>
    </row>
    <row r="102" spans="3:11" ht="15.75" thickBot="1">
      <c r="C102" s="146"/>
      <c r="D102" s="158"/>
      <c r="E102" s="502"/>
      <c r="F102" s="131">
        <f t="shared" ref="F102" si="11">D102*E102</f>
        <v>0</v>
      </c>
      <c r="G102" s="161"/>
      <c r="H102" s="147"/>
      <c r="I102" s="131"/>
      <c r="J102" s="106"/>
      <c r="K102" s="123"/>
    </row>
    <row r="104" spans="3:11" ht="15.75" thickBot="1"/>
    <row r="105" spans="3:11" ht="15.75" thickBot="1">
      <c r="C105" s="156" t="s">
        <v>52</v>
      </c>
      <c r="D105" s="108">
        <f>SUM(F112:F124)</f>
        <v>1412000</v>
      </c>
      <c r="F105" s="70"/>
      <c r="G105" s="78"/>
      <c r="H105" s="70"/>
      <c r="I105" s="70"/>
    </row>
    <row r="106" spans="3:11">
      <c r="C106" s="70"/>
      <c r="D106" s="31"/>
      <c r="E106" s="93"/>
      <c r="F106" s="93"/>
      <c r="G106" s="93"/>
      <c r="H106" s="75"/>
      <c r="I106" s="75"/>
      <c r="J106" s="75"/>
      <c r="K106" s="111"/>
    </row>
    <row r="107" spans="3:11">
      <c r="C107" s="70"/>
      <c r="D107" s="31"/>
      <c r="E107" s="93"/>
      <c r="F107" s="93"/>
      <c r="G107" s="93"/>
      <c r="H107" s="75"/>
      <c r="I107" s="75"/>
      <c r="J107" s="75"/>
      <c r="K107" s="111"/>
    </row>
    <row r="108" spans="3:11" ht="15.75">
      <c r="C108" s="204" t="s">
        <v>394</v>
      </c>
      <c r="D108" s="205" t="s">
        <v>1645</v>
      </c>
      <c r="E108" s="93"/>
      <c r="F108" s="521"/>
      <c r="G108" s="93"/>
      <c r="H108" s="75"/>
      <c r="I108" s="75"/>
      <c r="J108" s="75"/>
      <c r="K108" s="111"/>
    </row>
    <row r="109" spans="3:11" ht="18.75">
      <c r="C109" s="214" t="str">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Calidad'!$E:$F,2,FALSE),IFERROR(VLOOKUP(D108,'Gestión del Conocimiento'!$E:$F,2,FALSE),IFERROR(VLOOKUP(D108,'Gobernabilidad y Procesos...'!$E:$F,2,FALSE),IFERROR(VLOOKUP(D108,'Gestión del Talento Humano'!$E:$F,2,FALSE),IFERROR(VLOOKUP(D108,'Internacionalización de la E.S.'!$E:$F,2,FALSE),IFERROR(VLOOKUP(D108,'Cultura de Innovación Insti...'!$E:$F,2,FALSE),VLOOKUP(D108,'Lo Esencial de la Reforma Univ.'!$E:$F,2,0))))))))))))))</f>
        <v>a.1 Feria del libro y conversatorios de difusión</v>
      </c>
      <c r="D109" s="31"/>
      <c r="E109" s="93"/>
      <c r="F109" s="93"/>
      <c r="G109" s="93"/>
      <c r="H109" s="75"/>
      <c r="I109" s="75"/>
      <c r="J109" s="75"/>
      <c r="K109" s="111"/>
    </row>
    <row r="110" spans="3:11" ht="15.75" thickBot="1">
      <c r="F110" s="93"/>
      <c r="G110" s="75"/>
      <c r="H110" s="75"/>
      <c r="I110" s="75"/>
    </row>
    <row r="111" spans="3:11" ht="30.75" thickBot="1">
      <c r="C111" s="137" t="s">
        <v>43</v>
      </c>
      <c r="D111" s="128" t="s">
        <v>54</v>
      </c>
      <c r="E111" s="170" t="s">
        <v>56</v>
      </c>
      <c r="F111" s="132" t="s">
        <v>27</v>
      </c>
      <c r="G111" s="132" t="s">
        <v>133</v>
      </c>
      <c r="H111" s="135" t="s">
        <v>45</v>
      </c>
      <c r="I111" s="132" t="s">
        <v>134</v>
      </c>
      <c r="J111" s="132" t="s">
        <v>412</v>
      </c>
      <c r="K111" s="132" t="s">
        <v>413</v>
      </c>
    </row>
    <row r="112" spans="3:11">
      <c r="C112" s="511" t="s">
        <v>1628</v>
      </c>
      <c r="D112" s="512">
        <v>100</v>
      </c>
      <c r="E112" s="513">
        <v>200</v>
      </c>
      <c r="F112" s="507">
        <f>D112*E112</f>
        <v>20000</v>
      </c>
      <c r="G112" s="160" t="s">
        <v>1477</v>
      </c>
      <c r="H112" s="141" t="s">
        <v>722</v>
      </c>
      <c r="I112" s="129" t="str">
        <f>VLOOKUP(H112,Presupuesto!$B$11:$C$565,2,0)</f>
        <v>SERVICIOS DE IMPRENTA PUBLIC.Y REPRODUCCION</v>
      </c>
      <c r="J112" s="98"/>
      <c r="K112" s="98"/>
    </row>
    <row r="113" spans="3:11">
      <c r="C113" s="514" t="s">
        <v>1629</v>
      </c>
      <c r="D113" s="515">
        <v>500</v>
      </c>
      <c r="E113" s="516">
        <v>100</v>
      </c>
      <c r="F113" s="510">
        <f>D113*E113</f>
        <v>50000</v>
      </c>
      <c r="G113" s="160" t="s">
        <v>1477</v>
      </c>
      <c r="H113" s="141" t="s">
        <v>797</v>
      </c>
      <c r="I113" s="129" t="str">
        <f>VLOOKUP(H113,Presupuesto!$B$11:$C$565,2,0)</f>
        <v>ALIMENTOS B EBIDAS PARA PERSONAS</v>
      </c>
      <c r="J113" s="98"/>
      <c r="K113" s="98"/>
    </row>
    <row r="114" spans="3:11">
      <c r="C114" s="514" t="s">
        <v>1630</v>
      </c>
      <c r="D114" s="515">
        <v>500</v>
      </c>
      <c r="E114" s="516">
        <v>150</v>
      </c>
      <c r="F114" s="510">
        <f t="shared" ref="F114:F121" si="12">D114*E114</f>
        <v>75000</v>
      </c>
      <c r="G114" s="160" t="s">
        <v>1477</v>
      </c>
      <c r="H114" s="141" t="s">
        <v>810</v>
      </c>
      <c r="I114" s="129" t="str">
        <f>VLOOKUP(H114,Presupuesto!$B$11:$C$565,2,0)</f>
        <v>CONFECCIONES TEXTILES,</v>
      </c>
      <c r="J114" s="98"/>
      <c r="K114" s="98"/>
    </row>
    <row r="115" spans="3:11">
      <c r="C115" s="514" t="s">
        <v>1631</v>
      </c>
      <c r="D115" s="515">
        <v>7</v>
      </c>
      <c r="E115" s="516">
        <v>5000</v>
      </c>
      <c r="F115" s="510">
        <f t="shared" si="12"/>
        <v>35000</v>
      </c>
      <c r="G115" s="160" t="s">
        <v>1477</v>
      </c>
      <c r="H115" s="141" t="s">
        <v>666</v>
      </c>
      <c r="I115" s="129" t="str">
        <f>VLOOKUP(H115,Presupuesto!$B$11:$C$565,2,0)</f>
        <v>OTROS ALQUILERES</v>
      </c>
      <c r="J115" s="98"/>
      <c r="K115" s="98"/>
    </row>
    <row r="116" spans="3:11">
      <c r="C116" s="514" t="s">
        <v>1632</v>
      </c>
      <c r="D116" s="515">
        <v>15</v>
      </c>
      <c r="E116" s="516">
        <v>40000</v>
      </c>
      <c r="F116" s="510">
        <f t="shared" si="12"/>
        <v>600000</v>
      </c>
      <c r="G116" s="160" t="s">
        <v>1477</v>
      </c>
      <c r="H116" s="141" t="s">
        <v>754</v>
      </c>
      <c r="I116" s="129" t="str">
        <f>VLOOKUP(H116,Presupuesto!$B$11:$C$565,2,0)</f>
        <v>PASAJES NACIONALES</v>
      </c>
      <c r="J116" s="98"/>
      <c r="K116" s="98"/>
    </row>
    <row r="117" spans="3:11">
      <c r="C117" s="514" t="s">
        <v>1633</v>
      </c>
      <c r="D117" s="515">
        <v>30</v>
      </c>
      <c r="E117" s="516">
        <v>15000</v>
      </c>
      <c r="F117" s="510">
        <f t="shared" si="12"/>
        <v>450000</v>
      </c>
      <c r="G117" s="160" t="s">
        <v>1477</v>
      </c>
      <c r="H117" s="141" t="s">
        <v>988</v>
      </c>
      <c r="I117" s="129" t="str">
        <f>VLOOKUP(H117,Presupuesto!$B$11:$C$565,2,0)</f>
        <v>MUEBLES VARIOS DE OFICINA</v>
      </c>
      <c r="J117" s="98"/>
      <c r="K117" s="98"/>
    </row>
    <row r="118" spans="3:11">
      <c r="C118" s="514" t="s">
        <v>1634</v>
      </c>
      <c r="D118" s="515">
        <v>7</v>
      </c>
      <c r="E118" s="516">
        <v>2000</v>
      </c>
      <c r="F118" s="510">
        <f t="shared" si="12"/>
        <v>14000</v>
      </c>
      <c r="G118" s="160" t="s">
        <v>1477</v>
      </c>
      <c r="H118" s="141" t="s">
        <v>666</v>
      </c>
      <c r="I118" s="129" t="str">
        <f>VLOOKUP(H118,Presupuesto!$B$11:$C$565,2,0)</f>
        <v>OTROS ALQUILERES</v>
      </c>
      <c r="J118" s="98"/>
      <c r="K118" s="98"/>
    </row>
    <row r="119" spans="3:11">
      <c r="C119" s="514" t="s">
        <v>1635</v>
      </c>
      <c r="D119" s="515">
        <v>7</v>
      </c>
      <c r="E119" s="516">
        <v>2000</v>
      </c>
      <c r="F119" s="510">
        <f t="shared" si="12"/>
        <v>14000</v>
      </c>
      <c r="G119" s="160" t="s">
        <v>1477</v>
      </c>
      <c r="H119" s="141" t="s">
        <v>666</v>
      </c>
      <c r="I119" s="129" t="str">
        <f>VLOOKUP(H119,Presupuesto!$B$11:$C$565,2,0)</f>
        <v>OTROS ALQUILERES</v>
      </c>
      <c r="J119" s="98"/>
      <c r="K119" s="98"/>
    </row>
    <row r="120" spans="3:11">
      <c r="C120" s="514" t="s">
        <v>1636</v>
      </c>
      <c r="D120" s="515">
        <f>7*15</f>
        <v>105</v>
      </c>
      <c r="E120" s="516">
        <v>1200</v>
      </c>
      <c r="F120" s="510">
        <f t="shared" si="12"/>
        <v>126000</v>
      </c>
      <c r="G120" s="160" t="s">
        <v>1477</v>
      </c>
      <c r="H120" s="141" t="s">
        <v>646</v>
      </c>
      <c r="I120" s="129" t="str">
        <f>VLOOKUP(H120,Presupuesto!$B$11:$C$565,2,0)</f>
        <v>ALQUILERES DE EDIFICIOS Y LOCALES</v>
      </c>
      <c r="J120" s="98"/>
      <c r="K120" s="98"/>
    </row>
    <row r="121" spans="3:11">
      <c r="C121" s="514" t="s">
        <v>1637</v>
      </c>
      <c r="D121" s="515">
        <v>7</v>
      </c>
      <c r="E121" s="516">
        <v>4000</v>
      </c>
      <c r="F121" s="510">
        <f t="shared" si="12"/>
        <v>28000</v>
      </c>
      <c r="G121" s="160" t="s">
        <v>1477</v>
      </c>
      <c r="H121" s="141" t="s">
        <v>795</v>
      </c>
      <c r="I121" s="129" t="str">
        <f>VLOOKUP(H121,Presupuesto!$B$11:$C$565,2,0)</f>
        <v>ACTUACIONES ARTISTICAS</v>
      </c>
      <c r="J121" s="98"/>
      <c r="K121" s="98"/>
    </row>
    <row r="122" spans="3:11">
      <c r="C122" s="504"/>
      <c r="D122" s="508"/>
      <c r="E122" s="509"/>
      <c r="F122" s="510"/>
      <c r="G122" s="160"/>
      <c r="H122" s="141"/>
      <c r="I122" s="129"/>
      <c r="J122" s="98"/>
      <c r="K122" s="98"/>
    </row>
    <row r="123" spans="3:11">
      <c r="C123" s="504"/>
      <c r="D123" s="508"/>
      <c r="E123" s="509"/>
      <c r="F123" s="510"/>
      <c r="G123" s="160"/>
      <c r="H123" s="141"/>
      <c r="I123" s="129"/>
      <c r="J123" s="98"/>
      <c r="K123" s="98"/>
    </row>
    <row r="124" spans="3:11" ht="15.75" thickBot="1">
      <c r="C124" s="146"/>
      <c r="D124" s="158"/>
      <c r="E124" s="502"/>
      <c r="F124" s="131">
        <f t="shared" ref="F124" si="13">D124*E124</f>
        <v>0</v>
      </c>
      <c r="G124" s="161"/>
      <c r="H124" s="147"/>
      <c r="I124" s="131"/>
      <c r="J124" s="106"/>
      <c r="K124" s="123"/>
    </row>
  </sheetData>
  <dataValidations count="7">
    <dataValidation type="list" allowBlank="1" showInputMessage="1" showErrorMessage="1" errorTitle="¡Ingreso Inválido!" error="Seleccione una opción de la lista." promptTitle="Tipo de Presupuesto" prompt="Seleccione una opción de la lista." sqref="G18:G33 G44:G55 G64:G72 G82:G84 G94:G102 G112:G124">
      <formula1>$R$2:$S$2</formula1>
    </dataValidation>
    <dataValidation type="list" allowBlank="1" showInputMessage="1" showErrorMessage="1" errorTitle="¡Ingreso Inválido!" error="Seleccione una opción de la lista" promptTitle="Mes Requerido" prompt="Seleccione el mes en el que requiere el recurso." sqref="K18:K33 K44:K55 K64:K72 K82:K84 K94:K102 K112:K124">
      <formula1>$U$2:$AF$2</formula1>
    </dataValidation>
    <dataValidation type="list" allowBlank="1" showInputMessage="1" showErrorMessage="1" errorTitle="¡Ingreso Inválido!" error="Seleccione una opción de la lista." promptTitle="Dimensión Estratégica" prompt="Seleccione una opción de la lista." sqref="J18:J33 J44:J55 J64:J72 J82:J84 J94:J102 J112:J124">
      <formula1>$A$2:$N$2</formula1>
    </dataValidation>
    <dataValidation type="list" allowBlank="1" showInputMessage="1" showErrorMessage="1" errorTitle="¡Ingreso Invalido!" error="Seleccione una opción de la lista." promptTitle="Categoria/Zona de Viáticos" prompt="Seleccione una opción de la lista" sqref="C18:C19 C29:C30 C25 C44:C45 C52">
      <formula1>$AH$2:$BU$2</formula1>
    </dataValidation>
    <dataValidation type="list" allowBlank="1" showInputMessage="1" showErrorMessage="1" errorTitle="¡Ingreso Inválido!" error="Verifique el valor ingresado." promptTitle="Ingrese el Objeto de Gasto" prompt="Ingrese el Objeto de Gasto" sqref="H33 H19 H23:H24 H27:H28 H50 H45:H46 H84 H54:H55 H72 H102 H124">
      <formula1>$A$1:$UI$1</formula1>
    </dataValidation>
    <dataValidation type="list" allowBlank="1" showInputMessage="1" showErrorMessage="1" errorTitle="¡Ingreso Inválido!" error="Verifique el valor ingresado." promptTitle="Ingrese el Objeto de Gasto" prompt="Ingrese el Objeto de Gasto" sqref="H18 H20:H22 H25:H26 H29:H32 H44 H112:H123 H51:H53 H64:H71 H82:H83 H94:H101 H47:H49">
      <formula1>$A$1:$VD$1</formula1>
    </dataValidation>
    <dataValidation allowBlank="1" showInputMessage="1" showErrorMessage="1" promptTitle="Plantee Actividades Específicas" prompt="Plantee de manera concreta sú actividad orientada al logro del objetivo.&#10;" sqref="C28 C51 C43 C64 C70"/>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52"/>
  <sheetViews>
    <sheetView showGridLines="0" topLeftCell="A4" zoomScale="86" zoomScaleNormal="86" workbookViewId="0">
      <selection activeCell="F29" sqref="F29"/>
    </sheetView>
  </sheetViews>
  <sheetFormatPr baseColWidth="10" defaultColWidth="11.5703125" defaultRowHeight="1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7" t="s">
        <v>253</v>
      </c>
      <c r="B1" s="190" t="s">
        <v>254</v>
      </c>
      <c r="C1" s="181" t="s">
        <v>255</v>
      </c>
      <c r="D1" s="181" t="s">
        <v>501</v>
      </c>
      <c r="E1" s="181" t="s">
        <v>503</v>
      </c>
      <c r="F1" s="181" t="s">
        <v>505</v>
      </c>
      <c r="G1" s="181" t="s">
        <v>507</v>
      </c>
      <c r="H1" s="181" t="s">
        <v>509</v>
      </c>
      <c r="I1" s="181" t="s">
        <v>511</v>
      </c>
      <c r="J1" s="181" t="s">
        <v>256</v>
      </c>
      <c r="K1" s="181" t="s">
        <v>514</v>
      </c>
      <c r="L1" s="181" t="s">
        <v>257</v>
      </c>
      <c r="M1" s="181" t="s">
        <v>516</v>
      </c>
      <c r="N1" s="181" t="s">
        <v>518</v>
      </c>
      <c r="O1" s="181" t="s">
        <v>520</v>
      </c>
      <c r="P1" s="181" t="s">
        <v>258</v>
      </c>
      <c r="Q1" s="181" t="s">
        <v>521</v>
      </c>
      <c r="R1" s="181" t="s">
        <v>524</v>
      </c>
      <c r="S1" s="181" t="s">
        <v>259</v>
      </c>
      <c r="T1" s="181" t="s">
        <v>526</v>
      </c>
      <c r="U1" s="181" t="s">
        <v>260</v>
      </c>
      <c r="V1" s="181" t="s">
        <v>527</v>
      </c>
      <c r="W1" s="181" t="s">
        <v>528</v>
      </c>
      <c r="X1" s="181" t="s">
        <v>532</v>
      </c>
      <c r="Y1" s="181" t="s">
        <v>276</v>
      </c>
      <c r="Z1" s="181" t="s">
        <v>533</v>
      </c>
      <c r="AA1" s="181" t="s">
        <v>535</v>
      </c>
      <c r="AB1" s="181" t="s">
        <v>537</v>
      </c>
      <c r="AC1" s="181" t="s">
        <v>277</v>
      </c>
      <c r="AD1" s="181" t="s">
        <v>539</v>
      </c>
      <c r="AE1" s="181" t="s">
        <v>541</v>
      </c>
      <c r="AF1" s="181" t="s">
        <v>543</v>
      </c>
      <c r="AG1" s="181" t="s">
        <v>545</v>
      </c>
      <c r="AH1" s="181" t="s">
        <v>252</v>
      </c>
      <c r="AI1" s="181" t="s">
        <v>547</v>
      </c>
      <c r="AJ1" s="190" t="s">
        <v>261</v>
      </c>
      <c r="AK1" s="181" t="s">
        <v>549</v>
      </c>
      <c r="AL1" s="181" t="s">
        <v>262</v>
      </c>
      <c r="AM1" s="181" t="s">
        <v>551</v>
      </c>
      <c r="AN1" s="181" t="s">
        <v>553</v>
      </c>
      <c r="AO1" s="181" t="s">
        <v>263</v>
      </c>
      <c r="AP1" s="181" t="s">
        <v>555</v>
      </c>
      <c r="AQ1" s="181" t="s">
        <v>557</v>
      </c>
      <c r="AR1" s="181" t="s">
        <v>264</v>
      </c>
      <c r="AS1" s="181" t="s">
        <v>558</v>
      </c>
      <c r="AT1" s="181" t="s">
        <v>560</v>
      </c>
      <c r="AU1" s="181" t="s">
        <v>561</v>
      </c>
      <c r="AV1" s="181" t="s">
        <v>562</v>
      </c>
      <c r="AW1" s="181" t="s">
        <v>564</v>
      </c>
      <c r="AX1" s="181" t="s">
        <v>566</v>
      </c>
      <c r="AY1" s="181" t="s">
        <v>567</v>
      </c>
      <c r="AZ1" s="181" t="s">
        <v>265</v>
      </c>
      <c r="BA1" s="181" t="s">
        <v>569</v>
      </c>
      <c r="BB1" s="181" t="s">
        <v>571</v>
      </c>
      <c r="BC1" s="181" t="s">
        <v>573</v>
      </c>
      <c r="BD1" s="181" t="s">
        <v>575</v>
      </c>
      <c r="BE1" s="181" t="s">
        <v>577</v>
      </c>
      <c r="BF1" s="181" t="s">
        <v>579</v>
      </c>
      <c r="BG1" s="181" t="s">
        <v>581</v>
      </c>
      <c r="BH1" s="181" t="s">
        <v>583</v>
      </c>
      <c r="BI1" s="181" t="s">
        <v>278</v>
      </c>
      <c r="BJ1" s="181" t="s">
        <v>585</v>
      </c>
      <c r="BK1" s="181" t="s">
        <v>587</v>
      </c>
      <c r="BL1" s="181" t="s">
        <v>589</v>
      </c>
      <c r="BM1" s="181" t="s">
        <v>591</v>
      </c>
      <c r="BN1" s="181" t="s">
        <v>593</v>
      </c>
      <c r="BO1" s="181" t="s">
        <v>595</v>
      </c>
      <c r="BP1" s="181" t="s">
        <v>597</v>
      </c>
      <c r="BQ1" s="181" t="s">
        <v>599</v>
      </c>
      <c r="BR1" s="181" t="s">
        <v>601</v>
      </c>
      <c r="BS1" s="181" t="s">
        <v>603</v>
      </c>
      <c r="BT1" s="190" t="s">
        <v>266</v>
      </c>
      <c r="BU1" s="181" t="s">
        <v>267</v>
      </c>
      <c r="BV1" s="181" t="s">
        <v>605</v>
      </c>
      <c r="BW1" s="181" t="s">
        <v>268</v>
      </c>
      <c r="BX1" s="181" t="s">
        <v>607</v>
      </c>
      <c r="BY1" s="181" t="s">
        <v>609</v>
      </c>
      <c r="BZ1" s="190" t="s">
        <v>269</v>
      </c>
      <c r="CA1" s="181" t="s">
        <v>270</v>
      </c>
      <c r="CB1" s="181" t="s">
        <v>611</v>
      </c>
      <c r="CC1" s="181" t="s">
        <v>271</v>
      </c>
      <c r="CD1" s="181" t="s">
        <v>613</v>
      </c>
      <c r="CE1" s="181" t="s">
        <v>615</v>
      </c>
      <c r="CF1" s="181" t="s">
        <v>617</v>
      </c>
      <c r="CG1" s="190" t="s">
        <v>272</v>
      </c>
      <c r="CH1" s="181" t="s">
        <v>623</v>
      </c>
      <c r="CI1" s="181" t="s">
        <v>625</v>
      </c>
      <c r="CJ1" s="181" t="s">
        <v>273</v>
      </c>
      <c r="CK1" s="181" t="s">
        <v>619</v>
      </c>
      <c r="CL1" s="181" t="s">
        <v>621</v>
      </c>
      <c r="CM1" s="181" t="s">
        <v>274</v>
      </c>
      <c r="CN1" s="181" t="s">
        <v>627</v>
      </c>
      <c r="CO1" s="181" t="s">
        <v>275</v>
      </c>
      <c r="CP1" s="181" t="s">
        <v>628</v>
      </c>
      <c r="CQ1" s="178" t="s">
        <v>279</v>
      </c>
      <c r="CR1" s="190" t="s">
        <v>280</v>
      </c>
      <c r="CS1" s="181" t="s">
        <v>629</v>
      </c>
      <c r="CT1" s="181" t="s">
        <v>630</v>
      </c>
      <c r="CU1" s="181" t="s">
        <v>632</v>
      </c>
      <c r="CV1" s="181" t="s">
        <v>281</v>
      </c>
      <c r="CW1" s="181" t="s">
        <v>634</v>
      </c>
      <c r="CX1" s="181" t="s">
        <v>636</v>
      </c>
      <c r="CY1" s="181" t="s">
        <v>638</v>
      </c>
      <c r="CZ1" s="181" t="s">
        <v>640</v>
      </c>
      <c r="DA1" s="181" t="s">
        <v>642</v>
      </c>
      <c r="DB1" s="181" t="s">
        <v>644</v>
      </c>
      <c r="DC1" s="190" t="s">
        <v>282</v>
      </c>
      <c r="DD1" s="181" t="s">
        <v>283</v>
      </c>
      <c r="DE1" s="181" t="s">
        <v>646</v>
      </c>
      <c r="DF1" s="181" t="s">
        <v>284</v>
      </c>
      <c r="DG1" s="181" t="s">
        <v>648</v>
      </c>
      <c r="DH1" s="181" t="s">
        <v>650</v>
      </c>
      <c r="DI1" s="181" t="s">
        <v>652</v>
      </c>
      <c r="DJ1" s="181" t="s">
        <v>654</v>
      </c>
      <c r="DK1" s="181" t="s">
        <v>656</v>
      </c>
      <c r="DL1" s="181" t="s">
        <v>658</v>
      </c>
      <c r="DM1" s="181" t="s">
        <v>660</v>
      </c>
      <c r="DN1" s="181" t="s">
        <v>285</v>
      </c>
      <c r="DO1" s="181" t="s">
        <v>662</v>
      </c>
      <c r="DP1" s="181" t="s">
        <v>664</v>
      </c>
      <c r="DQ1" s="181" t="s">
        <v>666</v>
      </c>
      <c r="DR1" s="190" t="s">
        <v>286</v>
      </c>
      <c r="DS1" s="181" t="s">
        <v>668</v>
      </c>
      <c r="DT1" s="181" t="s">
        <v>287</v>
      </c>
      <c r="DU1" s="181" t="s">
        <v>670</v>
      </c>
      <c r="DV1" s="181" t="s">
        <v>288</v>
      </c>
      <c r="DW1" s="181" t="s">
        <v>672</v>
      </c>
      <c r="DX1" s="181" t="s">
        <v>674</v>
      </c>
      <c r="DY1" s="181" t="s">
        <v>676</v>
      </c>
      <c r="DZ1" s="181" t="s">
        <v>678</v>
      </c>
      <c r="EA1" s="181" t="s">
        <v>680</v>
      </c>
      <c r="EB1" s="181" t="s">
        <v>682</v>
      </c>
      <c r="EC1" s="181" t="s">
        <v>684</v>
      </c>
      <c r="ED1" s="181" t="s">
        <v>686</v>
      </c>
      <c r="EE1" s="181" t="s">
        <v>688</v>
      </c>
      <c r="EF1" s="181" t="s">
        <v>690</v>
      </c>
      <c r="EG1" s="181" t="s">
        <v>692</v>
      </c>
      <c r="EH1" s="190" t="s">
        <v>289</v>
      </c>
      <c r="EI1" s="181" t="s">
        <v>694</v>
      </c>
      <c r="EJ1" s="181" t="s">
        <v>290</v>
      </c>
      <c r="EK1" s="181" t="s">
        <v>696</v>
      </c>
      <c r="EL1" s="181" t="s">
        <v>698</v>
      </c>
      <c r="EM1" s="181" t="s">
        <v>291</v>
      </c>
      <c r="EN1" s="181" t="s">
        <v>700</v>
      </c>
      <c r="EO1" s="181" t="s">
        <v>702</v>
      </c>
      <c r="EP1" s="181" t="s">
        <v>292</v>
      </c>
      <c r="EQ1" s="181" t="s">
        <v>704</v>
      </c>
      <c r="ER1" s="181" t="s">
        <v>706</v>
      </c>
      <c r="ES1" s="181" t="s">
        <v>708</v>
      </c>
      <c r="ET1" s="181" t="s">
        <v>293</v>
      </c>
      <c r="EU1" s="181" t="s">
        <v>710</v>
      </c>
      <c r="EV1" s="181" t="s">
        <v>712</v>
      </c>
      <c r="EW1" s="190" t="s">
        <v>294</v>
      </c>
      <c r="EX1" s="181" t="s">
        <v>295</v>
      </c>
      <c r="EY1" s="181" t="s">
        <v>714</v>
      </c>
      <c r="EZ1" s="181" t="s">
        <v>716</v>
      </c>
      <c r="FA1" s="181" t="s">
        <v>718</v>
      </c>
      <c r="FB1" s="181" t="s">
        <v>720</v>
      </c>
      <c r="FC1" s="181" t="s">
        <v>296</v>
      </c>
      <c r="FD1" s="181" t="s">
        <v>722</v>
      </c>
      <c r="FE1" s="181" t="s">
        <v>724</v>
      </c>
      <c r="FF1" s="181" t="s">
        <v>726</v>
      </c>
      <c r="FG1" s="181" t="s">
        <v>728</v>
      </c>
      <c r="FH1" s="181" t="s">
        <v>730</v>
      </c>
      <c r="FI1" s="181" t="s">
        <v>297</v>
      </c>
      <c r="FJ1" s="181" t="s">
        <v>733</v>
      </c>
      <c r="FK1" s="181" t="s">
        <v>298</v>
      </c>
      <c r="FL1" s="181" t="s">
        <v>736</v>
      </c>
      <c r="FM1" s="181" t="s">
        <v>737</v>
      </c>
      <c r="FN1" s="181" t="s">
        <v>739</v>
      </c>
      <c r="FO1" s="181" t="s">
        <v>299</v>
      </c>
      <c r="FP1" s="181" t="s">
        <v>742</v>
      </c>
      <c r="FQ1" s="181" t="s">
        <v>743</v>
      </c>
      <c r="FR1" s="181" t="s">
        <v>745</v>
      </c>
      <c r="FS1" s="181" t="s">
        <v>300</v>
      </c>
      <c r="FT1" s="181" t="s">
        <v>748</v>
      </c>
      <c r="FU1" s="181" t="s">
        <v>750</v>
      </c>
      <c r="FV1" s="181" t="s">
        <v>752</v>
      </c>
      <c r="FW1" s="190" t="s">
        <v>301</v>
      </c>
      <c r="FX1" s="190" t="s">
        <v>302</v>
      </c>
      <c r="FY1" s="181" t="s">
        <v>308</v>
      </c>
      <c r="FZ1" s="181" t="s">
        <v>754</v>
      </c>
      <c r="GA1" s="181" t="s">
        <v>756</v>
      </c>
      <c r="GB1" s="181" t="s">
        <v>758</v>
      </c>
      <c r="GC1" s="181" t="s">
        <v>760</v>
      </c>
      <c r="GD1" s="181" t="s">
        <v>762</v>
      </c>
      <c r="GE1" s="181" t="s">
        <v>764</v>
      </c>
      <c r="GF1" s="190" t="s">
        <v>303</v>
      </c>
      <c r="GG1" s="181" t="s">
        <v>309</v>
      </c>
      <c r="GH1" s="181" t="s">
        <v>766</v>
      </c>
      <c r="GI1" s="181" t="s">
        <v>768</v>
      </c>
      <c r="GJ1" s="181" t="s">
        <v>769</v>
      </c>
      <c r="GK1" s="181" t="s">
        <v>310</v>
      </c>
      <c r="GL1" s="181" t="s">
        <v>772</v>
      </c>
      <c r="GM1" s="181" t="s">
        <v>773</v>
      </c>
      <c r="GN1" s="190" t="s">
        <v>304</v>
      </c>
      <c r="GO1" s="181" t="s">
        <v>305</v>
      </c>
      <c r="GP1" s="181" t="s">
        <v>775</v>
      </c>
      <c r="GQ1" s="181" t="s">
        <v>777</v>
      </c>
      <c r="GR1" s="181" t="s">
        <v>779</v>
      </c>
      <c r="GS1" s="181" t="s">
        <v>781</v>
      </c>
      <c r="GT1" s="181" t="s">
        <v>783</v>
      </c>
      <c r="GU1" s="190" t="s">
        <v>306</v>
      </c>
      <c r="GV1" s="181" t="s">
        <v>307</v>
      </c>
      <c r="GW1" s="181" t="s">
        <v>785</v>
      </c>
      <c r="GX1" s="181" t="s">
        <v>787</v>
      </c>
      <c r="GY1" s="181" t="s">
        <v>789</v>
      </c>
      <c r="GZ1" s="181" t="s">
        <v>791</v>
      </c>
      <c r="HA1" s="181" t="s">
        <v>793</v>
      </c>
      <c r="HB1" s="181" t="s">
        <v>795</v>
      </c>
      <c r="HC1" s="178" t="s">
        <v>311</v>
      </c>
      <c r="HD1" s="190" t="s">
        <v>312</v>
      </c>
      <c r="HE1" s="181" t="s">
        <v>313</v>
      </c>
      <c r="HF1" s="181" t="s">
        <v>797</v>
      </c>
      <c r="HG1" s="181" t="s">
        <v>799</v>
      </c>
      <c r="HH1" s="181" t="s">
        <v>801</v>
      </c>
      <c r="HI1" s="181" t="s">
        <v>803</v>
      </c>
      <c r="HJ1" s="181" t="s">
        <v>314</v>
      </c>
      <c r="HK1" s="181" t="s">
        <v>806</v>
      </c>
      <c r="HL1" s="181" t="s">
        <v>331</v>
      </c>
      <c r="HM1" s="181" t="s">
        <v>844</v>
      </c>
      <c r="HN1" s="181" t="s">
        <v>846</v>
      </c>
      <c r="HO1" s="181" t="s">
        <v>848</v>
      </c>
      <c r="HP1" s="190" t="s">
        <v>315</v>
      </c>
      <c r="HQ1" s="181" t="s">
        <v>808</v>
      </c>
      <c r="HR1" s="181" t="s">
        <v>810</v>
      </c>
      <c r="HS1" s="181" t="s">
        <v>316</v>
      </c>
      <c r="HT1" s="181" t="s">
        <v>813</v>
      </c>
      <c r="HU1" s="181" t="s">
        <v>815</v>
      </c>
      <c r="HV1" s="181" t="s">
        <v>816</v>
      </c>
      <c r="HW1" s="181" t="s">
        <v>818</v>
      </c>
      <c r="HX1" s="190" t="s">
        <v>317</v>
      </c>
      <c r="HY1" s="181" t="s">
        <v>820</v>
      </c>
      <c r="HZ1" s="181" t="s">
        <v>822</v>
      </c>
      <c r="IA1" s="181" t="s">
        <v>824</v>
      </c>
      <c r="IB1" s="181" t="s">
        <v>318</v>
      </c>
      <c r="IC1" s="181" t="s">
        <v>826</v>
      </c>
      <c r="ID1" s="181" t="s">
        <v>828</v>
      </c>
      <c r="IE1" s="181" t="s">
        <v>319</v>
      </c>
      <c r="IF1" s="181" t="s">
        <v>830</v>
      </c>
      <c r="IG1" s="181" t="s">
        <v>832</v>
      </c>
      <c r="IH1" s="181" t="s">
        <v>320</v>
      </c>
      <c r="II1" s="181" t="s">
        <v>834</v>
      </c>
      <c r="IJ1" s="181" t="s">
        <v>836</v>
      </c>
      <c r="IK1" s="181" t="s">
        <v>838</v>
      </c>
      <c r="IL1" s="181" t="s">
        <v>840</v>
      </c>
      <c r="IM1" s="181" t="s">
        <v>321</v>
      </c>
      <c r="IN1" s="181" t="s">
        <v>842</v>
      </c>
      <c r="IO1" s="190" t="s">
        <v>322</v>
      </c>
      <c r="IP1" s="181" t="s">
        <v>850</v>
      </c>
      <c r="IQ1" s="181" t="s">
        <v>852</v>
      </c>
      <c r="IR1" s="181" t="s">
        <v>323</v>
      </c>
      <c r="IS1" s="181" t="s">
        <v>854</v>
      </c>
      <c r="IT1" s="181" t="s">
        <v>856</v>
      </c>
      <c r="IU1" s="181" t="s">
        <v>858</v>
      </c>
      <c r="IV1" s="190" t="s">
        <v>324</v>
      </c>
      <c r="IW1" s="181" t="s">
        <v>860</v>
      </c>
      <c r="IX1" s="181" t="s">
        <v>325</v>
      </c>
      <c r="IY1" s="181" t="s">
        <v>863</v>
      </c>
      <c r="IZ1" s="181" t="s">
        <v>865</v>
      </c>
      <c r="JA1" s="181" t="s">
        <v>867</v>
      </c>
      <c r="JB1" s="181" t="s">
        <v>869</v>
      </c>
      <c r="JC1" s="181" t="s">
        <v>871</v>
      </c>
      <c r="JD1" s="181" t="s">
        <v>873</v>
      </c>
      <c r="JE1" s="181" t="s">
        <v>326</v>
      </c>
      <c r="JF1" s="181" t="s">
        <v>876</v>
      </c>
      <c r="JG1" s="181" t="s">
        <v>878</v>
      </c>
      <c r="JH1" s="181" t="s">
        <v>880</v>
      </c>
      <c r="JI1" s="181" t="s">
        <v>882</v>
      </c>
      <c r="JJ1" s="181" t="s">
        <v>884</v>
      </c>
      <c r="JK1" s="181" t="s">
        <v>886</v>
      </c>
      <c r="JL1" s="181" t="s">
        <v>888</v>
      </c>
      <c r="JM1" s="181" t="s">
        <v>890</v>
      </c>
      <c r="JN1" s="181" t="s">
        <v>327</v>
      </c>
      <c r="JO1" s="181" t="s">
        <v>893</v>
      </c>
      <c r="JP1" s="181" t="s">
        <v>895</v>
      </c>
      <c r="JQ1" s="181" t="s">
        <v>897</v>
      </c>
      <c r="JR1" s="181" t="s">
        <v>899</v>
      </c>
      <c r="JS1" s="181" t="s">
        <v>900</v>
      </c>
      <c r="JT1" s="181" t="s">
        <v>902</v>
      </c>
      <c r="JU1" s="181" t="s">
        <v>904</v>
      </c>
      <c r="JV1" s="181" t="s">
        <v>906</v>
      </c>
      <c r="JW1" s="181" t="s">
        <v>908</v>
      </c>
      <c r="JX1" s="181" t="s">
        <v>910</v>
      </c>
      <c r="JY1" s="181" t="s">
        <v>912</v>
      </c>
      <c r="JZ1" s="181" t="s">
        <v>914</v>
      </c>
      <c r="KA1" s="181" t="s">
        <v>916</v>
      </c>
      <c r="KB1" s="181" t="s">
        <v>918</v>
      </c>
      <c r="KC1" s="181" t="s">
        <v>920</v>
      </c>
      <c r="KD1" s="181" t="s">
        <v>922</v>
      </c>
      <c r="KE1" s="181" t="s">
        <v>924</v>
      </c>
      <c r="KF1" s="181" t="s">
        <v>926</v>
      </c>
      <c r="KG1" s="181" t="s">
        <v>928</v>
      </c>
      <c r="KH1" s="181" t="s">
        <v>930</v>
      </c>
      <c r="KI1" s="181" t="s">
        <v>932</v>
      </c>
      <c r="KJ1" s="181" t="s">
        <v>934</v>
      </c>
      <c r="KK1" s="181" t="s">
        <v>936</v>
      </c>
      <c r="KL1" s="181" t="s">
        <v>938</v>
      </c>
      <c r="KM1" s="181" t="s">
        <v>940</v>
      </c>
      <c r="KN1" s="181" t="s">
        <v>942</v>
      </c>
      <c r="KO1" s="190" t="s">
        <v>328</v>
      </c>
      <c r="KP1" s="181" t="s">
        <v>944</v>
      </c>
      <c r="KQ1" s="181" t="s">
        <v>329</v>
      </c>
      <c r="KR1" s="181" t="s">
        <v>947</v>
      </c>
      <c r="KS1" s="181" t="s">
        <v>949</v>
      </c>
      <c r="KT1" s="181" t="s">
        <v>951</v>
      </c>
      <c r="KU1" s="181" t="s">
        <v>953</v>
      </c>
      <c r="KV1" s="181" t="s">
        <v>330</v>
      </c>
      <c r="KW1" s="181" t="s">
        <v>956</v>
      </c>
      <c r="KX1" s="181" t="s">
        <v>958</v>
      </c>
      <c r="KY1" s="181" t="s">
        <v>960</v>
      </c>
      <c r="KZ1" s="181" t="s">
        <v>962</v>
      </c>
      <c r="LA1" s="181" t="s">
        <v>964</v>
      </c>
      <c r="LB1" s="181" t="s">
        <v>966</v>
      </c>
      <c r="LC1" s="181" t="s">
        <v>968</v>
      </c>
      <c r="LD1" s="178" t="s">
        <v>332</v>
      </c>
      <c r="LE1" s="190" t="s">
        <v>333</v>
      </c>
      <c r="LF1" s="181" t="s">
        <v>334</v>
      </c>
      <c r="LG1" s="181" t="s">
        <v>348</v>
      </c>
      <c r="LH1" s="181" t="s">
        <v>970</v>
      </c>
      <c r="LI1" s="181" t="s">
        <v>972</v>
      </c>
      <c r="LJ1" s="181" t="s">
        <v>974</v>
      </c>
      <c r="LK1" s="181" t="s">
        <v>976</v>
      </c>
      <c r="LL1" s="181" t="s">
        <v>349</v>
      </c>
      <c r="LM1" s="181" t="s">
        <v>978</v>
      </c>
      <c r="LN1" s="181" t="s">
        <v>350</v>
      </c>
      <c r="LO1" s="181" t="s">
        <v>980</v>
      </c>
      <c r="LP1" s="181" t="s">
        <v>335</v>
      </c>
      <c r="LQ1" s="181" t="s">
        <v>982</v>
      </c>
      <c r="LR1" s="181" t="s">
        <v>351</v>
      </c>
      <c r="LS1" s="181" t="s">
        <v>984</v>
      </c>
      <c r="LT1" s="181" t="s">
        <v>986</v>
      </c>
      <c r="LU1" s="181" t="s">
        <v>352</v>
      </c>
      <c r="LV1" s="190" t="s">
        <v>336</v>
      </c>
      <c r="LW1" s="181" t="s">
        <v>337</v>
      </c>
      <c r="LX1" s="181" t="s">
        <v>988</v>
      </c>
      <c r="LY1" s="181" t="s">
        <v>990</v>
      </c>
      <c r="LZ1" s="181" t="s">
        <v>991</v>
      </c>
      <c r="MA1" s="181" t="s">
        <v>993</v>
      </c>
      <c r="MB1" s="181" t="s">
        <v>994</v>
      </c>
      <c r="MC1" s="181" t="s">
        <v>996</v>
      </c>
      <c r="MD1" s="181" t="s">
        <v>998</v>
      </c>
      <c r="ME1" s="181" t="s">
        <v>1000</v>
      </c>
      <c r="MF1" s="181" t="s">
        <v>1002</v>
      </c>
      <c r="MG1" s="181" t="s">
        <v>338</v>
      </c>
      <c r="MH1" s="181" t="s">
        <v>1005</v>
      </c>
      <c r="MI1" s="181" t="s">
        <v>1006</v>
      </c>
      <c r="MJ1" s="181" t="s">
        <v>1008</v>
      </c>
      <c r="MK1" s="181" t="s">
        <v>339</v>
      </c>
      <c r="ML1" s="181" t="s">
        <v>1011</v>
      </c>
      <c r="MM1" s="181" t="s">
        <v>1012</v>
      </c>
      <c r="MN1" s="181" t="s">
        <v>1014</v>
      </c>
      <c r="MO1" s="181" t="s">
        <v>1016</v>
      </c>
      <c r="MP1" s="181" t="s">
        <v>340</v>
      </c>
      <c r="MQ1" s="181" t="s">
        <v>1019</v>
      </c>
      <c r="MR1" s="181" t="s">
        <v>1021</v>
      </c>
      <c r="MS1" s="181" t="s">
        <v>1023</v>
      </c>
      <c r="MT1" s="181" t="s">
        <v>1025</v>
      </c>
      <c r="MU1" s="181" t="s">
        <v>341</v>
      </c>
      <c r="MV1" s="181" t="s">
        <v>1028</v>
      </c>
      <c r="MW1" s="181" t="s">
        <v>1030</v>
      </c>
      <c r="MX1" s="181" t="s">
        <v>1032</v>
      </c>
      <c r="MY1" s="181" t="s">
        <v>1034</v>
      </c>
      <c r="MZ1" s="181" t="s">
        <v>1036</v>
      </c>
      <c r="NA1" s="181" t="s">
        <v>1038</v>
      </c>
      <c r="NB1" s="181" t="s">
        <v>1040</v>
      </c>
      <c r="NC1" s="181" t="s">
        <v>1042</v>
      </c>
      <c r="ND1" s="181" t="s">
        <v>1044</v>
      </c>
      <c r="NE1" s="181" t="s">
        <v>1046</v>
      </c>
      <c r="NF1" s="181" t="s">
        <v>1048</v>
      </c>
      <c r="NG1" s="181" t="s">
        <v>1049</v>
      </c>
      <c r="NH1" s="190" t="s">
        <v>342</v>
      </c>
      <c r="NI1" s="181" t="s">
        <v>343</v>
      </c>
      <c r="NJ1" s="181" t="s">
        <v>1051</v>
      </c>
      <c r="NK1" s="181" t="s">
        <v>1053</v>
      </c>
      <c r="NL1" s="181" t="s">
        <v>1055</v>
      </c>
      <c r="NM1" s="181" t="s">
        <v>1057</v>
      </c>
      <c r="NN1" s="190" t="s">
        <v>344</v>
      </c>
      <c r="NO1" s="181" t="s">
        <v>345</v>
      </c>
      <c r="NP1" s="181" t="s">
        <v>1058</v>
      </c>
      <c r="NQ1" s="181" t="s">
        <v>346</v>
      </c>
      <c r="NR1" s="181" t="s">
        <v>1060</v>
      </c>
      <c r="NS1" s="181" t="s">
        <v>1062</v>
      </c>
      <c r="NT1" s="181" t="s">
        <v>347</v>
      </c>
      <c r="NU1" s="181" t="s">
        <v>1064</v>
      </c>
      <c r="NV1" s="178" t="s">
        <v>353</v>
      </c>
      <c r="NW1" s="190" t="s">
        <v>354</v>
      </c>
      <c r="NX1" s="181" t="s">
        <v>355</v>
      </c>
      <c r="NY1" s="181" t="s">
        <v>1067</v>
      </c>
      <c r="NZ1" s="181" t="s">
        <v>1069</v>
      </c>
      <c r="OA1" s="181" t="s">
        <v>356</v>
      </c>
      <c r="OB1" s="181" t="s">
        <v>366</v>
      </c>
      <c r="OC1" s="181" t="s">
        <v>1071</v>
      </c>
      <c r="OD1" s="181" t="s">
        <v>1073</v>
      </c>
      <c r="OE1" s="181" t="s">
        <v>1075</v>
      </c>
      <c r="OF1" s="181" t="s">
        <v>1077</v>
      </c>
      <c r="OG1" s="181" t="s">
        <v>1079</v>
      </c>
      <c r="OH1" s="181" t="s">
        <v>1081</v>
      </c>
      <c r="OI1" s="181" t="s">
        <v>1083</v>
      </c>
      <c r="OJ1" s="181" t="s">
        <v>1085</v>
      </c>
      <c r="OK1" s="181" t="s">
        <v>1087</v>
      </c>
      <c r="OL1" s="181" t="s">
        <v>1089</v>
      </c>
      <c r="OM1" s="181" t="s">
        <v>1091</v>
      </c>
      <c r="ON1" s="181" t="s">
        <v>1093</v>
      </c>
      <c r="OO1" s="181" t="s">
        <v>1095</v>
      </c>
      <c r="OP1" s="181" t="s">
        <v>1097</v>
      </c>
      <c r="OQ1" s="181" t="s">
        <v>1099</v>
      </c>
      <c r="OR1" s="181" t="s">
        <v>1101</v>
      </c>
      <c r="OS1" s="181" t="s">
        <v>1103</v>
      </c>
      <c r="OT1" s="181" t="s">
        <v>1105</v>
      </c>
      <c r="OU1" s="181" t="s">
        <v>1107</v>
      </c>
      <c r="OV1" s="181" t="s">
        <v>1109</v>
      </c>
      <c r="OW1" s="181" t="s">
        <v>1111</v>
      </c>
      <c r="OX1" s="181" t="s">
        <v>1113</v>
      </c>
      <c r="OY1" s="181" t="s">
        <v>367</v>
      </c>
      <c r="OZ1" s="181" t="s">
        <v>1116</v>
      </c>
      <c r="PA1" s="181" t="s">
        <v>1118</v>
      </c>
      <c r="PB1" s="181" t="s">
        <v>1119</v>
      </c>
      <c r="PC1" s="181" t="s">
        <v>1121</v>
      </c>
      <c r="PD1" s="181" t="s">
        <v>1123</v>
      </c>
      <c r="PE1" s="181" t="s">
        <v>1125</v>
      </c>
      <c r="PF1" s="181" t="s">
        <v>1127</v>
      </c>
      <c r="PG1" s="181" t="s">
        <v>1129</v>
      </c>
      <c r="PH1" s="181" t="s">
        <v>1131</v>
      </c>
      <c r="PI1" s="181" t="s">
        <v>1133</v>
      </c>
      <c r="PJ1" s="181" t="s">
        <v>1135</v>
      </c>
      <c r="PK1" s="181" t="s">
        <v>1137</v>
      </c>
      <c r="PL1" s="181" t="s">
        <v>1139</v>
      </c>
      <c r="PM1" s="181" t="s">
        <v>1141</v>
      </c>
      <c r="PN1" s="181" t="s">
        <v>1143</v>
      </c>
      <c r="PO1" s="181" t="s">
        <v>1145</v>
      </c>
      <c r="PP1" s="181" t="s">
        <v>1147</v>
      </c>
      <c r="PQ1" s="181" t="s">
        <v>1149</v>
      </c>
      <c r="PR1" s="181" t="s">
        <v>1151</v>
      </c>
      <c r="PS1" s="181" t="s">
        <v>1153</v>
      </c>
      <c r="PT1" s="181" t="s">
        <v>1155</v>
      </c>
      <c r="PU1" s="181" t="s">
        <v>1157</v>
      </c>
      <c r="PV1" s="181" t="s">
        <v>1159</v>
      </c>
      <c r="PW1" s="181" t="s">
        <v>1161</v>
      </c>
      <c r="PX1" s="181" t="s">
        <v>1163</v>
      </c>
      <c r="PY1" s="181" t="s">
        <v>1165</v>
      </c>
      <c r="PZ1" s="181" t="s">
        <v>357</v>
      </c>
      <c r="QA1" s="181" t="s">
        <v>1167</v>
      </c>
      <c r="QB1" s="181" t="s">
        <v>1169</v>
      </c>
      <c r="QC1" s="181" t="s">
        <v>1171</v>
      </c>
      <c r="QD1" s="181" t="s">
        <v>1173</v>
      </c>
      <c r="QE1" s="181" t="s">
        <v>1175</v>
      </c>
      <c r="QF1" s="190" t="s">
        <v>358</v>
      </c>
      <c r="QG1" s="181" t="s">
        <v>359</v>
      </c>
      <c r="QH1" s="181" t="s">
        <v>1177</v>
      </c>
      <c r="QI1" s="181" t="s">
        <v>1179</v>
      </c>
      <c r="QJ1" s="181" t="s">
        <v>1181</v>
      </c>
      <c r="QK1" s="181" t="s">
        <v>1183</v>
      </c>
      <c r="QL1" s="181" t="s">
        <v>1185</v>
      </c>
      <c r="QM1" s="181" t="s">
        <v>1187</v>
      </c>
      <c r="QN1" s="190" t="s">
        <v>360</v>
      </c>
      <c r="QO1" s="181" t="s">
        <v>1189</v>
      </c>
      <c r="QP1" s="181" t="s">
        <v>361</v>
      </c>
      <c r="QQ1" s="181" t="s">
        <v>368</v>
      </c>
      <c r="QR1" s="181" t="s">
        <v>1191</v>
      </c>
      <c r="QS1" s="181" t="s">
        <v>1193</v>
      </c>
      <c r="QT1" s="181" t="s">
        <v>1195</v>
      </c>
      <c r="QU1" s="181" t="s">
        <v>1197</v>
      </c>
      <c r="QV1" s="181" t="s">
        <v>1199</v>
      </c>
      <c r="QW1" s="181" t="s">
        <v>1201</v>
      </c>
      <c r="QX1" s="181" t="s">
        <v>1203</v>
      </c>
      <c r="QY1" s="181" t="s">
        <v>1205</v>
      </c>
      <c r="QZ1" s="181" t="s">
        <v>1207</v>
      </c>
      <c r="RA1" s="181" t="s">
        <v>1209</v>
      </c>
      <c r="RB1" s="181" t="s">
        <v>1211</v>
      </c>
      <c r="RC1" s="181" t="s">
        <v>1213</v>
      </c>
      <c r="RD1" s="181" t="s">
        <v>1215</v>
      </c>
      <c r="RE1" s="181" t="s">
        <v>1217</v>
      </c>
      <c r="RF1" s="190" t="s">
        <v>362</v>
      </c>
      <c r="RG1" s="181" t="s">
        <v>363</v>
      </c>
      <c r="RH1" s="181" t="s">
        <v>1219</v>
      </c>
      <c r="RI1" s="181" t="s">
        <v>1221</v>
      </c>
      <c r="RJ1" s="190" t="s">
        <v>364</v>
      </c>
      <c r="RK1" s="181" t="s">
        <v>365</v>
      </c>
      <c r="RL1" s="181" t="s">
        <v>1223</v>
      </c>
      <c r="RM1" s="181" t="s">
        <v>1224</v>
      </c>
      <c r="RN1" s="181" t="s">
        <v>1225</v>
      </c>
      <c r="RO1" s="181" t="s">
        <v>1226</v>
      </c>
      <c r="RP1" s="181" t="s">
        <v>1228</v>
      </c>
      <c r="RQ1" s="181" t="s">
        <v>1229</v>
      </c>
      <c r="RR1" s="181" t="s">
        <v>1231</v>
      </c>
      <c r="RS1" s="181" t="s">
        <v>1232</v>
      </c>
      <c r="RT1" s="178" t="s">
        <v>369</v>
      </c>
      <c r="RU1" s="190" t="s">
        <v>370</v>
      </c>
      <c r="RV1" s="181" t="s">
        <v>371</v>
      </c>
      <c r="RW1" s="181" t="s">
        <v>1234</v>
      </c>
      <c r="RX1" s="181" t="s">
        <v>1236</v>
      </c>
      <c r="RY1" s="181" t="s">
        <v>372</v>
      </c>
      <c r="RZ1" s="181" t="s">
        <v>1238</v>
      </c>
      <c r="SA1" s="181" t="s">
        <v>1240</v>
      </c>
      <c r="SB1" s="181" t="s">
        <v>1242</v>
      </c>
      <c r="SC1" s="181" t="s">
        <v>1244</v>
      </c>
      <c r="SD1" s="190" t="s">
        <v>373</v>
      </c>
      <c r="SE1" s="181" t="s">
        <v>374</v>
      </c>
      <c r="SF1" s="181" t="s">
        <v>1246</v>
      </c>
      <c r="SG1" s="181" t="s">
        <v>1248</v>
      </c>
      <c r="SH1" s="181" t="s">
        <v>1250</v>
      </c>
      <c r="SI1" s="181" t="s">
        <v>1252</v>
      </c>
      <c r="SJ1" s="181" t="s">
        <v>1254</v>
      </c>
      <c r="SK1" s="181" t="s">
        <v>1256</v>
      </c>
      <c r="SL1" s="181" t="s">
        <v>1258</v>
      </c>
      <c r="SM1" s="181" t="s">
        <v>1260</v>
      </c>
      <c r="SN1" s="181" t="s">
        <v>1262</v>
      </c>
      <c r="SO1" s="181" t="s">
        <v>1264</v>
      </c>
      <c r="SP1" s="181" t="s">
        <v>1266</v>
      </c>
      <c r="SQ1" s="181" t="s">
        <v>1268</v>
      </c>
      <c r="SR1" s="181" t="s">
        <v>1270</v>
      </c>
      <c r="SS1" s="181" t="s">
        <v>1272</v>
      </c>
      <c r="ST1" s="181" t="s">
        <v>1274</v>
      </c>
      <c r="SU1" s="178" t="s">
        <v>375</v>
      </c>
      <c r="SV1" s="190" t="s">
        <v>376</v>
      </c>
      <c r="SW1" s="181" t="s">
        <v>377</v>
      </c>
      <c r="SX1" s="181" t="s">
        <v>1276</v>
      </c>
      <c r="SY1" s="181" t="s">
        <v>1278</v>
      </c>
      <c r="SZ1" s="181" t="s">
        <v>1280</v>
      </c>
      <c r="TA1" s="181" t="s">
        <v>1282</v>
      </c>
      <c r="TB1" s="181" t="s">
        <v>1284</v>
      </c>
      <c r="TC1" s="181" t="s">
        <v>378</v>
      </c>
      <c r="TD1" s="181" t="s">
        <v>1286</v>
      </c>
      <c r="TE1" s="181" t="s">
        <v>1288</v>
      </c>
      <c r="TF1" s="181" t="s">
        <v>1290</v>
      </c>
      <c r="TG1" s="181" t="s">
        <v>1292</v>
      </c>
      <c r="TH1" s="181" t="s">
        <v>1294</v>
      </c>
      <c r="TI1" s="181" t="s">
        <v>1296</v>
      </c>
      <c r="TJ1" s="190" t="s">
        <v>379</v>
      </c>
      <c r="TK1" s="181" t="s">
        <v>380</v>
      </c>
      <c r="TL1" s="181" t="s">
        <v>381</v>
      </c>
      <c r="TM1" s="181" t="s">
        <v>1298</v>
      </c>
      <c r="TN1" s="181" t="s">
        <v>1300</v>
      </c>
      <c r="TO1" s="181" t="s">
        <v>1301</v>
      </c>
      <c r="TP1" s="181" t="s">
        <v>1303</v>
      </c>
      <c r="TQ1" s="181" t="s">
        <v>1305</v>
      </c>
      <c r="TR1" s="181" t="s">
        <v>1307</v>
      </c>
      <c r="TS1" s="181" t="s">
        <v>1309</v>
      </c>
      <c r="TT1" s="181" t="s">
        <v>1311</v>
      </c>
      <c r="TU1" s="181" t="s">
        <v>1313</v>
      </c>
      <c r="TV1" s="181" t="s">
        <v>1315</v>
      </c>
      <c r="TW1" s="181" t="s">
        <v>1317</v>
      </c>
      <c r="TX1" s="181" t="s">
        <v>1319</v>
      </c>
      <c r="TY1" s="181" t="s">
        <v>1321</v>
      </c>
      <c r="TZ1" s="181" t="s">
        <v>1323</v>
      </c>
      <c r="UA1" s="181" t="s">
        <v>1325</v>
      </c>
      <c r="UB1" s="181" t="s">
        <v>1327</v>
      </c>
      <c r="UC1" s="178" t="s">
        <v>1329</v>
      </c>
      <c r="UD1" s="181" t="s">
        <v>1331</v>
      </c>
      <c r="UE1" s="181" t="s">
        <v>1333</v>
      </c>
      <c r="UF1" s="181" t="s">
        <v>1335</v>
      </c>
      <c r="UG1" s="181" t="s">
        <v>1337</v>
      </c>
      <c r="UH1" s="181" t="s">
        <v>1339</v>
      </c>
      <c r="UI1" s="184"/>
    </row>
    <row r="2" spans="1:555" s="121" customFormat="1" hidden="1">
      <c r="A2" s="121" t="s">
        <v>1372</v>
      </c>
      <c r="B2" s="121" t="s">
        <v>1374</v>
      </c>
      <c r="C2" s="121" t="s">
        <v>475</v>
      </c>
      <c r="D2" s="121" t="s">
        <v>1373</v>
      </c>
      <c r="E2" s="121" t="s">
        <v>1375</v>
      </c>
      <c r="F2" s="121" t="s">
        <v>476</v>
      </c>
      <c r="G2" s="159" t="s">
        <v>1376</v>
      </c>
      <c r="H2" s="121" t="s">
        <v>1377</v>
      </c>
      <c r="I2" s="121" t="s">
        <v>1378</v>
      </c>
      <c r="J2" s="121" t="s">
        <v>1379</v>
      </c>
      <c r="K2" s="121" t="s">
        <v>1380</v>
      </c>
      <c r="L2" s="121" t="s">
        <v>1381</v>
      </c>
      <c r="M2" s="121" t="s">
        <v>1382</v>
      </c>
      <c r="N2" s="121" t="s">
        <v>1383</v>
      </c>
      <c r="R2" s="121" t="s">
        <v>131</v>
      </c>
      <c r="S2" s="121" t="s">
        <v>1477</v>
      </c>
      <c r="U2" s="121" t="s">
        <v>396</v>
      </c>
      <c r="V2" s="121" t="s">
        <v>414</v>
      </c>
      <c r="W2" s="121" t="s">
        <v>397</v>
      </c>
      <c r="X2" s="121" t="s">
        <v>398</v>
      </c>
      <c r="Y2" s="121" t="s">
        <v>399</v>
      </c>
      <c r="Z2" s="121" t="s">
        <v>400</v>
      </c>
      <c r="AA2" s="121" t="s">
        <v>401</v>
      </c>
      <c r="AB2" s="121" t="s">
        <v>402</v>
      </c>
      <c r="AC2" s="121" t="s">
        <v>403</v>
      </c>
      <c r="AD2" s="121" t="s">
        <v>404</v>
      </c>
      <c r="AE2" s="121" t="s">
        <v>405</v>
      </c>
      <c r="AF2" s="121" t="s">
        <v>406</v>
      </c>
      <c r="AH2" s="121" t="s">
        <v>424</v>
      </c>
      <c r="AI2" s="121" t="s">
        <v>425</v>
      </c>
      <c r="AJ2" s="121" t="s">
        <v>426</v>
      </c>
      <c r="AK2" s="121" t="s">
        <v>427</v>
      </c>
      <c r="AL2" s="121" t="s">
        <v>428</v>
      </c>
      <c r="AM2" s="121" t="s">
        <v>431</v>
      </c>
      <c r="AN2" s="121" t="s">
        <v>429</v>
      </c>
      <c r="AO2" s="121" t="s">
        <v>430</v>
      </c>
      <c r="AP2" s="121" t="s">
        <v>432</v>
      </c>
      <c r="AQ2" s="121" t="s">
        <v>433</v>
      </c>
      <c r="AR2" s="121" t="s">
        <v>434</v>
      </c>
      <c r="AS2" s="121" t="s">
        <v>435</v>
      </c>
      <c r="AT2" s="121" t="s">
        <v>436</v>
      </c>
      <c r="AU2" s="121" t="s">
        <v>437</v>
      </c>
      <c r="AV2" s="121" t="s">
        <v>438</v>
      </c>
      <c r="AW2" s="121" t="s">
        <v>439</v>
      </c>
      <c r="AX2" s="121" t="s">
        <v>440</v>
      </c>
      <c r="AY2" s="121" t="s">
        <v>441</v>
      </c>
      <c r="AZ2" s="121" t="s">
        <v>442</v>
      </c>
      <c r="BA2" s="121" t="s">
        <v>443</v>
      </c>
      <c r="BB2" s="121" t="s">
        <v>444</v>
      </c>
      <c r="BC2" s="121" t="s">
        <v>445</v>
      </c>
      <c r="BD2" s="121" t="s">
        <v>446</v>
      </c>
      <c r="BE2" s="121" t="s">
        <v>447</v>
      </c>
      <c r="BF2" s="121" t="s">
        <v>448</v>
      </c>
      <c r="BG2" s="121" t="s">
        <v>449</v>
      </c>
      <c r="BH2" s="121" t="s">
        <v>450</v>
      </c>
      <c r="BI2" s="121" t="s">
        <v>451</v>
      </c>
      <c r="BJ2" s="121" t="s">
        <v>452</v>
      </c>
      <c r="BK2" s="121" t="s">
        <v>453</v>
      </c>
      <c r="BL2" s="121" t="s">
        <v>454</v>
      </c>
      <c r="BM2" s="121" t="s">
        <v>455</v>
      </c>
      <c r="BN2" s="121" t="s">
        <v>456</v>
      </c>
      <c r="BO2" s="121" t="s">
        <v>457</v>
      </c>
      <c r="BP2" s="121" t="s">
        <v>458</v>
      </c>
      <c r="BQ2" s="121" t="s">
        <v>459</v>
      </c>
      <c r="BR2" s="121" t="s">
        <v>460</v>
      </c>
      <c r="BS2" s="121" t="s">
        <v>461</v>
      </c>
      <c r="BT2" s="121" t="s">
        <v>462</v>
      </c>
      <c r="BU2" s="121" t="s">
        <v>463</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390</v>
      </c>
      <c r="D5" s="198">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6"/>
    </row>
    <row r="10" spans="1:555" ht="15.75" thickBot="1">
      <c r="C10" s="156" t="s">
        <v>52</v>
      </c>
      <c r="D10" s="108">
        <f>SUM(F17:F51)</f>
        <v>0</v>
      </c>
      <c r="F10" s="70"/>
      <c r="G10" s="78"/>
      <c r="H10" s="70"/>
      <c r="I10" s="70"/>
    </row>
    <row r="11" spans="1:555">
      <c r="B11" s="93"/>
      <c r="C11" s="70"/>
      <c r="D11" s="31"/>
      <c r="E11" s="93"/>
      <c r="F11" s="93"/>
      <c r="G11" s="93"/>
      <c r="H11" s="75"/>
      <c r="I11" s="75"/>
      <c r="J11" s="75"/>
      <c r="K11" s="111"/>
    </row>
    <row r="12" spans="1:555">
      <c r="B12" s="93"/>
      <c r="C12" s="70"/>
      <c r="D12" s="31"/>
      <c r="E12" s="93"/>
      <c r="F12" s="93"/>
      <c r="G12" s="93"/>
      <c r="H12" s="75"/>
      <c r="I12" s="75"/>
      <c r="J12" s="75"/>
      <c r="K12" s="111"/>
    </row>
    <row r="13" spans="1:555" ht="15.75">
      <c r="B13" s="93"/>
      <c r="C13" s="204" t="s">
        <v>394</v>
      </c>
      <c r="D13" s="205"/>
      <c r="E13" s="93"/>
      <c r="F13" s="93"/>
      <c r="G13" s="93"/>
      <c r="H13" s="75"/>
      <c r="I13" s="75"/>
      <c r="J13" s="75"/>
      <c r="K13" s="111"/>
    </row>
    <row r="14" spans="1:555" ht="18.75">
      <c r="B14" s="93"/>
      <c r="C14" s="214"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1"/>
    </row>
    <row r="15" spans="1:555" ht="15.75" thickBot="1">
      <c r="F15" s="93"/>
      <c r="G15" s="75"/>
      <c r="H15" s="75"/>
      <c r="I15" s="75"/>
    </row>
    <row r="16" spans="1:555" ht="30.75" thickBot="1">
      <c r="C16" s="128" t="s">
        <v>43</v>
      </c>
      <c r="D16" s="133" t="s">
        <v>54</v>
      </c>
      <c r="E16" s="135" t="s">
        <v>56</v>
      </c>
      <c r="F16" s="134" t="s">
        <v>27</v>
      </c>
      <c r="G16" s="132" t="s">
        <v>133</v>
      </c>
      <c r="H16" s="135" t="s">
        <v>45</v>
      </c>
      <c r="I16" s="132" t="s">
        <v>134</v>
      </c>
      <c r="J16" s="132" t="s">
        <v>412</v>
      </c>
      <c r="K16" s="132" t="s">
        <v>413</v>
      </c>
      <c r="L16" s="132" t="s">
        <v>469</v>
      </c>
    </row>
    <row r="17" spans="3:12">
      <c r="C17" s="140"/>
      <c r="D17" s="157"/>
      <c r="E17" s="114"/>
      <c r="F17" s="97">
        <f t="shared" ref="F17:F51" si="0">D17*E17</f>
        <v>0</v>
      </c>
      <c r="G17" s="160" t="s">
        <v>131</v>
      </c>
      <c r="H17" s="141" t="s">
        <v>1071</v>
      </c>
      <c r="I17" s="129" t="str">
        <f>VLOOKUP(H17,Presupuesto!$B$11:$C$565,2,0)</f>
        <v>BECAS</v>
      </c>
      <c r="J17" s="224" t="s">
        <v>1375</v>
      </c>
      <c r="K17" s="98" t="s">
        <v>396</v>
      </c>
      <c r="L17" s="98"/>
    </row>
    <row r="18" spans="3:12">
      <c r="C18" s="140"/>
      <c r="D18" s="157"/>
      <c r="E18" s="122"/>
      <c r="F18" s="97">
        <f t="shared" si="0"/>
        <v>0</v>
      </c>
      <c r="G18" s="160"/>
      <c r="H18" s="141" t="s">
        <v>1073</v>
      </c>
      <c r="I18" s="129" t="str">
        <f>VLOOKUP(H18,Presupuesto!$B$11:$C$565,2,0)</f>
        <v>BECAS ESTUDIANTES DE PREGRADO (PLAN REFORMA)</v>
      </c>
      <c r="J18" s="98" t="str">
        <f>$J$17</f>
        <v>Estudiantes y Graduados</v>
      </c>
      <c r="K18" s="98" t="s">
        <v>414</v>
      </c>
      <c r="L18" s="98"/>
    </row>
    <row r="19" spans="3:12">
      <c r="C19" s="140"/>
      <c r="D19" s="157"/>
      <c r="E19" s="122"/>
      <c r="F19" s="97">
        <f t="shared" si="0"/>
        <v>0</v>
      </c>
      <c r="G19" s="160"/>
      <c r="H19" s="141" t="s">
        <v>1075</v>
      </c>
      <c r="I19" s="129" t="str">
        <f>VLOOKUP(H19,Presupuesto!$B$11:$C$565,2,0)</f>
        <v>BECAS CONVENIO MINISTERIO SALUD -IHSS-UNAH</v>
      </c>
      <c r="J19" s="98" t="str">
        <f t="shared" ref="J19:J51" si="1">$J$17</f>
        <v>Estudiantes y Graduados</v>
      </c>
      <c r="K19" s="98" t="s">
        <v>414</v>
      </c>
      <c r="L19" s="98"/>
    </row>
    <row r="20" spans="3:12">
      <c r="C20" s="140"/>
      <c r="D20" s="157"/>
      <c r="E20" s="122"/>
      <c r="F20" s="97">
        <f t="shared" si="0"/>
        <v>0</v>
      </c>
      <c r="G20" s="160"/>
      <c r="H20" s="141" t="s">
        <v>1077</v>
      </c>
      <c r="I20" s="129" t="str">
        <f>VLOOKUP(H20,Presupuesto!$B$11:$C$565,2,0)</f>
        <v>BECAS DE ACTUALIZACION Y CAPACITACION DOCENTE</v>
      </c>
      <c r="J20" s="98" t="str">
        <f t="shared" si="1"/>
        <v>Estudiantes y Graduados</v>
      </c>
      <c r="K20" s="98" t="s">
        <v>414</v>
      </c>
      <c r="L20" s="98"/>
    </row>
    <row r="21" spans="3:12">
      <c r="C21" s="140"/>
      <c r="D21" s="157"/>
      <c r="E21" s="122"/>
      <c r="F21" s="97">
        <f t="shared" si="0"/>
        <v>0</v>
      </c>
      <c r="G21" s="160"/>
      <c r="H21" s="141" t="s">
        <v>1079</v>
      </c>
      <c r="I21" s="129" t="str">
        <f>VLOOKUP(H21,Presupuesto!$B$11:$C$565,2,0)</f>
        <v>BECAS EXCELENCIA ACADEMICA</v>
      </c>
      <c r="J21" s="98" t="str">
        <f t="shared" si="1"/>
        <v>Estudiantes y Graduados</v>
      </c>
      <c r="K21" s="98" t="s">
        <v>414</v>
      </c>
      <c r="L21" s="98"/>
    </row>
    <row r="22" spans="3:12">
      <c r="C22" s="140"/>
      <c r="D22" s="157"/>
      <c r="E22" s="122"/>
      <c r="F22" s="97">
        <f t="shared" si="0"/>
        <v>0</v>
      </c>
      <c r="G22" s="160"/>
      <c r="H22" s="141" t="s">
        <v>1081</v>
      </c>
      <c r="I22" s="129" t="str">
        <f>VLOOKUP(H22,Presupuesto!$B$11:$C$565,2,0)</f>
        <v>BECAS PARA HIJOS DE LOS TRABAJADORES</v>
      </c>
      <c r="J22" s="98" t="str">
        <f t="shared" si="1"/>
        <v>Estudiantes y Graduados</v>
      </c>
      <c r="K22" s="98" t="s">
        <v>403</v>
      </c>
      <c r="L22" s="98"/>
    </row>
    <row r="23" spans="3:12">
      <c r="C23" s="140"/>
      <c r="D23" s="157"/>
      <c r="E23" s="122"/>
      <c r="F23" s="97">
        <f t="shared" si="0"/>
        <v>0</v>
      </c>
      <c r="G23" s="160"/>
      <c r="H23" s="141" t="s">
        <v>1083</v>
      </c>
      <c r="I23" s="129" t="str">
        <f>VLOOKUP(H23,Presupuesto!$B$11:$C$565,2,0)</f>
        <v>BECAS POST GRADO ECONOMIA</v>
      </c>
      <c r="J23" s="98" t="str">
        <f t="shared" si="1"/>
        <v>Estudiantes y Graduados</v>
      </c>
      <c r="K23" s="98" t="s">
        <v>414</v>
      </c>
      <c r="L23" s="98"/>
    </row>
    <row r="24" spans="3:12">
      <c r="C24" s="140"/>
      <c r="D24" s="157"/>
      <c r="E24" s="122"/>
      <c r="F24" s="97">
        <f t="shared" si="0"/>
        <v>0</v>
      </c>
      <c r="G24" s="160"/>
      <c r="H24" s="141" t="s">
        <v>1085</v>
      </c>
      <c r="I24" s="129" t="str">
        <f>VLOOKUP(H24,Presupuesto!$B$11:$C$565,2,0)</f>
        <v>BECAS POST-GRADO DE TRABAJO SOCIAL</v>
      </c>
      <c r="J24" s="98" t="str">
        <f t="shared" si="1"/>
        <v>Estudiantes y Graduados</v>
      </c>
      <c r="K24" s="98" t="s">
        <v>414</v>
      </c>
      <c r="L24" s="98"/>
    </row>
    <row r="25" spans="3:12">
      <c r="C25" s="140"/>
      <c r="D25" s="157"/>
      <c r="E25" s="122"/>
      <c r="F25" s="97">
        <f t="shared" si="0"/>
        <v>0</v>
      </c>
      <c r="G25" s="160"/>
      <c r="H25" s="141" t="s">
        <v>1087</v>
      </c>
      <c r="I25" s="129" t="str">
        <f>VLOOKUP(H25,Presupuesto!$B$11:$C$565,2,0)</f>
        <v>BECAS PROFESIONALIZANTES DOCENTE (PLAN DE REFORMA)</v>
      </c>
      <c r="J25" s="98" t="str">
        <f t="shared" si="1"/>
        <v>Estudiantes y Graduados</v>
      </c>
      <c r="K25" s="98" t="s">
        <v>414</v>
      </c>
      <c r="L25" s="98"/>
    </row>
    <row r="26" spans="3:12">
      <c r="C26" s="140"/>
      <c r="D26" s="157"/>
      <c r="E26" s="122"/>
      <c r="F26" s="97">
        <f t="shared" si="0"/>
        <v>0</v>
      </c>
      <c r="G26" s="160"/>
      <c r="H26" s="141" t="s">
        <v>1089</v>
      </c>
      <c r="I26" s="129" t="str">
        <f>VLOOKUP(H26,Presupuesto!$B$11:$C$565,2,0)</f>
        <v>PRESTAMOS A ESTUDIANTES</v>
      </c>
      <c r="J26" s="98" t="str">
        <f t="shared" si="1"/>
        <v>Estudiantes y Graduados</v>
      </c>
      <c r="K26" s="98" t="s">
        <v>414</v>
      </c>
      <c r="L26" s="98"/>
    </row>
    <row r="27" spans="3:12">
      <c r="C27" s="140"/>
      <c r="D27" s="157"/>
      <c r="E27" s="122"/>
      <c r="F27" s="97">
        <f t="shared" si="0"/>
        <v>0</v>
      </c>
      <c r="G27" s="160"/>
      <c r="H27" s="141" t="s">
        <v>1091</v>
      </c>
      <c r="I27" s="129" t="str">
        <f>VLOOKUP(H27,Presupuesto!$B$11:$C$565,2,0)</f>
        <v>BECAS TALLERES EMPLEADOS A ESTUDIANTES</v>
      </c>
      <c r="J27" s="98" t="str">
        <f t="shared" si="1"/>
        <v>Estudiantes y Graduados</v>
      </c>
      <c r="K27" s="98" t="s">
        <v>414</v>
      </c>
      <c r="L27" s="98"/>
    </row>
    <row r="28" spans="3:12">
      <c r="C28" s="140"/>
      <c r="D28" s="157"/>
      <c r="E28" s="122"/>
      <c r="F28" s="97">
        <f t="shared" si="0"/>
        <v>0</v>
      </c>
      <c r="G28" s="160"/>
      <c r="H28" s="141" t="s">
        <v>1093</v>
      </c>
      <c r="I28" s="129" t="str">
        <f>VLOOKUP(H28,Presupuesto!$B$11:$C$565,2,0)</f>
        <v>BECAS EXTERNAS DE INVESTIGACION</v>
      </c>
      <c r="J28" s="98" t="str">
        <f t="shared" si="1"/>
        <v>Estudiantes y Graduados</v>
      </c>
      <c r="K28" s="98" t="s">
        <v>414</v>
      </c>
      <c r="L28" s="98"/>
    </row>
    <row r="29" spans="3:12">
      <c r="C29" s="140"/>
      <c r="D29" s="157"/>
      <c r="E29" s="122"/>
      <c r="F29" s="97">
        <f t="shared" si="0"/>
        <v>0</v>
      </c>
      <c r="G29" s="160"/>
      <c r="H29" s="141" t="s">
        <v>1095</v>
      </c>
      <c r="I29" s="129" t="str">
        <f>VLOOKUP(H29,Presupuesto!$B$11:$C$565,2,0)</f>
        <v>BECAS SUSTANTIVAS DE INVESTIGACIÓN</v>
      </c>
      <c r="J29" s="98" t="str">
        <f t="shared" si="1"/>
        <v>Estudiantes y Graduados</v>
      </c>
      <c r="K29" s="98" t="s">
        <v>414</v>
      </c>
      <c r="L29" s="98"/>
    </row>
    <row r="30" spans="3:12">
      <c r="C30" s="140"/>
      <c r="D30" s="157"/>
      <c r="E30" s="122"/>
      <c r="F30" s="97">
        <f t="shared" si="0"/>
        <v>0</v>
      </c>
      <c r="G30" s="160"/>
      <c r="H30" s="141" t="s">
        <v>1097</v>
      </c>
      <c r="I30" s="129" t="str">
        <f>VLOOKUP(H30,Presupuesto!$B$11:$C$565,2,0)</f>
        <v>BECAS DE INVEST, PARA ESTUD. DE PREGRADO</v>
      </c>
      <c r="J30" s="98" t="str">
        <f t="shared" si="1"/>
        <v>Estudiantes y Graduados</v>
      </c>
      <c r="K30" s="98" t="s">
        <v>414</v>
      </c>
      <c r="L30" s="98"/>
    </row>
    <row r="31" spans="3:12">
      <c r="C31" s="140"/>
      <c r="D31" s="157"/>
      <c r="E31" s="122"/>
      <c r="F31" s="97">
        <f t="shared" si="0"/>
        <v>0</v>
      </c>
      <c r="G31" s="160"/>
      <c r="H31" s="141" t="s">
        <v>1099</v>
      </c>
      <c r="I31" s="129" t="str">
        <f>VLOOKUP(H31,Presupuesto!$B$11:$C$565,2,0)</f>
        <v>BECAS DE INVEST. PARA DOC.DE POST-GRADO</v>
      </c>
      <c r="J31" s="98" t="str">
        <f t="shared" si="1"/>
        <v>Estudiantes y Graduados</v>
      </c>
      <c r="K31" s="98" t="s">
        <v>414</v>
      </c>
      <c r="L31" s="98"/>
    </row>
    <row r="32" spans="3:12">
      <c r="C32" s="140"/>
      <c r="D32" s="157"/>
      <c r="E32" s="122"/>
      <c r="F32" s="97">
        <f t="shared" si="0"/>
        <v>0</v>
      </c>
      <c r="G32" s="160"/>
      <c r="H32" s="141" t="s">
        <v>1101</v>
      </c>
      <c r="I32" s="129" t="str">
        <f>VLOOKUP(H32,Presupuesto!$B$11:$C$565,2,0)</f>
        <v>BECAS BÁSICAS DE INVESTIGACIÓN</v>
      </c>
      <c r="J32" s="98" t="str">
        <f t="shared" si="1"/>
        <v>Estudiantes y Graduados</v>
      </c>
      <c r="K32" s="98" t="s">
        <v>414</v>
      </c>
      <c r="L32" s="98"/>
    </row>
    <row r="33" spans="3:12">
      <c r="C33" s="140"/>
      <c r="D33" s="157"/>
      <c r="E33" s="122"/>
      <c r="F33" s="97">
        <f t="shared" si="0"/>
        <v>0</v>
      </c>
      <c r="G33" s="160"/>
      <c r="H33" s="141" t="s">
        <v>1103</v>
      </c>
      <c r="I33" s="129" t="str">
        <f>VLOOKUP(H33,Presupuesto!$B$11:$C$565,2,0)</f>
        <v>BECAS RELEVO GENERACIONAL</v>
      </c>
      <c r="J33" s="98" t="str">
        <f t="shared" si="1"/>
        <v>Estudiantes y Graduados</v>
      </c>
      <c r="K33" s="98" t="s">
        <v>414</v>
      </c>
      <c r="L33" s="98"/>
    </row>
    <row r="34" spans="3:12">
      <c r="C34" s="140"/>
      <c r="D34" s="157"/>
      <c r="E34" s="122"/>
      <c r="F34" s="97">
        <f t="shared" si="0"/>
        <v>0</v>
      </c>
      <c r="G34" s="160"/>
      <c r="H34" s="141" t="s">
        <v>1105</v>
      </c>
      <c r="I34" s="129" t="str">
        <f>VLOOKUP(H34,Presupuesto!$B$11:$C$565,2,0)</f>
        <v>BECAS DE EQUIDAD</v>
      </c>
      <c r="J34" s="98" t="str">
        <f t="shared" si="1"/>
        <v>Estudiantes y Graduados</v>
      </c>
      <c r="K34" s="98" t="s">
        <v>414</v>
      </c>
      <c r="L34" s="98"/>
    </row>
    <row r="35" spans="3:12">
      <c r="C35" s="140"/>
      <c r="D35" s="157"/>
      <c r="E35" s="122"/>
      <c r="F35" s="97">
        <f t="shared" si="0"/>
        <v>0</v>
      </c>
      <c r="G35" s="160"/>
      <c r="H35" s="141" t="s">
        <v>1107</v>
      </c>
      <c r="I35" s="129" t="str">
        <f>VLOOKUP(H35,Presupuesto!$B$11:$C$565,2,0)</f>
        <v>PREMIOS AL INVESTIGADOR</v>
      </c>
      <c r="J35" s="98" t="str">
        <f t="shared" si="1"/>
        <v>Estudiantes y Graduados</v>
      </c>
      <c r="K35" s="98" t="s">
        <v>414</v>
      </c>
      <c r="L35" s="98"/>
    </row>
    <row r="36" spans="3:12">
      <c r="C36" s="140"/>
      <c r="D36" s="157"/>
      <c r="E36" s="122"/>
      <c r="F36" s="97">
        <f t="shared" si="0"/>
        <v>0</v>
      </c>
      <c r="G36" s="160"/>
      <c r="H36" s="141" t="s">
        <v>1109</v>
      </c>
      <c r="I36" s="129" t="str">
        <f>VLOOKUP(H36,Presupuesto!$B$11:$C$565,2,0)</f>
        <v>BECAS DE INV. PARA ESTUDIANTES DE POSTGRADO</v>
      </c>
      <c r="J36" s="98" t="str">
        <f t="shared" si="1"/>
        <v>Estudiantes y Graduados</v>
      </c>
      <c r="K36" s="98" t="s">
        <v>414</v>
      </c>
      <c r="L36" s="98"/>
    </row>
    <row r="37" spans="3:12">
      <c r="C37" s="140"/>
      <c r="D37" s="157"/>
      <c r="E37" s="122"/>
      <c r="F37" s="97">
        <f t="shared" si="0"/>
        <v>0</v>
      </c>
      <c r="G37" s="160"/>
      <c r="H37" s="141" t="s">
        <v>1111</v>
      </c>
      <c r="I37" s="129" t="str">
        <f>VLOOKUP(H37,Presupuesto!$B$11:$C$565,2,0)</f>
        <v>Becas Especiales de Investigación</v>
      </c>
      <c r="J37" s="98" t="str">
        <f t="shared" si="1"/>
        <v>Estudiantes y Graduados</v>
      </c>
      <c r="K37" s="98" t="s">
        <v>414</v>
      </c>
      <c r="L37" s="98"/>
    </row>
    <row r="38" spans="3:12">
      <c r="C38" s="140"/>
      <c r="D38" s="157"/>
      <c r="E38" s="122"/>
      <c r="F38" s="97">
        <f t="shared" si="0"/>
        <v>0</v>
      </c>
      <c r="G38" s="160"/>
      <c r="H38" s="141"/>
      <c r="I38" s="129" t="e">
        <f>VLOOKUP(H38,Presupuesto!$B$11:$C$565,2,0)</f>
        <v>#N/A</v>
      </c>
      <c r="J38" s="98" t="str">
        <f t="shared" si="1"/>
        <v>Estudiantes y Graduados</v>
      </c>
      <c r="K38" s="98" t="s">
        <v>414</v>
      </c>
      <c r="L38" s="98"/>
    </row>
    <row r="39" spans="3:12">
      <c r="C39" s="142"/>
      <c r="D39" s="157"/>
      <c r="E39" s="117"/>
      <c r="F39" s="97">
        <f t="shared" si="0"/>
        <v>0</v>
      </c>
      <c r="G39" s="160"/>
      <c r="H39" s="143"/>
      <c r="I39" s="129" t="e">
        <f>VLOOKUP(H39,Presupuesto!$B$11:$C$565,2,0)</f>
        <v>#N/A</v>
      </c>
      <c r="J39" s="98" t="str">
        <f t="shared" si="1"/>
        <v>Estudiantes y Graduados</v>
      </c>
      <c r="K39" s="98" t="s">
        <v>414</v>
      </c>
      <c r="L39" s="98"/>
    </row>
    <row r="40" spans="3:12">
      <c r="C40" s="142"/>
      <c r="D40" s="157"/>
      <c r="E40" s="117"/>
      <c r="F40" s="97">
        <f t="shared" si="0"/>
        <v>0</v>
      </c>
      <c r="G40" s="160"/>
      <c r="H40" s="143"/>
      <c r="I40" s="129" t="e">
        <f>VLOOKUP(H40,Presupuesto!$B$11:$C$565,2,0)</f>
        <v>#N/A</v>
      </c>
      <c r="J40" s="98" t="str">
        <f t="shared" si="1"/>
        <v>Estudiantes y Graduados</v>
      </c>
      <c r="K40" s="98" t="s">
        <v>414</v>
      </c>
      <c r="L40" s="98"/>
    </row>
    <row r="41" spans="3:12">
      <c r="C41" s="142"/>
      <c r="D41" s="157"/>
      <c r="E41" s="117"/>
      <c r="F41" s="97">
        <f t="shared" si="0"/>
        <v>0</v>
      </c>
      <c r="G41" s="160"/>
      <c r="H41" s="143"/>
      <c r="I41" s="129" t="e">
        <f>VLOOKUP(H41,Presupuesto!$B$11:$C$565,2,0)</f>
        <v>#N/A</v>
      </c>
      <c r="J41" s="98" t="str">
        <f t="shared" si="1"/>
        <v>Estudiantes y Graduados</v>
      </c>
      <c r="K41" s="98" t="s">
        <v>414</v>
      </c>
      <c r="L41" s="98"/>
    </row>
    <row r="42" spans="3:12">
      <c r="C42" s="142"/>
      <c r="D42" s="157"/>
      <c r="E42" s="117"/>
      <c r="F42" s="97">
        <f t="shared" si="0"/>
        <v>0</v>
      </c>
      <c r="G42" s="160"/>
      <c r="H42" s="143"/>
      <c r="I42" s="129" t="e">
        <f>VLOOKUP(H42,Presupuesto!$B$11:$C$565,2,0)</f>
        <v>#N/A</v>
      </c>
      <c r="J42" s="98" t="str">
        <f t="shared" si="1"/>
        <v>Estudiantes y Graduados</v>
      </c>
      <c r="K42" s="98" t="s">
        <v>414</v>
      </c>
      <c r="L42" s="98"/>
    </row>
    <row r="43" spans="3:12">
      <c r="C43" s="142"/>
      <c r="D43" s="157"/>
      <c r="E43" s="117"/>
      <c r="F43" s="97">
        <f t="shared" si="0"/>
        <v>0</v>
      </c>
      <c r="G43" s="160"/>
      <c r="H43" s="143"/>
      <c r="I43" s="129" t="e">
        <f>VLOOKUP(H43,Presupuesto!$B$11:$C$565,2,0)</f>
        <v>#N/A</v>
      </c>
      <c r="J43" s="98" t="str">
        <f t="shared" si="1"/>
        <v>Estudiantes y Graduados</v>
      </c>
      <c r="K43" s="98" t="s">
        <v>414</v>
      </c>
      <c r="L43" s="98"/>
    </row>
    <row r="44" spans="3:12">
      <c r="C44" s="142"/>
      <c r="D44" s="157"/>
      <c r="E44" s="117"/>
      <c r="F44" s="97">
        <f t="shared" si="0"/>
        <v>0</v>
      </c>
      <c r="G44" s="160"/>
      <c r="H44" s="143"/>
      <c r="I44" s="129" t="e">
        <f>VLOOKUP(H44,Presupuesto!$B$11:$C$565,2,0)</f>
        <v>#N/A</v>
      </c>
      <c r="J44" s="98" t="str">
        <f t="shared" si="1"/>
        <v>Estudiantes y Graduados</v>
      </c>
      <c r="K44" s="98" t="s">
        <v>414</v>
      </c>
      <c r="L44" s="98"/>
    </row>
    <row r="45" spans="3:12">
      <c r="C45" s="142"/>
      <c r="D45" s="157"/>
      <c r="E45" s="117"/>
      <c r="F45" s="97">
        <f t="shared" si="0"/>
        <v>0</v>
      </c>
      <c r="G45" s="160"/>
      <c r="H45" s="143"/>
      <c r="I45" s="129" t="e">
        <f>VLOOKUP(H45,Presupuesto!$B$11:$C$565,2,0)</f>
        <v>#N/A</v>
      </c>
      <c r="J45" s="98" t="str">
        <f t="shared" si="1"/>
        <v>Estudiantes y Graduados</v>
      </c>
      <c r="K45" s="98" t="s">
        <v>414</v>
      </c>
      <c r="L45" s="98"/>
    </row>
    <row r="46" spans="3:12">
      <c r="C46" s="142"/>
      <c r="D46" s="157"/>
      <c r="E46" s="117"/>
      <c r="F46" s="97">
        <f t="shared" si="0"/>
        <v>0</v>
      </c>
      <c r="G46" s="160"/>
      <c r="H46" s="143"/>
      <c r="I46" s="129" t="e">
        <f>VLOOKUP(H46,Presupuesto!$B$11:$C$565,2,0)</f>
        <v>#N/A</v>
      </c>
      <c r="J46" s="98" t="str">
        <f t="shared" si="1"/>
        <v>Estudiantes y Graduados</v>
      </c>
      <c r="K46" s="98" t="s">
        <v>414</v>
      </c>
      <c r="L46" s="98"/>
    </row>
    <row r="47" spans="3:12">
      <c r="C47" s="144"/>
      <c r="D47" s="157"/>
      <c r="E47" s="117"/>
      <c r="F47" s="97">
        <f t="shared" si="0"/>
        <v>0</v>
      </c>
      <c r="G47" s="160"/>
      <c r="H47" s="145"/>
      <c r="I47" s="129" t="e">
        <f>VLOOKUP(H47,Presupuesto!$B$11:$C$565,2,0)</f>
        <v>#N/A</v>
      </c>
      <c r="J47" s="98" t="str">
        <f t="shared" si="1"/>
        <v>Estudiantes y Graduados</v>
      </c>
      <c r="K47" s="98" t="s">
        <v>405</v>
      </c>
      <c r="L47" s="98"/>
    </row>
    <row r="48" spans="3:12">
      <c r="C48" s="144"/>
      <c r="D48" s="157"/>
      <c r="E48" s="117"/>
      <c r="F48" s="97">
        <f t="shared" si="0"/>
        <v>0</v>
      </c>
      <c r="G48" s="160"/>
      <c r="H48" s="145"/>
      <c r="I48" s="129" t="e">
        <f>VLOOKUP(H48,Presupuesto!$B$11:$C$565,2,0)</f>
        <v>#N/A</v>
      </c>
      <c r="J48" s="98" t="str">
        <f t="shared" si="1"/>
        <v>Estudiantes y Graduados</v>
      </c>
      <c r="K48" s="98" t="s">
        <v>414</v>
      </c>
      <c r="L48" s="98"/>
    </row>
    <row r="49" spans="3:12">
      <c r="C49" s="144"/>
      <c r="D49" s="157"/>
      <c r="E49" s="117"/>
      <c r="F49" s="97">
        <f t="shared" si="0"/>
        <v>0</v>
      </c>
      <c r="G49" s="160"/>
      <c r="H49" s="145"/>
      <c r="I49" s="129" t="e">
        <f>VLOOKUP(H49,Presupuesto!$B$11:$C$565,2,0)</f>
        <v>#N/A</v>
      </c>
      <c r="J49" s="98" t="str">
        <f t="shared" si="1"/>
        <v>Estudiantes y Graduados</v>
      </c>
      <c r="K49" s="98" t="s">
        <v>414</v>
      </c>
      <c r="L49" s="98"/>
    </row>
    <row r="50" spans="3:12">
      <c r="C50" s="144"/>
      <c r="D50" s="157"/>
      <c r="E50" s="117"/>
      <c r="F50" s="97">
        <f t="shared" si="0"/>
        <v>0</v>
      </c>
      <c r="G50" s="160"/>
      <c r="H50" s="145"/>
      <c r="I50" s="129" t="e">
        <f>VLOOKUP(H50,Presupuesto!$B$11:$C$565,2,0)</f>
        <v>#N/A</v>
      </c>
      <c r="J50" s="98" t="str">
        <f t="shared" si="1"/>
        <v>Estudiantes y Graduados</v>
      </c>
      <c r="K50" s="98" t="s">
        <v>414</v>
      </c>
      <c r="L50" s="98"/>
    </row>
    <row r="51" spans="3:12" ht="15.75" thickBot="1">
      <c r="C51" s="146"/>
      <c r="D51" s="228"/>
      <c r="E51" s="103"/>
      <c r="F51" s="105">
        <f t="shared" si="0"/>
        <v>0</v>
      </c>
      <c r="G51" s="161"/>
      <c r="H51" s="147"/>
      <c r="I51" s="131" t="e">
        <f>VLOOKUP(H51,Presupuesto!$B$11:$C$565,2,0)</f>
        <v>#N/A</v>
      </c>
      <c r="J51" s="106" t="str">
        <f t="shared" si="1"/>
        <v>Estudiantes y Graduados</v>
      </c>
      <c r="K51" s="123" t="s">
        <v>396</v>
      </c>
      <c r="L51" s="123"/>
    </row>
    <row r="52" spans="3:12">
      <c r="F52" s="90"/>
      <c r="G52" s="89"/>
      <c r="H52" s="90"/>
      <c r="I52" s="90"/>
    </row>
  </sheetData>
  <dataValidations count="4">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3</vt:i4>
      </vt:variant>
    </vt:vector>
  </HeadingPairs>
  <TitlesOfParts>
    <vt:vector size="28"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2014-10-16T20:40:26Z</dcterms:modified>
</cp:coreProperties>
</file>