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tables/table4.xml" ContentType="application/vnd.openxmlformats-officedocument.spreadsheetml.table+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tables/table2.xml" ContentType="application/vnd.openxmlformats-officedocument.spreadsheetml.table+xml"/>
  <Override PartName="/xl/drawings/drawing6.xml" ContentType="application/vnd.openxmlformats-officedocument.drawing+xml"/>
  <Override PartName="/xl/drawings/drawing8.xml" ContentType="application/vnd.openxmlformats-officedocument.drawing+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charts/chart2.xml" ContentType="application/vnd.openxmlformats-officedocument.drawingml.chart+xml"/>
  <Override PartName="/xl/drawings/drawing4.xml" ContentType="application/vnd.openxmlformats-officedocument.drawingml.chartshap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xl/worksheets/sheet1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Override PartName="/xl/tables/table3.xml" ContentType="application/vnd.openxmlformats-officedocument.spreadsheetml.table+xml"/>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tables/table1.xml" ContentType="application/vnd.openxmlformats-officedocument.spreadsheetml.table+xml"/>
  <Override PartName="/xl/drawings/drawing7.xml" ContentType="application/vnd.openxmlformats-officedocument.drawing+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charts/chart3.xml" ContentType="application/vnd.openxmlformats-officedocument.drawingml.chart+xml"/>
  <Override PartName="/xl/drawings/drawing5.xml" ContentType="application/vnd.openxmlformats-officedocument.drawingml.chartshap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0" yWindow="0" windowWidth="11880" windowHeight="7005" tabRatio="765" firstSheet="1" activeTab="1"/>
  </bookViews>
  <sheets>
    <sheet name="CME VACIO" sheetId="4" state="hidden" r:id="rId1"/>
    <sheet name="Cuadro resumen" sheetId="27" r:id="rId2"/>
    <sheet name="Presupuesto" sheetId="38" r:id="rId3"/>
    <sheet name="1. TALLERES SEMINARIOS" sheetId="7" r:id="rId4"/>
    <sheet name="2. CONTRATACION DE PERSONAL" sheetId="8" r:id="rId5"/>
    <sheet name="3. EQUIPO DE OFICINA" sheetId="9" r:id="rId6"/>
    <sheet name="4. EQUIPO TECNOLÓGICOS" sheetId="10" r:id="rId7"/>
    <sheet name="5. ACTIVIDADES ESPECIALES" sheetId="12" r:id="rId8"/>
    <sheet name="6. Becas" sheetId="40" r:id="rId9"/>
    <sheet name="7. Infraestructura" sheetId="42" r:id="rId10"/>
    <sheet name="8. Venta de Servicios" sheetId="43" r:id="rId11"/>
    <sheet name="Desarrollo e Innov. Curricular" sheetId="28" r:id="rId12"/>
    <sheet name="Investigación Científica" sheetId="21" r:id="rId13"/>
    <sheet name="Vinculación Univ. Sociedad" sheetId="22" r:id="rId14"/>
    <sheet name="Docencia y Profesorado Universi" sheetId="29" r:id="rId15"/>
    <sheet name="Estudiantes y Graduados" sheetId="30" r:id="rId16"/>
    <sheet name="Gestión del Conocimiento" sheetId="23" r:id="rId17"/>
    <sheet name="Lo Esencial de la Reforma Univ." sheetId="45" r:id="rId18"/>
    <sheet name="Aseguramiento de la Calidad" sheetId="33" r:id="rId19"/>
    <sheet name="Cultura de Innovación Insti..." sheetId="47" r:id="rId20"/>
    <sheet name="Posgrado" sheetId="48" r:id="rId21"/>
    <sheet name="11.Gestion Administrativa" sheetId="24" r:id="rId22"/>
    <sheet name="Gestión del Talento Humano" sheetId="44" r:id="rId23"/>
    <sheet name="Gestión Académica" sheetId="31" r:id="rId24"/>
    <sheet name="Internacionalización de la E.S." sheetId="46" r:id="rId25"/>
    <sheet name="15.Gobernabilidad y Procesos..." sheetId="34" r:id="rId26"/>
    <sheet name="Hoja1" sheetId="49" r:id="rId27"/>
  </sheets>
  <definedNames>
    <definedName name="_xlnm._FilterDatabase" localSheetId="3" hidden="1">'1. TALLERES SEMINARIOS'!$K$17:$K$25</definedName>
    <definedName name="_xlnm._FilterDatabase" localSheetId="0" hidden="1">'CME VACIO'!$B$7:$AJ$18</definedName>
    <definedName name="_xlnm._FilterDatabase" localSheetId="2" hidden="1">Presupuesto!$A$6:$AO$566</definedName>
    <definedName name="_xlnm.Print_Area" localSheetId="0">'CME VACIO'!$A$1:$AK$32</definedName>
    <definedName name="_xlnm.Print_Titles" localSheetId="21">'11.Gestion Administrativa'!$5:$8</definedName>
    <definedName name="_xlnm.Print_Titles" localSheetId="25">'15.Gobernabilidad y Procesos...'!$6:$8</definedName>
    <definedName name="_xlnm.Print_Titles" localSheetId="0">'CME VACIO'!$1:$9</definedName>
    <definedName name="_xlnm.Print_Titles" localSheetId="11">'Desarrollo e Innov. Curricular'!$5:$7</definedName>
    <definedName name="_xlnm.Print_Titles" localSheetId="12">'Investigación Científica'!#REF!</definedName>
    <definedName name="_xlnm.Print_Titles" localSheetId="13">'Vinculación Univ. Sociedad'!#REF!</definedName>
  </definedNames>
  <calcPr calcId="124519"/>
  <fileRecoveryPr repairLoad="1"/>
</workbook>
</file>

<file path=xl/calcChain.xml><?xml version="1.0" encoding="utf-8"?>
<calcChain xmlns="http://schemas.openxmlformats.org/spreadsheetml/2006/main">
  <c r="E8" i="27"/>
  <c r="J29" i="8"/>
  <c r="P12" i="24"/>
  <c r="G17" i="12"/>
  <c r="G53" i="8"/>
  <c r="P25" i="34"/>
  <c r="P17"/>
  <c r="P16"/>
  <c r="P15"/>
  <c r="P14"/>
  <c r="P12"/>
  <c r="P11"/>
  <c r="P10"/>
  <c r="P9"/>
  <c r="O33" i="24"/>
  <c r="P31"/>
  <c r="P14"/>
  <c r="P13"/>
  <c r="P11"/>
  <c r="P10"/>
  <c r="H19" i="12"/>
  <c r="B33" i="7"/>
  <c r="A14" i="10"/>
  <c r="J77" i="8"/>
  <c r="G77"/>
  <c r="J76"/>
  <c r="G76"/>
  <c r="J75"/>
  <c r="G75"/>
  <c r="C72"/>
  <c r="D68"/>
  <c r="J65"/>
  <c r="G65"/>
  <c r="J64"/>
  <c r="G64"/>
  <c r="J63"/>
  <c r="G63"/>
  <c r="C60"/>
  <c r="D56"/>
  <c r="J121" i="7"/>
  <c r="G121"/>
  <c r="J127"/>
  <c r="G127"/>
  <c r="J126"/>
  <c r="G126"/>
  <c r="J125"/>
  <c r="G125"/>
  <c r="J124"/>
  <c r="G124"/>
  <c r="J123"/>
  <c r="G123"/>
  <c r="J122"/>
  <c r="G122"/>
  <c r="J120"/>
  <c r="G120"/>
  <c r="J119"/>
  <c r="G119"/>
  <c r="J118"/>
  <c r="G118"/>
  <c r="J117"/>
  <c r="G117"/>
  <c r="C114"/>
  <c r="J54" i="8"/>
  <c r="G54"/>
  <c r="J53"/>
  <c r="J52"/>
  <c r="G52"/>
  <c r="C49"/>
  <c r="J109" i="7"/>
  <c r="F109"/>
  <c r="G109" s="1"/>
  <c r="J108"/>
  <c r="G108"/>
  <c r="J107"/>
  <c r="G107"/>
  <c r="J106"/>
  <c r="G106"/>
  <c r="J105"/>
  <c r="G105"/>
  <c r="J104"/>
  <c r="G104"/>
  <c r="J103"/>
  <c r="G103"/>
  <c r="J102"/>
  <c r="G102"/>
  <c r="J101"/>
  <c r="G101"/>
  <c r="J100"/>
  <c r="G100"/>
  <c r="B97"/>
  <c r="J89"/>
  <c r="G89"/>
  <c r="J92"/>
  <c r="F92"/>
  <c r="G92" s="1"/>
  <c r="J91"/>
  <c r="G91"/>
  <c r="J90"/>
  <c r="G90"/>
  <c r="J88"/>
  <c r="G88"/>
  <c r="J87"/>
  <c r="G87"/>
  <c r="J86"/>
  <c r="G86"/>
  <c r="J85"/>
  <c r="G85"/>
  <c r="J84"/>
  <c r="G84"/>
  <c r="C81"/>
  <c r="J72"/>
  <c r="G72"/>
  <c r="G74"/>
  <c r="J74"/>
  <c r="J76"/>
  <c r="F76"/>
  <c r="G76" s="1"/>
  <c r="J75"/>
  <c r="G75"/>
  <c r="J73"/>
  <c r="G73"/>
  <c r="J71"/>
  <c r="G71"/>
  <c r="J70"/>
  <c r="G70"/>
  <c r="J69"/>
  <c r="G69"/>
  <c r="C66"/>
  <c r="G42" i="8"/>
  <c r="J42"/>
  <c r="J41"/>
  <c r="G41"/>
  <c r="J40"/>
  <c r="G40"/>
  <c r="C37"/>
  <c r="D33"/>
  <c r="J31"/>
  <c r="G31"/>
  <c r="J30"/>
  <c r="G30"/>
  <c r="G29"/>
  <c r="C26"/>
  <c r="D22"/>
  <c r="J61" i="7"/>
  <c r="F61"/>
  <c r="G61" s="1"/>
  <c r="J60"/>
  <c r="G60"/>
  <c r="J59"/>
  <c r="G59"/>
  <c r="J58"/>
  <c r="G58"/>
  <c r="J57"/>
  <c r="G57"/>
  <c r="J56"/>
  <c r="G56"/>
  <c r="J55"/>
  <c r="G55"/>
  <c r="J54"/>
  <c r="G54"/>
  <c r="J53"/>
  <c r="G53"/>
  <c r="J52"/>
  <c r="G52"/>
  <c r="C49"/>
  <c r="K44"/>
  <c r="J44"/>
  <c r="F44"/>
  <c r="G44" s="1"/>
  <c r="K43"/>
  <c r="J43"/>
  <c r="G43"/>
  <c r="K42"/>
  <c r="J42"/>
  <c r="E42"/>
  <c r="G42" s="1"/>
  <c r="K41"/>
  <c r="J41"/>
  <c r="E41"/>
  <c r="G41" s="1"/>
  <c r="K40"/>
  <c r="J40"/>
  <c r="E40"/>
  <c r="G40" s="1"/>
  <c r="K39"/>
  <c r="J39"/>
  <c r="G39"/>
  <c r="K38"/>
  <c r="J38"/>
  <c r="G38"/>
  <c r="K37"/>
  <c r="J37"/>
  <c r="E37"/>
  <c r="G37" s="1"/>
  <c r="K36"/>
  <c r="J36"/>
  <c r="E36"/>
  <c r="G36" s="1"/>
  <c r="G35"/>
  <c r="G17" i="8"/>
  <c r="D22" i="10"/>
  <c r="D19"/>
  <c r="B14" i="7"/>
  <c r="D45" i="8" l="1"/>
  <c r="D111" i="7"/>
  <c r="D94"/>
  <c r="D78"/>
  <c r="D63"/>
  <c r="D46"/>
  <c r="D30"/>
  <c r="P33" i="24" l="1"/>
  <c r="N33"/>
  <c r="M33"/>
  <c r="L33"/>
  <c r="K33"/>
  <c r="J33"/>
  <c r="I33"/>
  <c r="G33"/>
  <c r="H33"/>
  <c r="C14" i="43" l="1"/>
  <c r="C13" i="42"/>
  <c r="C14" i="40"/>
  <c r="A14" i="12"/>
  <c r="C14" i="9"/>
  <c r="C14" i="8"/>
  <c r="J50" i="42" l="1"/>
  <c r="J49"/>
  <c r="J48"/>
  <c r="J47"/>
  <c r="J46"/>
  <c r="J45"/>
  <c r="J44"/>
  <c r="J43"/>
  <c r="J42"/>
  <c r="J41"/>
  <c r="J40"/>
  <c r="J39"/>
  <c r="J38"/>
  <c r="J37"/>
  <c r="J36"/>
  <c r="J35"/>
  <c r="J34"/>
  <c r="J33"/>
  <c r="J32"/>
  <c r="J31"/>
  <c r="J30"/>
  <c r="J29"/>
  <c r="J28"/>
  <c r="J27"/>
  <c r="J26"/>
  <c r="J25"/>
  <c r="J24"/>
  <c r="J23"/>
  <c r="J22"/>
  <c r="J21"/>
  <c r="J20"/>
  <c r="J19"/>
  <c r="J18"/>
  <c r="J50" i="40"/>
  <c r="J49"/>
  <c r="J48"/>
  <c r="J47"/>
  <c r="J46"/>
  <c r="J45"/>
  <c r="J44"/>
  <c r="J43"/>
  <c r="J42"/>
  <c r="J41"/>
  <c r="J40"/>
  <c r="J39"/>
  <c r="J38"/>
  <c r="J37"/>
  <c r="J36"/>
  <c r="J35"/>
  <c r="J34"/>
  <c r="J33"/>
  <c r="J32"/>
  <c r="J31"/>
  <c r="J30"/>
  <c r="J29"/>
  <c r="J28"/>
  <c r="J27"/>
  <c r="J26"/>
  <c r="J25"/>
  <c r="J24"/>
  <c r="J23"/>
  <c r="J22"/>
  <c r="J21"/>
  <c r="J20"/>
  <c r="J19"/>
  <c r="J25" i="9"/>
  <c r="J24"/>
  <c r="J23"/>
  <c r="J22"/>
  <c r="J21"/>
  <c r="J20"/>
  <c r="J19"/>
  <c r="K24" i="7"/>
  <c r="K23"/>
  <c r="K22"/>
  <c r="K21"/>
  <c r="K20"/>
  <c r="K19"/>
  <c r="K18"/>
  <c r="H19" i="27"/>
  <c r="H20"/>
  <c r="H21"/>
  <c r="P42" i="48"/>
  <c r="H13" i="27" s="1"/>
  <c r="O42" i="48"/>
  <c r="N42"/>
  <c r="M42"/>
  <c r="L42"/>
  <c r="K42"/>
  <c r="J42"/>
  <c r="I42"/>
  <c r="H42"/>
  <c r="G42"/>
  <c r="P19" i="47" l="1"/>
  <c r="H12" i="27" s="1"/>
  <c r="O19" i="47"/>
  <c r="N19"/>
  <c r="M19"/>
  <c r="L19"/>
  <c r="K19"/>
  <c r="J19"/>
  <c r="I19"/>
  <c r="H19"/>
  <c r="G19"/>
  <c r="C341" i="38"/>
  <c r="D341"/>
  <c r="Y341"/>
  <c r="Z341"/>
  <c r="AA341"/>
  <c r="AC341"/>
  <c r="AD341"/>
  <c r="AE341"/>
  <c r="AG341"/>
  <c r="AH341"/>
  <c r="AI341"/>
  <c r="AK341"/>
  <c r="AL341"/>
  <c r="AM341"/>
  <c r="J17" i="7"/>
  <c r="D225" i="38"/>
  <c r="C226"/>
  <c r="D226"/>
  <c r="C227"/>
  <c r="D227"/>
  <c r="C228"/>
  <c r="D228"/>
  <c r="C229"/>
  <c r="D229"/>
  <c r="C230"/>
  <c r="D230"/>
  <c r="C231"/>
  <c r="D231"/>
  <c r="C232"/>
  <c r="D232"/>
  <c r="C233"/>
  <c r="D233"/>
  <c r="C234"/>
  <c r="D234"/>
  <c r="C216"/>
  <c r="D216"/>
  <c r="C217"/>
  <c r="D217"/>
  <c r="C218"/>
  <c r="D218"/>
  <c r="C219"/>
  <c r="D219"/>
  <c r="C220"/>
  <c r="D220"/>
  <c r="C221"/>
  <c r="D221"/>
  <c r="C209"/>
  <c r="D209"/>
  <c r="C210"/>
  <c r="D210"/>
  <c r="C211"/>
  <c r="D211"/>
  <c r="C212"/>
  <c r="D212"/>
  <c r="C213"/>
  <c r="D213"/>
  <c r="D201"/>
  <c r="C202"/>
  <c r="D202"/>
  <c r="C203"/>
  <c r="D203"/>
  <c r="C204"/>
  <c r="D204"/>
  <c r="C205"/>
  <c r="D205"/>
  <c r="C206"/>
  <c r="D206"/>
  <c r="C193"/>
  <c r="D193"/>
  <c r="C194"/>
  <c r="D194"/>
  <c r="C195"/>
  <c r="D195"/>
  <c r="D196"/>
  <c r="C197"/>
  <c r="D197"/>
  <c r="C198"/>
  <c r="D198"/>
  <c r="C166"/>
  <c r="D166"/>
  <c r="C167"/>
  <c r="D167"/>
  <c r="C168"/>
  <c r="D168"/>
  <c r="C169"/>
  <c r="D169"/>
  <c r="C170"/>
  <c r="D170"/>
  <c r="D171"/>
  <c r="C172"/>
  <c r="D172"/>
  <c r="C173"/>
  <c r="D173"/>
  <c r="C174"/>
  <c r="D174"/>
  <c r="C175"/>
  <c r="D175"/>
  <c r="C176"/>
  <c r="D176"/>
  <c r="C177"/>
  <c r="D177"/>
  <c r="C178"/>
  <c r="D178"/>
  <c r="C179"/>
  <c r="D179"/>
  <c r="C180"/>
  <c r="D180"/>
  <c r="C181"/>
  <c r="D181"/>
  <c r="C182"/>
  <c r="D182"/>
  <c r="C183"/>
  <c r="D183"/>
  <c r="C184"/>
  <c r="D184"/>
  <c r="C185"/>
  <c r="D185"/>
  <c r="C186"/>
  <c r="D186"/>
  <c r="D187"/>
  <c r="C188"/>
  <c r="D188"/>
  <c r="C189"/>
  <c r="D189"/>
  <c r="C151"/>
  <c r="D151"/>
  <c r="C152"/>
  <c r="D152"/>
  <c r="C153"/>
  <c r="D153"/>
  <c r="C154"/>
  <c r="D154"/>
  <c r="C155"/>
  <c r="D155"/>
  <c r="C156"/>
  <c r="D156"/>
  <c r="C157"/>
  <c r="D157"/>
  <c r="D158"/>
  <c r="C159"/>
  <c r="D159"/>
  <c r="C160"/>
  <c r="D160"/>
  <c r="C161"/>
  <c r="D161"/>
  <c r="C162"/>
  <c r="D162"/>
  <c r="C163"/>
  <c r="D163"/>
  <c r="C135"/>
  <c r="D135"/>
  <c r="C136"/>
  <c r="D136"/>
  <c r="C137"/>
  <c r="D137"/>
  <c r="C138"/>
  <c r="D138"/>
  <c r="C139"/>
  <c r="D139"/>
  <c r="C140"/>
  <c r="D140"/>
  <c r="C141"/>
  <c r="D141"/>
  <c r="C142"/>
  <c r="D142"/>
  <c r="C143"/>
  <c r="D143"/>
  <c r="C144"/>
  <c r="D144"/>
  <c r="C145"/>
  <c r="D145"/>
  <c r="C146"/>
  <c r="D146"/>
  <c r="C147"/>
  <c r="D147"/>
  <c r="C148"/>
  <c r="D148"/>
  <c r="C120"/>
  <c r="D120"/>
  <c r="C121"/>
  <c r="D121"/>
  <c r="C122"/>
  <c r="D122"/>
  <c r="C123"/>
  <c r="D123"/>
  <c r="C124"/>
  <c r="D124"/>
  <c r="C125"/>
  <c r="D125"/>
  <c r="C126"/>
  <c r="D126"/>
  <c r="C127"/>
  <c r="D127"/>
  <c r="C128"/>
  <c r="D128"/>
  <c r="C129"/>
  <c r="D129"/>
  <c r="C130"/>
  <c r="D130"/>
  <c r="C131"/>
  <c r="D131"/>
  <c r="C132"/>
  <c r="D132"/>
  <c r="C109"/>
  <c r="D109"/>
  <c r="C110"/>
  <c r="D110"/>
  <c r="C111"/>
  <c r="D111"/>
  <c r="C112"/>
  <c r="D112"/>
  <c r="C113"/>
  <c r="D113"/>
  <c r="C114"/>
  <c r="D114"/>
  <c r="C115"/>
  <c r="D115"/>
  <c r="C116"/>
  <c r="D116"/>
  <c r="C117"/>
  <c r="D117"/>
  <c r="C98"/>
  <c r="D98"/>
  <c r="C99"/>
  <c r="D99"/>
  <c r="C100"/>
  <c r="D100"/>
  <c r="C101"/>
  <c r="D101"/>
  <c r="C102"/>
  <c r="D102"/>
  <c r="C103"/>
  <c r="D103"/>
  <c r="C104"/>
  <c r="D104"/>
  <c r="C105"/>
  <c r="D105"/>
  <c r="C91"/>
  <c r="D91"/>
  <c r="C92"/>
  <c r="D92"/>
  <c r="C93"/>
  <c r="D93"/>
  <c r="C94"/>
  <c r="D94"/>
  <c r="C95"/>
  <c r="D95"/>
  <c r="C85"/>
  <c r="D85"/>
  <c r="C86"/>
  <c r="D86"/>
  <c r="C87"/>
  <c r="D87"/>
  <c r="C88"/>
  <c r="D88"/>
  <c r="C49"/>
  <c r="D49"/>
  <c r="C50"/>
  <c r="D50"/>
  <c r="C51"/>
  <c r="D51"/>
  <c r="C52"/>
  <c r="D52"/>
  <c r="D53"/>
  <c r="D54"/>
  <c r="C55"/>
  <c r="D55"/>
  <c r="C56"/>
  <c r="D56"/>
  <c r="C57"/>
  <c r="D57"/>
  <c r="C58"/>
  <c r="D58"/>
  <c r="C59"/>
  <c r="D59"/>
  <c r="C60"/>
  <c r="D60"/>
  <c r="C61"/>
  <c r="D61"/>
  <c r="C62"/>
  <c r="D62"/>
  <c r="D63"/>
  <c r="C64"/>
  <c r="D64"/>
  <c r="C65"/>
  <c r="D65"/>
  <c r="C66"/>
  <c r="D66"/>
  <c r="C67"/>
  <c r="D67"/>
  <c r="C68"/>
  <c r="D68"/>
  <c r="C69"/>
  <c r="D69"/>
  <c r="C70"/>
  <c r="D70"/>
  <c r="C71"/>
  <c r="D71"/>
  <c r="C72"/>
  <c r="D72"/>
  <c r="C73"/>
  <c r="D73"/>
  <c r="C74"/>
  <c r="D74"/>
  <c r="C75"/>
  <c r="D75"/>
  <c r="C76"/>
  <c r="D76"/>
  <c r="C77"/>
  <c r="D77"/>
  <c r="D78"/>
  <c r="C79"/>
  <c r="D79"/>
  <c r="C80"/>
  <c r="D80"/>
  <c r="C81"/>
  <c r="D81"/>
  <c r="C82"/>
  <c r="D82"/>
  <c r="C15"/>
  <c r="D15"/>
  <c r="C16"/>
  <c r="D16"/>
  <c r="C17"/>
  <c r="D17"/>
  <c r="C18"/>
  <c r="D18"/>
  <c r="C19"/>
  <c r="D19"/>
  <c r="C20"/>
  <c r="D20"/>
  <c r="C21"/>
  <c r="D21"/>
  <c r="C22"/>
  <c r="D22"/>
  <c r="C23"/>
  <c r="D23"/>
  <c r="C24"/>
  <c r="D24"/>
  <c r="C25"/>
  <c r="D25"/>
  <c r="C26"/>
  <c r="D26"/>
  <c r="C27"/>
  <c r="D27"/>
  <c r="C28"/>
  <c r="C29"/>
  <c r="D29"/>
  <c r="C30"/>
  <c r="D30"/>
  <c r="C31"/>
  <c r="D31"/>
  <c r="C32"/>
  <c r="D32"/>
  <c r="C33"/>
  <c r="D33"/>
  <c r="C34"/>
  <c r="D34"/>
  <c r="C35"/>
  <c r="D35"/>
  <c r="C36"/>
  <c r="D36"/>
  <c r="C37"/>
  <c r="D37"/>
  <c r="C38"/>
  <c r="D38"/>
  <c r="C39"/>
  <c r="D39"/>
  <c r="C40"/>
  <c r="D40"/>
  <c r="C41"/>
  <c r="D41"/>
  <c r="C42"/>
  <c r="D42"/>
  <c r="C43"/>
  <c r="D43"/>
  <c r="C44"/>
  <c r="D44"/>
  <c r="C45"/>
  <c r="D45"/>
  <c r="C46"/>
  <c r="D46"/>
  <c r="AJ341" l="1"/>
  <c r="AN341"/>
  <c r="AB341"/>
  <c r="AF341"/>
  <c r="E341"/>
  <c r="I341" s="1"/>
  <c r="O51" i="46"/>
  <c r="P51"/>
  <c r="O33" i="45"/>
  <c r="P33"/>
  <c r="H10" i="27" s="1"/>
  <c r="O15" i="44"/>
  <c r="P15"/>
  <c r="O26" i="23"/>
  <c r="P26"/>
  <c r="H9" i="27" s="1"/>
  <c r="O20" i="33"/>
  <c r="P20"/>
  <c r="H11" i="27" s="1"/>
  <c r="O21" i="31"/>
  <c r="P21"/>
  <c r="H23" i="27"/>
  <c r="O42" i="30"/>
  <c r="P42"/>
  <c r="H8" i="27" s="1"/>
  <c r="O20" i="29"/>
  <c r="P20"/>
  <c r="H7" i="27" s="1"/>
  <c r="O50" i="22"/>
  <c r="P50"/>
  <c r="H6" i="27" s="1"/>
  <c r="O46" i="21"/>
  <c r="P46"/>
  <c r="H5" i="27" s="1"/>
  <c r="H14" s="1"/>
  <c r="O27" i="28"/>
  <c r="H25" i="27" l="1"/>
  <c r="AO341" i="38"/>
  <c r="G341"/>
  <c r="J51" i="40"/>
  <c r="N51" i="46" l="1"/>
  <c r="M51"/>
  <c r="L51"/>
  <c r="K51"/>
  <c r="J51"/>
  <c r="I51"/>
  <c r="H51"/>
  <c r="G51"/>
  <c r="H560" i="38" l="1"/>
  <c r="F560"/>
  <c r="AM565"/>
  <c r="AL565"/>
  <c r="AK565"/>
  <c r="AI565"/>
  <c r="AH565"/>
  <c r="AG565"/>
  <c r="AE565"/>
  <c r="AD565"/>
  <c r="AA565"/>
  <c r="Y565"/>
  <c r="D565"/>
  <c r="C565"/>
  <c r="AM564"/>
  <c r="AL564"/>
  <c r="AK564"/>
  <c r="AI564"/>
  <c r="AH564"/>
  <c r="AG564"/>
  <c r="AE564"/>
  <c r="AD564"/>
  <c r="AC564"/>
  <c r="AA564"/>
  <c r="Z564"/>
  <c r="Y564"/>
  <c r="D564"/>
  <c r="C564"/>
  <c r="AM563"/>
  <c r="AL563"/>
  <c r="AK563"/>
  <c r="AI563"/>
  <c r="AH563"/>
  <c r="AG563"/>
  <c r="AE563"/>
  <c r="AD563"/>
  <c r="AC563"/>
  <c r="AA563"/>
  <c r="Z563"/>
  <c r="Y563"/>
  <c r="D563"/>
  <c r="C563"/>
  <c r="AM562"/>
  <c r="AL562"/>
  <c r="AK562"/>
  <c r="AI562"/>
  <c r="AH562"/>
  <c r="AG562"/>
  <c r="AE562"/>
  <c r="AD562"/>
  <c r="AC562"/>
  <c r="AA562"/>
  <c r="Z562"/>
  <c r="Y562"/>
  <c r="D562"/>
  <c r="C562"/>
  <c r="AM561"/>
  <c r="AL561"/>
  <c r="AK561"/>
  <c r="AI561"/>
  <c r="AH561"/>
  <c r="AG561"/>
  <c r="AE561"/>
  <c r="AD561"/>
  <c r="AC561"/>
  <c r="AA561"/>
  <c r="Z561"/>
  <c r="AM559"/>
  <c r="AL559"/>
  <c r="AK559"/>
  <c r="AI559"/>
  <c r="AH559"/>
  <c r="AG559"/>
  <c r="AE559"/>
  <c r="AD559"/>
  <c r="AC559"/>
  <c r="AA559"/>
  <c r="Z559"/>
  <c r="Y559"/>
  <c r="D559"/>
  <c r="C559"/>
  <c r="AM558"/>
  <c r="AL558"/>
  <c r="AK558"/>
  <c r="AI558"/>
  <c r="AH558"/>
  <c r="AG558"/>
  <c r="AE558"/>
  <c r="AD558"/>
  <c r="AC558"/>
  <c r="AA558"/>
  <c r="Z558"/>
  <c r="Y558"/>
  <c r="D558"/>
  <c r="C558"/>
  <c r="AM557"/>
  <c r="AL557"/>
  <c r="AK557"/>
  <c r="AI557"/>
  <c r="AH557"/>
  <c r="AG557"/>
  <c r="AE557"/>
  <c r="AD557"/>
  <c r="AC557"/>
  <c r="AA557"/>
  <c r="Z557"/>
  <c r="Y557"/>
  <c r="D557"/>
  <c r="C557"/>
  <c r="AM556"/>
  <c r="AL556"/>
  <c r="AK556"/>
  <c r="AI556"/>
  <c r="AH556"/>
  <c r="AG556"/>
  <c r="AE556"/>
  <c r="AD556"/>
  <c r="AC556"/>
  <c r="AA556"/>
  <c r="Z556"/>
  <c r="Y556"/>
  <c r="D556"/>
  <c r="C556"/>
  <c r="AM555"/>
  <c r="AL555"/>
  <c r="AK555"/>
  <c r="AI555"/>
  <c r="AH555"/>
  <c r="AG555"/>
  <c r="AE555"/>
  <c r="AD555"/>
  <c r="AC555"/>
  <c r="AA555"/>
  <c r="Z555"/>
  <c r="Y555"/>
  <c r="D555"/>
  <c r="C555"/>
  <c r="AM554"/>
  <c r="AL554"/>
  <c r="AK554"/>
  <c r="AI554"/>
  <c r="AH554"/>
  <c r="AG554"/>
  <c r="AE554"/>
  <c r="AD554"/>
  <c r="AC554"/>
  <c r="AA554"/>
  <c r="Z554"/>
  <c r="Y554"/>
  <c r="D554"/>
  <c r="C554"/>
  <c r="AM553"/>
  <c r="AL553"/>
  <c r="AK553"/>
  <c r="AI553"/>
  <c r="AH553"/>
  <c r="AG553"/>
  <c r="AE553"/>
  <c r="AD553"/>
  <c r="AC553"/>
  <c r="AA553"/>
  <c r="Z553"/>
  <c r="Y553"/>
  <c r="D553"/>
  <c r="C553"/>
  <c r="AM552"/>
  <c r="AL552"/>
  <c r="AK552"/>
  <c r="AI552"/>
  <c r="AH552"/>
  <c r="AG552"/>
  <c r="AE552"/>
  <c r="AD552"/>
  <c r="AC552"/>
  <c r="AA552"/>
  <c r="Z552"/>
  <c r="Y552"/>
  <c r="D552"/>
  <c r="C552"/>
  <c r="AM551"/>
  <c r="AL551"/>
  <c r="AK551"/>
  <c r="AI551"/>
  <c r="AH551"/>
  <c r="AG551"/>
  <c r="AE551"/>
  <c r="AD551"/>
  <c r="AC551"/>
  <c r="AA551"/>
  <c r="Z551"/>
  <c r="Y551"/>
  <c r="D551"/>
  <c r="C551"/>
  <c r="AM550"/>
  <c r="AL550"/>
  <c r="AK550"/>
  <c r="AI550"/>
  <c r="AH550"/>
  <c r="AG550"/>
  <c r="AE550"/>
  <c r="AD550"/>
  <c r="AC550"/>
  <c r="AA550"/>
  <c r="Z550"/>
  <c r="Y550"/>
  <c r="D550"/>
  <c r="C550"/>
  <c r="AM549"/>
  <c r="AL549"/>
  <c r="AK549"/>
  <c r="AI549"/>
  <c r="AH549"/>
  <c r="AG549"/>
  <c r="AE549"/>
  <c r="AD549"/>
  <c r="AC549"/>
  <c r="AA549"/>
  <c r="Z549"/>
  <c r="Y549"/>
  <c r="D549"/>
  <c r="C549"/>
  <c r="AM548"/>
  <c r="AL548"/>
  <c r="AK548"/>
  <c r="AI548"/>
  <c r="AH548"/>
  <c r="AG548"/>
  <c r="AE548"/>
  <c r="AD548"/>
  <c r="AC548"/>
  <c r="AA548"/>
  <c r="Z548"/>
  <c r="Y548"/>
  <c r="D548"/>
  <c r="C548"/>
  <c r="AM547"/>
  <c r="AL547"/>
  <c r="AK547"/>
  <c r="AI547"/>
  <c r="AH547"/>
  <c r="AG547"/>
  <c r="AE547"/>
  <c r="AD547"/>
  <c r="AC547"/>
  <c r="AA547"/>
  <c r="Z547"/>
  <c r="Y547"/>
  <c r="D547"/>
  <c r="C547"/>
  <c r="AM546"/>
  <c r="AL546"/>
  <c r="AK546"/>
  <c r="AI546"/>
  <c r="AH546"/>
  <c r="AG546"/>
  <c r="AE546"/>
  <c r="AD546"/>
  <c r="AC546"/>
  <c r="AA546"/>
  <c r="Z546"/>
  <c r="Y546"/>
  <c r="D546"/>
  <c r="C546"/>
  <c r="AM545"/>
  <c r="AL545"/>
  <c r="AK545"/>
  <c r="AI545"/>
  <c r="AH545"/>
  <c r="AG545"/>
  <c r="AE545"/>
  <c r="AD545"/>
  <c r="AC545"/>
  <c r="AA545"/>
  <c r="Z545"/>
  <c r="Y545"/>
  <c r="D545"/>
  <c r="C545"/>
  <c r="AM544"/>
  <c r="AL544"/>
  <c r="AK544"/>
  <c r="AI544"/>
  <c r="AH544"/>
  <c r="AG544"/>
  <c r="AE544"/>
  <c r="AD544"/>
  <c r="AC544"/>
  <c r="AA544"/>
  <c r="Z544"/>
  <c r="Y544"/>
  <c r="D544"/>
  <c r="C544"/>
  <c r="AM543"/>
  <c r="AL543"/>
  <c r="AK543"/>
  <c r="AI543"/>
  <c r="AH543"/>
  <c r="AG543"/>
  <c r="AE543"/>
  <c r="AD543"/>
  <c r="AC543"/>
  <c r="AA543"/>
  <c r="Z543"/>
  <c r="Y543"/>
  <c r="D543"/>
  <c r="C543"/>
  <c r="AM537"/>
  <c r="AL537"/>
  <c r="AK537"/>
  <c r="AI537"/>
  <c r="AH537"/>
  <c r="AG537"/>
  <c r="AE537"/>
  <c r="AD537"/>
  <c r="AC537"/>
  <c r="AA537"/>
  <c r="Z537"/>
  <c r="Y537"/>
  <c r="D537"/>
  <c r="C537"/>
  <c r="AM536"/>
  <c r="AL536"/>
  <c r="AK536"/>
  <c r="AI536"/>
  <c r="AH536"/>
  <c r="AG536"/>
  <c r="AE536"/>
  <c r="AD536"/>
  <c r="AC536"/>
  <c r="AA536"/>
  <c r="Z536"/>
  <c r="Y536"/>
  <c r="D536"/>
  <c r="C536"/>
  <c r="AM535"/>
  <c r="AL535"/>
  <c r="AK535"/>
  <c r="AI535"/>
  <c r="AH535"/>
  <c r="AG535"/>
  <c r="AE535"/>
  <c r="AD535"/>
  <c r="AC535"/>
  <c r="AA535"/>
  <c r="Z535"/>
  <c r="Y535"/>
  <c r="D535"/>
  <c r="C535"/>
  <c r="C538"/>
  <c r="D538"/>
  <c r="Y538"/>
  <c r="Z538"/>
  <c r="AA538"/>
  <c r="AC538"/>
  <c r="AD538"/>
  <c r="AE538"/>
  <c r="AG538"/>
  <c r="AH538"/>
  <c r="AI538"/>
  <c r="AK538"/>
  <c r="AL538"/>
  <c r="AM538"/>
  <c r="C539"/>
  <c r="D539"/>
  <c r="Y539"/>
  <c r="Z539"/>
  <c r="AA539"/>
  <c r="AC539"/>
  <c r="AD539"/>
  <c r="AE539"/>
  <c r="AG539"/>
  <c r="AH539"/>
  <c r="AI539"/>
  <c r="AK539"/>
  <c r="AL539"/>
  <c r="AM539"/>
  <c r="C540"/>
  <c r="D540"/>
  <c r="Y540"/>
  <c r="Z540"/>
  <c r="AA540"/>
  <c r="AC540"/>
  <c r="AD540"/>
  <c r="AE540"/>
  <c r="AG540"/>
  <c r="AH540"/>
  <c r="AI540"/>
  <c r="AK540"/>
  <c r="AL540"/>
  <c r="AM540"/>
  <c r="AM533"/>
  <c r="AL533"/>
  <c r="AK533"/>
  <c r="AI533"/>
  <c r="AH533"/>
  <c r="AG533"/>
  <c r="AE533"/>
  <c r="AD533"/>
  <c r="AC533"/>
  <c r="AA533"/>
  <c r="Z533"/>
  <c r="Y533"/>
  <c r="D533"/>
  <c r="C533"/>
  <c r="AM532"/>
  <c r="AL532"/>
  <c r="AK532"/>
  <c r="AI532"/>
  <c r="AH532"/>
  <c r="AG532"/>
  <c r="AE532"/>
  <c r="AD532"/>
  <c r="AC532"/>
  <c r="AA532"/>
  <c r="Z532"/>
  <c r="Y532"/>
  <c r="D532"/>
  <c r="C532"/>
  <c r="AM531"/>
  <c r="AL531"/>
  <c r="AK531"/>
  <c r="AI531"/>
  <c r="AH531"/>
  <c r="AG531"/>
  <c r="AE531"/>
  <c r="AD531"/>
  <c r="AC531"/>
  <c r="AA531"/>
  <c r="Z531"/>
  <c r="Y531"/>
  <c r="D531"/>
  <c r="C531"/>
  <c r="AM530"/>
  <c r="AL530"/>
  <c r="AK530"/>
  <c r="AI530"/>
  <c r="AH530"/>
  <c r="AG530"/>
  <c r="AE530"/>
  <c r="AD530"/>
  <c r="AC530"/>
  <c r="AA530"/>
  <c r="Z530"/>
  <c r="Y530"/>
  <c r="D530"/>
  <c r="C530"/>
  <c r="AM529"/>
  <c r="AL529"/>
  <c r="AK529"/>
  <c r="AI529"/>
  <c r="AH529"/>
  <c r="AG529"/>
  <c r="AE529"/>
  <c r="AD529"/>
  <c r="AC529"/>
  <c r="AA529"/>
  <c r="Z529"/>
  <c r="Y529"/>
  <c r="D529"/>
  <c r="C529"/>
  <c r="C534"/>
  <c r="D534"/>
  <c r="Y534"/>
  <c r="Z534"/>
  <c r="AA534"/>
  <c r="AC534"/>
  <c r="AD534"/>
  <c r="AE534"/>
  <c r="AG534"/>
  <c r="AH534"/>
  <c r="AI534"/>
  <c r="AK534"/>
  <c r="AL534"/>
  <c r="AM534"/>
  <c r="AM518"/>
  <c r="AL518"/>
  <c r="AK518"/>
  <c r="AI518"/>
  <c r="AH518"/>
  <c r="AG518"/>
  <c r="AE518"/>
  <c r="AD518"/>
  <c r="AC518"/>
  <c r="AA518"/>
  <c r="Z518"/>
  <c r="Y518"/>
  <c r="D518"/>
  <c r="C518"/>
  <c r="AM517"/>
  <c r="AL517"/>
  <c r="AK517"/>
  <c r="AI517"/>
  <c r="AH517"/>
  <c r="AG517"/>
  <c r="AE517"/>
  <c r="AD517"/>
  <c r="AC517"/>
  <c r="AA517"/>
  <c r="Z517"/>
  <c r="Y517"/>
  <c r="D517"/>
  <c r="C517"/>
  <c r="AM516"/>
  <c r="AL516"/>
  <c r="AK516"/>
  <c r="AI516"/>
  <c r="AH516"/>
  <c r="AG516"/>
  <c r="AE516"/>
  <c r="AD516"/>
  <c r="AC516"/>
  <c r="AA516"/>
  <c r="Z516"/>
  <c r="Y516"/>
  <c r="D516"/>
  <c r="C516"/>
  <c r="AM515"/>
  <c r="AL515"/>
  <c r="AK515"/>
  <c r="AI515"/>
  <c r="AH515"/>
  <c r="AG515"/>
  <c r="AE515"/>
  <c r="AD515"/>
  <c r="AC515"/>
  <c r="AA515"/>
  <c r="Z515"/>
  <c r="Y515"/>
  <c r="D515"/>
  <c r="C515"/>
  <c r="AM514"/>
  <c r="AL514"/>
  <c r="AK514"/>
  <c r="AI514"/>
  <c r="AH514"/>
  <c r="AG514"/>
  <c r="AE514"/>
  <c r="AD514"/>
  <c r="AC514"/>
  <c r="AA514"/>
  <c r="Z514"/>
  <c r="Y514"/>
  <c r="D514"/>
  <c r="C514"/>
  <c r="AM513"/>
  <c r="AL513"/>
  <c r="AK513"/>
  <c r="AI513"/>
  <c r="AH513"/>
  <c r="AG513"/>
  <c r="AE513"/>
  <c r="AD513"/>
  <c r="AC513"/>
  <c r="AA513"/>
  <c r="Z513"/>
  <c r="Y513"/>
  <c r="D513"/>
  <c r="C513"/>
  <c r="AM512"/>
  <c r="AL512"/>
  <c r="AK512"/>
  <c r="AI512"/>
  <c r="AH512"/>
  <c r="AG512"/>
  <c r="AE512"/>
  <c r="AD512"/>
  <c r="AC512"/>
  <c r="AA512"/>
  <c r="Z512"/>
  <c r="Y512"/>
  <c r="D512"/>
  <c r="C512"/>
  <c r="AM511"/>
  <c r="AL511"/>
  <c r="AK511"/>
  <c r="AI511"/>
  <c r="AH511"/>
  <c r="AG511"/>
  <c r="AE511"/>
  <c r="AD511"/>
  <c r="AC511"/>
  <c r="AA511"/>
  <c r="Z511"/>
  <c r="Y511"/>
  <c r="D511"/>
  <c r="C511"/>
  <c r="H509"/>
  <c r="F509"/>
  <c r="AM520"/>
  <c r="AL520"/>
  <c r="AK520"/>
  <c r="AI520"/>
  <c r="AH520"/>
  <c r="AG520"/>
  <c r="AE520"/>
  <c r="AD520"/>
  <c r="AC520"/>
  <c r="AA520"/>
  <c r="Z520"/>
  <c r="Y520"/>
  <c r="D520"/>
  <c r="C520"/>
  <c r="AM522"/>
  <c r="AL522"/>
  <c r="AK522"/>
  <c r="AI522"/>
  <c r="AH522"/>
  <c r="AG522"/>
  <c r="AE522"/>
  <c r="AD522"/>
  <c r="AC522"/>
  <c r="AA522"/>
  <c r="Z522"/>
  <c r="Y522"/>
  <c r="D522"/>
  <c r="C522"/>
  <c r="AM521"/>
  <c r="AL521"/>
  <c r="AK521"/>
  <c r="AI521"/>
  <c r="AH521"/>
  <c r="AG521"/>
  <c r="AE521"/>
  <c r="AD521"/>
  <c r="AC521"/>
  <c r="AA521"/>
  <c r="Z521"/>
  <c r="Y521"/>
  <c r="D521"/>
  <c r="C521"/>
  <c r="AM519"/>
  <c r="AL519"/>
  <c r="AK519"/>
  <c r="AI519"/>
  <c r="AH519"/>
  <c r="AG519"/>
  <c r="AE519"/>
  <c r="AD519"/>
  <c r="AC519"/>
  <c r="AA519"/>
  <c r="Z519"/>
  <c r="Y519"/>
  <c r="D519"/>
  <c r="C519"/>
  <c r="AM510"/>
  <c r="AL510"/>
  <c r="AK510"/>
  <c r="AI510"/>
  <c r="AH510"/>
  <c r="AG510"/>
  <c r="AE510"/>
  <c r="AD510"/>
  <c r="AC510"/>
  <c r="AA510"/>
  <c r="Z510"/>
  <c r="Y510"/>
  <c r="D510"/>
  <c r="C510"/>
  <c r="AM524"/>
  <c r="AL524"/>
  <c r="AK524"/>
  <c r="AI524"/>
  <c r="AH524"/>
  <c r="AG524"/>
  <c r="AE524"/>
  <c r="AD524"/>
  <c r="AC524"/>
  <c r="AA524"/>
  <c r="Z524"/>
  <c r="Y524"/>
  <c r="D524"/>
  <c r="C524"/>
  <c r="AM523"/>
  <c r="AL523"/>
  <c r="AK523"/>
  <c r="AI523"/>
  <c r="AH523"/>
  <c r="AG523"/>
  <c r="AE523"/>
  <c r="AD523"/>
  <c r="AC523"/>
  <c r="AA523"/>
  <c r="Z523"/>
  <c r="Y523"/>
  <c r="D523"/>
  <c r="C523"/>
  <c r="AM525"/>
  <c r="AL525"/>
  <c r="AK525"/>
  <c r="AI525"/>
  <c r="AH525"/>
  <c r="AG525"/>
  <c r="AE525"/>
  <c r="AD525"/>
  <c r="AC525"/>
  <c r="AA525"/>
  <c r="Z525"/>
  <c r="Y525"/>
  <c r="D525"/>
  <c r="C525"/>
  <c r="C505"/>
  <c r="D505"/>
  <c r="Y505"/>
  <c r="Z505"/>
  <c r="AA505"/>
  <c r="AC505"/>
  <c r="AD505"/>
  <c r="AE505"/>
  <c r="AG505"/>
  <c r="AH505"/>
  <c r="AI505"/>
  <c r="AK505"/>
  <c r="AL505"/>
  <c r="AM505"/>
  <c r="C506"/>
  <c r="D506"/>
  <c r="Y506"/>
  <c r="Z506"/>
  <c r="AA506"/>
  <c r="AC506"/>
  <c r="AD506"/>
  <c r="AE506"/>
  <c r="AG506"/>
  <c r="AH506"/>
  <c r="AI506"/>
  <c r="AK506"/>
  <c r="AL506"/>
  <c r="AM506"/>
  <c r="C507"/>
  <c r="D507"/>
  <c r="Y507"/>
  <c r="Z507"/>
  <c r="AA507"/>
  <c r="AC507"/>
  <c r="AD507"/>
  <c r="AE507"/>
  <c r="AG507"/>
  <c r="AH507"/>
  <c r="AI507"/>
  <c r="AK507"/>
  <c r="AL507"/>
  <c r="AM507"/>
  <c r="C508"/>
  <c r="D508"/>
  <c r="Y508"/>
  <c r="Z508"/>
  <c r="AA508"/>
  <c r="AC508"/>
  <c r="AD508"/>
  <c r="AE508"/>
  <c r="AG508"/>
  <c r="AH508"/>
  <c r="AI508"/>
  <c r="AK508"/>
  <c r="AL508"/>
  <c r="AM508"/>
  <c r="AM504"/>
  <c r="AL504"/>
  <c r="AK504"/>
  <c r="AI504"/>
  <c r="AH504"/>
  <c r="AG504"/>
  <c r="AE504"/>
  <c r="AD504"/>
  <c r="AC504"/>
  <c r="AA504"/>
  <c r="Z504"/>
  <c r="Y504"/>
  <c r="D504"/>
  <c r="C504"/>
  <c r="AM503"/>
  <c r="AL503"/>
  <c r="AK503"/>
  <c r="AI503"/>
  <c r="AH503"/>
  <c r="AG503"/>
  <c r="AE503"/>
  <c r="AD503"/>
  <c r="AC503"/>
  <c r="AA503"/>
  <c r="Z503"/>
  <c r="Y503"/>
  <c r="D503"/>
  <c r="C503"/>
  <c r="AM502"/>
  <c r="AL502"/>
  <c r="AK502"/>
  <c r="AI502"/>
  <c r="AH502"/>
  <c r="AG502"/>
  <c r="AE502"/>
  <c r="AD502"/>
  <c r="AC502"/>
  <c r="AA502"/>
  <c r="Z502"/>
  <c r="Y502"/>
  <c r="D502"/>
  <c r="C502"/>
  <c r="H489"/>
  <c r="F489"/>
  <c r="AM491"/>
  <c r="AL491"/>
  <c r="AK491"/>
  <c r="AI491"/>
  <c r="AH491"/>
  <c r="AG491"/>
  <c r="AE491"/>
  <c r="AD491"/>
  <c r="AC491"/>
  <c r="AA491"/>
  <c r="Z491"/>
  <c r="Y491"/>
  <c r="D491"/>
  <c r="C491"/>
  <c r="AM494"/>
  <c r="AL494"/>
  <c r="AK494"/>
  <c r="AI494"/>
  <c r="AH494"/>
  <c r="AG494"/>
  <c r="AE494"/>
  <c r="AD494"/>
  <c r="AC494"/>
  <c r="AA494"/>
  <c r="Z494"/>
  <c r="Y494"/>
  <c r="D494"/>
  <c r="C494"/>
  <c r="AM493"/>
  <c r="AL493"/>
  <c r="AK493"/>
  <c r="AI493"/>
  <c r="AH493"/>
  <c r="AG493"/>
  <c r="AE493"/>
  <c r="AD493"/>
  <c r="AC493"/>
  <c r="AA493"/>
  <c r="Z493"/>
  <c r="Y493"/>
  <c r="D493"/>
  <c r="C493"/>
  <c r="AM492"/>
  <c r="AL492"/>
  <c r="AK492"/>
  <c r="AI492"/>
  <c r="AH492"/>
  <c r="AG492"/>
  <c r="AE492"/>
  <c r="AD492"/>
  <c r="AC492"/>
  <c r="AA492"/>
  <c r="Z492"/>
  <c r="Y492"/>
  <c r="D492"/>
  <c r="C492"/>
  <c r="AM490"/>
  <c r="AL490"/>
  <c r="AK490"/>
  <c r="AI490"/>
  <c r="AH490"/>
  <c r="AG490"/>
  <c r="AE490"/>
  <c r="AD490"/>
  <c r="AC490"/>
  <c r="AA490"/>
  <c r="Z490"/>
  <c r="Y490"/>
  <c r="D490"/>
  <c r="C490"/>
  <c r="AM496"/>
  <c r="AL496"/>
  <c r="AK496"/>
  <c r="AI496"/>
  <c r="AH496"/>
  <c r="AG496"/>
  <c r="AE496"/>
  <c r="AD496"/>
  <c r="AC496"/>
  <c r="AA496"/>
  <c r="Z496"/>
  <c r="Y496"/>
  <c r="D496"/>
  <c r="C496"/>
  <c r="AM495"/>
  <c r="AL495"/>
  <c r="AK495"/>
  <c r="AI495"/>
  <c r="AH495"/>
  <c r="AG495"/>
  <c r="AE495"/>
  <c r="AD495"/>
  <c r="AC495"/>
  <c r="AA495"/>
  <c r="Z495"/>
  <c r="Y495"/>
  <c r="D495"/>
  <c r="C495"/>
  <c r="AM497"/>
  <c r="AL497"/>
  <c r="AK497"/>
  <c r="AI497"/>
  <c r="AH497"/>
  <c r="AG497"/>
  <c r="AE497"/>
  <c r="AD497"/>
  <c r="AC497"/>
  <c r="AA497"/>
  <c r="Z497"/>
  <c r="Y497"/>
  <c r="D497"/>
  <c r="C497"/>
  <c r="H485"/>
  <c r="F485"/>
  <c r="AM486"/>
  <c r="AL486"/>
  <c r="AK486"/>
  <c r="AI486"/>
  <c r="AH486"/>
  <c r="AG486"/>
  <c r="AE486"/>
  <c r="AD486"/>
  <c r="AC486"/>
  <c r="AA486"/>
  <c r="Z486"/>
  <c r="Y486"/>
  <c r="D486"/>
  <c r="C486"/>
  <c r="AM487"/>
  <c r="AL487"/>
  <c r="AK487"/>
  <c r="AI487"/>
  <c r="AH487"/>
  <c r="AG487"/>
  <c r="AE487"/>
  <c r="AD487"/>
  <c r="AC487"/>
  <c r="AA487"/>
  <c r="Z487"/>
  <c r="Y487"/>
  <c r="D487"/>
  <c r="C487"/>
  <c r="AM477"/>
  <c r="AL477"/>
  <c r="AK477"/>
  <c r="AI477"/>
  <c r="AH477"/>
  <c r="AG477"/>
  <c r="AE477"/>
  <c r="AD477"/>
  <c r="AC477"/>
  <c r="AA477"/>
  <c r="Z477"/>
  <c r="Y477"/>
  <c r="D477"/>
  <c r="C477"/>
  <c r="AM476"/>
  <c r="AL476"/>
  <c r="AK476"/>
  <c r="AI476"/>
  <c r="AH476"/>
  <c r="AG476"/>
  <c r="AE476"/>
  <c r="AD476"/>
  <c r="AC476"/>
  <c r="AA476"/>
  <c r="Z476"/>
  <c r="Y476"/>
  <c r="D476"/>
  <c r="C476"/>
  <c r="AM475"/>
  <c r="AL475"/>
  <c r="AK475"/>
  <c r="AI475"/>
  <c r="AH475"/>
  <c r="AG475"/>
  <c r="AE475"/>
  <c r="AD475"/>
  <c r="AC475"/>
  <c r="AA475"/>
  <c r="Z475"/>
  <c r="Y475"/>
  <c r="D475"/>
  <c r="C475"/>
  <c r="AM474"/>
  <c r="AL474"/>
  <c r="AK474"/>
  <c r="AI474"/>
  <c r="AH474"/>
  <c r="AG474"/>
  <c r="AE474"/>
  <c r="AD474"/>
  <c r="AC474"/>
  <c r="AA474"/>
  <c r="Z474"/>
  <c r="Y474"/>
  <c r="D474"/>
  <c r="C474"/>
  <c r="AM473"/>
  <c r="AL473"/>
  <c r="AK473"/>
  <c r="AI473"/>
  <c r="AH473"/>
  <c r="AG473"/>
  <c r="AE473"/>
  <c r="AD473"/>
  <c r="AC473"/>
  <c r="AA473"/>
  <c r="Z473"/>
  <c r="Y473"/>
  <c r="D473"/>
  <c r="C473"/>
  <c r="AM472"/>
  <c r="AL472"/>
  <c r="AK472"/>
  <c r="AI472"/>
  <c r="AH472"/>
  <c r="AG472"/>
  <c r="AE472"/>
  <c r="AD472"/>
  <c r="AC472"/>
  <c r="AA472"/>
  <c r="Z472"/>
  <c r="Y472"/>
  <c r="D472"/>
  <c r="C472"/>
  <c r="AM471"/>
  <c r="AL471"/>
  <c r="AK471"/>
  <c r="AI471"/>
  <c r="AH471"/>
  <c r="AG471"/>
  <c r="AE471"/>
  <c r="AD471"/>
  <c r="AC471"/>
  <c r="AA471"/>
  <c r="Z471"/>
  <c r="Y471"/>
  <c r="D471"/>
  <c r="C471"/>
  <c r="AM470"/>
  <c r="AL470"/>
  <c r="AK470"/>
  <c r="AI470"/>
  <c r="AH470"/>
  <c r="AG470"/>
  <c r="AE470"/>
  <c r="AD470"/>
  <c r="AC470"/>
  <c r="AA470"/>
  <c r="Z470"/>
  <c r="Y470"/>
  <c r="D470"/>
  <c r="C470"/>
  <c r="AM481"/>
  <c r="AL481"/>
  <c r="AK481"/>
  <c r="AI481"/>
  <c r="AH481"/>
  <c r="AG481"/>
  <c r="AE481"/>
  <c r="AD481"/>
  <c r="AC481"/>
  <c r="AA481"/>
  <c r="Z481"/>
  <c r="Y481"/>
  <c r="D481"/>
  <c r="C481"/>
  <c r="AM480"/>
  <c r="AL480"/>
  <c r="AK480"/>
  <c r="AI480"/>
  <c r="AH480"/>
  <c r="AG480"/>
  <c r="AE480"/>
  <c r="AD480"/>
  <c r="AC480"/>
  <c r="AA480"/>
  <c r="Z480"/>
  <c r="Y480"/>
  <c r="D480"/>
  <c r="C480"/>
  <c r="AM479"/>
  <c r="AL479"/>
  <c r="AK479"/>
  <c r="AI479"/>
  <c r="AH479"/>
  <c r="AG479"/>
  <c r="AE479"/>
  <c r="AD479"/>
  <c r="AC479"/>
  <c r="AA479"/>
  <c r="Z479"/>
  <c r="Y479"/>
  <c r="D479"/>
  <c r="C479"/>
  <c r="AM478"/>
  <c r="AL478"/>
  <c r="AK478"/>
  <c r="AI478"/>
  <c r="AH478"/>
  <c r="AG478"/>
  <c r="AE478"/>
  <c r="AD478"/>
  <c r="AC478"/>
  <c r="AA478"/>
  <c r="Z478"/>
  <c r="Y478"/>
  <c r="D478"/>
  <c r="C478"/>
  <c r="AM483"/>
  <c r="AL483"/>
  <c r="AK483"/>
  <c r="AI483"/>
  <c r="AH483"/>
  <c r="AG483"/>
  <c r="AE483"/>
  <c r="AD483"/>
  <c r="AC483"/>
  <c r="AA483"/>
  <c r="Z483"/>
  <c r="Y483"/>
  <c r="D483"/>
  <c r="C483"/>
  <c r="AM482"/>
  <c r="AL482"/>
  <c r="AK482"/>
  <c r="AI482"/>
  <c r="AH482"/>
  <c r="AG482"/>
  <c r="AE482"/>
  <c r="AD482"/>
  <c r="AC482"/>
  <c r="AA482"/>
  <c r="Z482"/>
  <c r="Y482"/>
  <c r="D482"/>
  <c r="C482"/>
  <c r="AM484"/>
  <c r="AL484"/>
  <c r="AK484"/>
  <c r="AI484"/>
  <c r="AH484"/>
  <c r="AG484"/>
  <c r="AE484"/>
  <c r="AD484"/>
  <c r="AC484"/>
  <c r="AA484"/>
  <c r="Z484"/>
  <c r="Y484"/>
  <c r="D484"/>
  <c r="C484"/>
  <c r="H467"/>
  <c r="F467"/>
  <c r="AM468"/>
  <c r="AL468"/>
  <c r="AK468"/>
  <c r="AI468"/>
  <c r="AH468"/>
  <c r="AG468"/>
  <c r="AE468"/>
  <c r="AD468"/>
  <c r="AC468"/>
  <c r="AA468"/>
  <c r="Z468"/>
  <c r="Y468"/>
  <c r="D468"/>
  <c r="C468"/>
  <c r="H459"/>
  <c r="F459"/>
  <c r="AM462"/>
  <c r="AL462"/>
  <c r="AK462"/>
  <c r="AI462"/>
  <c r="AH462"/>
  <c r="AG462"/>
  <c r="AE462"/>
  <c r="AD462"/>
  <c r="AC462"/>
  <c r="AA462"/>
  <c r="Z462"/>
  <c r="Y462"/>
  <c r="D462"/>
  <c r="C462"/>
  <c r="AM461"/>
  <c r="AL461"/>
  <c r="AK461"/>
  <c r="AI461"/>
  <c r="AH461"/>
  <c r="AG461"/>
  <c r="AE461"/>
  <c r="AD461"/>
  <c r="AC461"/>
  <c r="AA461"/>
  <c r="Z461"/>
  <c r="Y461"/>
  <c r="D461"/>
  <c r="C461"/>
  <c r="AM460"/>
  <c r="AL460"/>
  <c r="AK460"/>
  <c r="AI460"/>
  <c r="AH460"/>
  <c r="AG460"/>
  <c r="AE460"/>
  <c r="AD460"/>
  <c r="AC460"/>
  <c r="AA460"/>
  <c r="Z460"/>
  <c r="Y460"/>
  <c r="D460"/>
  <c r="C460"/>
  <c r="AM464"/>
  <c r="AL464"/>
  <c r="AK464"/>
  <c r="AI464"/>
  <c r="AH464"/>
  <c r="AG464"/>
  <c r="AE464"/>
  <c r="AD464"/>
  <c r="AC464"/>
  <c r="AA464"/>
  <c r="Z464"/>
  <c r="Y464"/>
  <c r="D464"/>
  <c r="C464"/>
  <c r="AM463"/>
  <c r="AL463"/>
  <c r="AK463"/>
  <c r="AI463"/>
  <c r="AH463"/>
  <c r="AG463"/>
  <c r="AE463"/>
  <c r="AD463"/>
  <c r="AC463"/>
  <c r="AA463"/>
  <c r="Z463"/>
  <c r="Y463"/>
  <c r="D463"/>
  <c r="C463"/>
  <c r="AM465"/>
  <c r="AL465"/>
  <c r="AK465"/>
  <c r="AI465"/>
  <c r="AH465"/>
  <c r="AG465"/>
  <c r="AE465"/>
  <c r="AD465"/>
  <c r="AC465"/>
  <c r="AA465"/>
  <c r="Z465"/>
  <c r="Y465"/>
  <c r="D465"/>
  <c r="C465"/>
  <c r="AM456"/>
  <c r="AL456"/>
  <c r="AK456"/>
  <c r="AI456"/>
  <c r="AH456"/>
  <c r="AG456"/>
  <c r="AE456"/>
  <c r="AD456"/>
  <c r="AC456"/>
  <c r="AA456"/>
  <c r="Z456"/>
  <c r="Y456"/>
  <c r="D456"/>
  <c r="C456"/>
  <c r="AM453"/>
  <c r="AL453"/>
  <c r="AK453"/>
  <c r="AI453"/>
  <c r="AH453"/>
  <c r="AG453"/>
  <c r="AE453"/>
  <c r="AD453"/>
  <c r="AC453"/>
  <c r="AA453"/>
  <c r="Z453"/>
  <c r="Y453"/>
  <c r="D453"/>
  <c r="C453"/>
  <c r="AM402"/>
  <c r="AL402"/>
  <c r="AK402"/>
  <c r="AI402"/>
  <c r="AH402"/>
  <c r="AG402"/>
  <c r="AE402"/>
  <c r="AD402"/>
  <c r="AC402"/>
  <c r="AA402"/>
  <c r="Z402"/>
  <c r="Y402"/>
  <c r="D402"/>
  <c r="C402"/>
  <c r="AM401"/>
  <c r="AL401"/>
  <c r="AK401"/>
  <c r="AI401"/>
  <c r="AH401"/>
  <c r="AG401"/>
  <c r="AE401"/>
  <c r="AD401"/>
  <c r="AC401"/>
  <c r="AA401"/>
  <c r="Z401"/>
  <c r="Y401"/>
  <c r="D401"/>
  <c r="C401"/>
  <c r="AM400"/>
  <c r="AL400"/>
  <c r="AK400"/>
  <c r="AI400"/>
  <c r="AH400"/>
  <c r="AG400"/>
  <c r="AE400"/>
  <c r="AD400"/>
  <c r="AC400"/>
  <c r="AA400"/>
  <c r="Z400"/>
  <c r="Y400"/>
  <c r="D400"/>
  <c r="C400"/>
  <c r="AM428"/>
  <c r="AL428"/>
  <c r="AK428"/>
  <c r="AI428"/>
  <c r="AH428"/>
  <c r="AG428"/>
  <c r="AE428"/>
  <c r="AD428"/>
  <c r="AC428"/>
  <c r="AA428"/>
  <c r="Z428"/>
  <c r="Y428"/>
  <c r="D428"/>
  <c r="C428"/>
  <c r="AM427"/>
  <c r="AL427"/>
  <c r="AK427"/>
  <c r="AI427"/>
  <c r="AH427"/>
  <c r="AG427"/>
  <c r="AE427"/>
  <c r="AD427"/>
  <c r="AC427"/>
  <c r="AA427"/>
  <c r="Z427"/>
  <c r="Y427"/>
  <c r="D427"/>
  <c r="C427"/>
  <c r="AM426"/>
  <c r="AL426"/>
  <c r="AK426"/>
  <c r="AI426"/>
  <c r="AH426"/>
  <c r="AG426"/>
  <c r="AE426"/>
  <c r="AD426"/>
  <c r="AC426"/>
  <c r="AA426"/>
  <c r="Z426"/>
  <c r="Y426"/>
  <c r="D426"/>
  <c r="C426"/>
  <c r="AM425"/>
  <c r="AL425"/>
  <c r="AK425"/>
  <c r="AI425"/>
  <c r="AH425"/>
  <c r="AG425"/>
  <c r="AE425"/>
  <c r="AD425"/>
  <c r="AC425"/>
  <c r="AA425"/>
  <c r="Z425"/>
  <c r="Y425"/>
  <c r="D425"/>
  <c r="C425"/>
  <c r="AM424"/>
  <c r="AL424"/>
  <c r="AK424"/>
  <c r="AI424"/>
  <c r="AH424"/>
  <c r="AG424"/>
  <c r="AE424"/>
  <c r="AD424"/>
  <c r="AC424"/>
  <c r="AA424"/>
  <c r="Y424"/>
  <c r="D424"/>
  <c r="C424"/>
  <c r="AM423"/>
  <c r="AL423"/>
  <c r="AK423"/>
  <c r="AI423"/>
  <c r="AH423"/>
  <c r="AG423"/>
  <c r="AE423"/>
  <c r="AD423"/>
  <c r="AC423"/>
  <c r="AA423"/>
  <c r="Y423"/>
  <c r="D423"/>
  <c r="C423"/>
  <c r="AM422"/>
  <c r="AL422"/>
  <c r="AK422"/>
  <c r="AI422"/>
  <c r="AH422"/>
  <c r="AG422"/>
  <c r="AE422"/>
  <c r="AD422"/>
  <c r="AC422"/>
  <c r="AA422"/>
  <c r="Y422"/>
  <c r="D422"/>
  <c r="C422"/>
  <c r="AM421"/>
  <c r="AL421"/>
  <c r="AK421"/>
  <c r="AI421"/>
  <c r="AH421"/>
  <c r="AG421"/>
  <c r="AE421"/>
  <c r="AD421"/>
  <c r="AC421"/>
  <c r="AA421"/>
  <c r="Y421"/>
  <c r="D421"/>
  <c r="C421"/>
  <c r="AM420"/>
  <c r="AL420"/>
  <c r="AK420"/>
  <c r="AI420"/>
  <c r="AH420"/>
  <c r="AG420"/>
  <c r="AE420"/>
  <c r="AD420"/>
  <c r="AC420"/>
  <c r="AA420"/>
  <c r="Y420"/>
  <c r="D420"/>
  <c r="C420"/>
  <c r="AM419"/>
  <c r="AL419"/>
  <c r="AK419"/>
  <c r="AI419"/>
  <c r="AH419"/>
  <c r="AG419"/>
  <c r="AE419"/>
  <c r="AD419"/>
  <c r="AC419"/>
  <c r="AA419"/>
  <c r="Y419"/>
  <c r="D419"/>
  <c r="C419"/>
  <c r="AM418"/>
  <c r="AL418"/>
  <c r="AK418"/>
  <c r="AI418"/>
  <c r="AH418"/>
  <c r="AG418"/>
  <c r="AE418"/>
  <c r="AD418"/>
  <c r="AC418"/>
  <c r="AA418"/>
  <c r="Y418"/>
  <c r="D418"/>
  <c r="C418"/>
  <c r="AM417"/>
  <c r="AL417"/>
  <c r="AK417"/>
  <c r="AI417"/>
  <c r="AH417"/>
  <c r="AG417"/>
  <c r="AE417"/>
  <c r="AD417"/>
  <c r="AC417"/>
  <c r="AA417"/>
  <c r="Y417"/>
  <c r="D417"/>
  <c r="C417"/>
  <c r="AM416"/>
  <c r="AL416"/>
  <c r="AK416"/>
  <c r="AI416"/>
  <c r="AH416"/>
  <c r="AG416"/>
  <c r="AE416"/>
  <c r="AD416"/>
  <c r="AC416"/>
  <c r="AA416"/>
  <c r="Y416"/>
  <c r="D416"/>
  <c r="C416"/>
  <c r="AM415"/>
  <c r="AL415"/>
  <c r="AK415"/>
  <c r="AI415"/>
  <c r="AH415"/>
  <c r="AG415"/>
  <c r="AE415"/>
  <c r="AD415"/>
  <c r="AC415"/>
  <c r="AA415"/>
  <c r="Y415"/>
  <c r="D415"/>
  <c r="C415"/>
  <c r="AM414"/>
  <c r="AL414"/>
  <c r="AK414"/>
  <c r="AI414"/>
  <c r="AH414"/>
  <c r="AG414"/>
  <c r="AE414"/>
  <c r="AD414"/>
  <c r="AC414"/>
  <c r="AA414"/>
  <c r="Y414"/>
  <c r="D414"/>
  <c r="C414"/>
  <c r="AM413"/>
  <c r="AL413"/>
  <c r="AK413"/>
  <c r="AI413"/>
  <c r="AH413"/>
  <c r="AG413"/>
  <c r="AE413"/>
  <c r="AD413"/>
  <c r="AC413"/>
  <c r="AA413"/>
  <c r="Y413"/>
  <c r="D413"/>
  <c r="C413"/>
  <c r="AM412"/>
  <c r="AL412"/>
  <c r="AK412"/>
  <c r="AI412"/>
  <c r="AH412"/>
  <c r="AG412"/>
  <c r="AE412"/>
  <c r="AD412"/>
  <c r="AC412"/>
  <c r="AA412"/>
  <c r="Y412"/>
  <c r="D412"/>
  <c r="C412"/>
  <c r="AM411"/>
  <c r="AL411"/>
  <c r="AK411"/>
  <c r="AI411"/>
  <c r="AH411"/>
  <c r="AG411"/>
  <c r="AE411"/>
  <c r="AD411"/>
  <c r="AC411"/>
  <c r="AA411"/>
  <c r="Y411"/>
  <c r="D411"/>
  <c r="C411"/>
  <c r="AM410"/>
  <c r="AL410"/>
  <c r="AK410"/>
  <c r="AI410"/>
  <c r="AH410"/>
  <c r="AG410"/>
  <c r="AE410"/>
  <c r="AD410"/>
  <c r="AC410"/>
  <c r="AA410"/>
  <c r="Y410"/>
  <c r="D410"/>
  <c r="C410"/>
  <c r="AM409"/>
  <c r="AL409"/>
  <c r="AK409"/>
  <c r="AH409"/>
  <c r="AG409"/>
  <c r="AE409"/>
  <c r="AD409"/>
  <c r="AC409"/>
  <c r="AA409"/>
  <c r="Z409"/>
  <c r="Y409"/>
  <c r="D409"/>
  <c r="C409"/>
  <c r="AM408"/>
  <c r="AL408"/>
  <c r="AK408"/>
  <c r="AI408"/>
  <c r="AH408"/>
  <c r="AG408"/>
  <c r="AE408"/>
  <c r="AD408"/>
  <c r="AC408"/>
  <c r="AA408"/>
  <c r="Y408"/>
  <c r="D408"/>
  <c r="C408"/>
  <c r="AM407"/>
  <c r="AL407"/>
  <c r="AK407"/>
  <c r="AI407"/>
  <c r="AH407"/>
  <c r="AG407"/>
  <c r="AE407"/>
  <c r="AD407"/>
  <c r="AC407"/>
  <c r="AA407"/>
  <c r="Y407"/>
  <c r="D407"/>
  <c r="C407"/>
  <c r="AM406"/>
  <c r="AL406"/>
  <c r="AK406"/>
  <c r="AI406"/>
  <c r="AH406"/>
  <c r="AG406"/>
  <c r="AE406"/>
  <c r="AD406"/>
  <c r="AC406"/>
  <c r="AA406"/>
  <c r="Y406"/>
  <c r="D406"/>
  <c r="C406"/>
  <c r="AM405"/>
  <c r="AL405"/>
  <c r="AK405"/>
  <c r="AI405"/>
  <c r="AH405"/>
  <c r="AG405"/>
  <c r="AE405"/>
  <c r="AD405"/>
  <c r="AC405"/>
  <c r="AA405"/>
  <c r="Y405"/>
  <c r="D405"/>
  <c r="C405"/>
  <c r="AM404"/>
  <c r="AL404"/>
  <c r="AK404"/>
  <c r="AI404"/>
  <c r="AH404"/>
  <c r="AG404"/>
  <c r="AE404"/>
  <c r="AD404"/>
  <c r="AC404"/>
  <c r="AA404"/>
  <c r="Z404"/>
  <c r="D404"/>
  <c r="AM444"/>
  <c r="AL444"/>
  <c r="AK444"/>
  <c r="AI444"/>
  <c r="AH444"/>
  <c r="AG444"/>
  <c r="AE444"/>
  <c r="AD444"/>
  <c r="AC444"/>
  <c r="AA444"/>
  <c r="Z444"/>
  <c r="Y444"/>
  <c r="D444"/>
  <c r="C444"/>
  <c r="AM443"/>
  <c r="AL443"/>
  <c r="AK443"/>
  <c r="AI443"/>
  <c r="AH443"/>
  <c r="AG443"/>
  <c r="AE443"/>
  <c r="AD443"/>
  <c r="AC443"/>
  <c r="AA443"/>
  <c r="Z443"/>
  <c r="Y443"/>
  <c r="D443"/>
  <c r="C443"/>
  <c r="AM442"/>
  <c r="AL442"/>
  <c r="AK442"/>
  <c r="AI442"/>
  <c r="AH442"/>
  <c r="AG442"/>
  <c r="AE442"/>
  <c r="AD442"/>
  <c r="AC442"/>
  <c r="AA442"/>
  <c r="Z442"/>
  <c r="Y442"/>
  <c r="D442"/>
  <c r="C442"/>
  <c r="AM441"/>
  <c r="AL441"/>
  <c r="AK441"/>
  <c r="AI441"/>
  <c r="AH441"/>
  <c r="AG441"/>
  <c r="AE441"/>
  <c r="AD441"/>
  <c r="AC441"/>
  <c r="AA441"/>
  <c r="Z441"/>
  <c r="Y441"/>
  <c r="D441"/>
  <c r="C441"/>
  <c r="AM440"/>
  <c r="AL440"/>
  <c r="AK440"/>
  <c r="AI440"/>
  <c r="AH440"/>
  <c r="AG440"/>
  <c r="AE440"/>
  <c r="AD440"/>
  <c r="AC440"/>
  <c r="AA440"/>
  <c r="Z440"/>
  <c r="Y440"/>
  <c r="D440"/>
  <c r="C440"/>
  <c r="AM439"/>
  <c r="AL439"/>
  <c r="AK439"/>
  <c r="AI439"/>
  <c r="AH439"/>
  <c r="AG439"/>
  <c r="AE439"/>
  <c r="AD439"/>
  <c r="AC439"/>
  <c r="AA439"/>
  <c r="Z439"/>
  <c r="Y439"/>
  <c r="D439"/>
  <c r="C439"/>
  <c r="AM438"/>
  <c r="AL438"/>
  <c r="AK438"/>
  <c r="AI438"/>
  <c r="AH438"/>
  <c r="AG438"/>
  <c r="AE438"/>
  <c r="AD438"/>
  <c r="AC438"/>
  <c r="AA438"/>
  <c r="Z438"/>
  <c r="Y438"/>
  <c r="D438"/>
  <c r="C438"/>
  <c r="AM437"/>
  <c r="AL437"/>
  <c r="AK437"/>
  <c r="AI437"/>
  <c r="AH437"/>
  <c r="AG437"/>
  <c r="AE437"/>
  <c r="AD437"/>
  <c r="AC437"/>
  <c r="AA437"/>
  <c r="Z437"/>
  <c r="Y437"/>
  <c r="D437"/>
  <c r="C437"/>
  <c r="AM436"/>
  <c r="AL436"/>
  <c r="AK436"/>
  <c r="AI436"/>
  <c r="AH436"/>
  <c r="AG436"/>
  <c r="AE436"/>
  <c r="AD436"/>
  <c r="AC436"/>
  <c r="AA436"/>
  <c r="Z436"/>
  <c r="Y436"/>
  <c r="D436"/>
  <c r="C436"/>
  <c r="AM435"/>
  <c r="AL435"/>
  <c r="AK435"/>
  <c r="AI435"/>
  <c r="AH435"/>
  <c r="AG435"/>
  <c r="AE435"/>
  <c r="AD435"/>
  <c r="AC435"/>
  <c r="AA435"/>
  <c r="Z435"/>
  <c r="Y435"/>
  <c r="D435"/>
  <c r="C435"/>
  <c r="AM434"/>
  <c r="AL434"/>
  <c r="AK434"/>
  <c r="AI434"/>
  <c r="AH434"/>
  <c r="AG434"/>
  <c r="AE434"/>
  <c r="AD434"/>
  <c r="AC434"/>
  <c r="AA434"/>
  <c r="Z434"/>
  <c r="Y434"/>
  <c r="D434"/>
  <c r="C434"/>
  <c r="AM433"/>
  <c r="AL433"/>
  <c r="AK433"/>
  <c r="AI433"/>
  <c r="AH433"/>
  <c r="AG433"/>
  <c r="AE433"/>
  <c r="AD433"/>
  <c r="AC433"/>
  <c r="AA433"/>
  <c r="Z433"/>
  <c r="Y433"/>
  <c r="D433"/>
  <c r="C433"/>
  <c r="AM432"/>
  <c r="AL432"/>
  <c r="AK432"/>
  <c r="AI432"/>
  <c r="AH432"/>
  <c r="AG432"/>
  <c r="AE432"/>
  <c r="AD432"/>
  <c r="AC432"/>
  <c r="AA432"/>
  <c r="Z432"/>
  <c r="Y432"/>
  <c r="D432"/>
  <c r="C432"/>
  <c r="AM431"/>
  <c r="AL431"/>
  <c r="AK431"/>
  <c r="AI431"/>
  <c r="AH431"/>
  <c r="AG431"/>
  <c r="AE431"/>
  <c r="AD431"/>
  <c r="AC431"/>
  <c r="AA431"/>
  <c r="Z431"/>
  <c r="Y431"/>
  <c r="D431"/>
  <c r="C431"/>
  <c r="AM430"/>
  <c r="AL430"/>
  <c r="AK430"/>
  <c r="AI430"/>
  <c r="AH430"/>
  <c r="AG430"/>
  <c r="AE430"/>
  <c r="AD430"/>
  <c r="AC430"/>
  <c r="AA430"/>
  <c r="Z430"/>
  <c r="Y430"/>
  <c r="D430"/>
  <c r="C430"/>
  <c r="AM429"/>
  <c r="AL429"/>
  <c r="AK429"/>
  <c r="AI429"/>
  <c r="AH429"/>
  <c r="AG429"/>
  <c r="AE429"/>
  <c r="AD429"/>
  <c r="AC429"/>
  <c r="AA429"/>
  <c r="Z429"/>
  <c r="Y429"/>
  <c r="D429"/>
  <c r="C429"/>
  <c r="AM452"/>
  <c r="AL452"/>
  <c r="AK452"/>
  <c r="AI452"/>
  <c r="AH452"/>
  <c r="AG452"/>
  <c r="AE452"/>
  <c r="AD452"/>
  <c r="AC452"/>
  <c r="AA452"/>
  <c r="Z452"/>
  <c r="Y452"/>
  <c r="D452"/>
  <c r="C452"/>
  <c r="AM451"/>
  <c r="AL451"/>
  <c r="AK451"/>
  <c r="AI451"/>
  <c r="AH451"/>
  <c r="AG451"/>
  <c r="AE451"/>
  <c r="AD451"/>
  <c r="AC451"/>
  <c r="AA451"/>
  <c r="Z451"/>
  <c r="Y451"/>
  <c r="D451"/>
  <c r="C451"/>
  <c r="AM450"/>
  <c r="AL450"/>
  <c r="AK450"/>
  <c r="AI450"/>
  <c r="AH450"/>
  <c r="AG450"/>
  <c r="AE450"/>
  <c r="AD450"/>
  <c r="AC450"/>
  <c r="AA450"/>
  <c r="Z450"/>
  <c r="Y450"/>
  <c r="D450"/>
  <c r="C450"/>
  <c r="AM449"/>
  <c r="AL449"/>
  <c r="AK449"/>
  <c r="AI449"/>
  <c r="AH449"/>
  <c r="AG449"/>
  <c r="AE449"/>
  <c r="AD449"/>
  <c r="AC449"/>
  <c r="AA449"/>
  <c r="Z449"/>
  <c r="Y449"/>
  <c r="D449"/>
  <c r="C449"/>
  <c r="AM448"/>
  <c r="AL448"/>
  <c r="AK448"/>
  <c r="AI448"/>
  <c r="AH448"/>
  <c r="AG448"/>
  <c r="AE448"/>
  <c r="AD448"/>
  <c r="AC448"/>
  <c r="AA448"/>
  <c r="Z448"/>
  <c r="Y448"/>
  <c r="D448"/>
  <c r="C448"/>
  <c r="AM447"/>
  <c r="AL447"/>
  <c r="AK447"/>
  <c r="AI447"/>
  <c r="AH447"/>
  <c r="AG447"/>
  <c r="AE447"/>
  <c r="AD447"/>
  <c r="AC447"/>
  <c r="AA447"/>
  <c r="Z447"/>
  <c r="Y447"/>
  <c r="D447"/>
  <c r="C447"/>
  <c r="AM446"/>
  <c r="AL446"/>
  <c r="AK446"/>
  <c r="AI446"/>
  <c r="AH446"/>
  <c r="AG446"/>
  <c r="AE446"/>
  <c r="AD446"/>
  <c r="AC446"/>
  <c r="AA446"/>
  <c r="Z446"/>
  <c r="Y446"/>
  <c r="D446"/>
  <c r="C446"/>
  <c r="AM445"/>
  <c r="AL445"/>
  <c r="AK445"/>
  <c r="AI445"/>
  <c r="AH445"/>
  <c r="AG445"/>
  <c r="AE445"/>
  <c r="AD445"/>
  <c r="AC445"/>
  <c r="AA445"/>
  <c r="Z445"/>
  <c r="Y445"/>
  <c r="D445"/>
  <c r="C445"/>
  <c r="AM455"/>
  <c r="AL455"/>
  <c r="AK455"/>
  <c r="AI455"/>
  <c r="AH455"/>
  <c r="AG455"/>
  <c r="AE455"/>
  <c r="AD455"/>
  <c r="AC455"/>
  <c r="AA455"/>
  <c r="Z455"/>
  <c r="Y455"/>
  <c r="D455"/>
  <c r="C455"/>
  <c r="AM454"/>
  <c r="AL454"/>
  <c r="AK454"/>
  <c r="AI454"/>
  <c r="AH454"/>
  <c r="AG454"/>
  <c r="AE454"/>
  <c r="AD454"/>
  <c r="AC454"/>
  <c r="AA454"/>
  <c r="Z454"/>
  <c r="Y454"/>
  <c r="D454"/>
  <c r="C454"/>
  <c r="AM396"/>
  <c r="AL396"/>
  <c r="AK396"/>
  <c r="AI396"/>
  <c r="AH396"/>
  <c r="AG396"/>
  <c r="AE396"/>
  <c r="AD396"/>
  <c r="AC396"/>
  <c r="AA396"/>
  <c r="Z396"/>
  <c r="Y396"/>
  <c r="D396"/>
  <c r="C396"/>
  <c r="AM394"/>
  <c r="AL394"/>
  <c r="AK394"/>
  <c r="AI394"/>
  <c r="AH394"/>
  <c r="AG394"/>
  <c r="AE394"/>
  <c r="AD394"/>
  <c r="AC394"/>
  <c r="AA394"/>
  <c r="Z394"/>
  <c r="Y394"/>
  <c r="D394"/>
  <c r="C394"/>
  <c r="AM393"/>
  <c r="AL393"/>
  <c r="AK393"/>
  <c r="AI393"/>
  <c r="AH393"/>
  <c r="AG393"/>
  <c r="AE393"/>
  <c r="AD393"/>
  <c r="AC393"/>
  <c r="AA393"/>
  <c r="Z393"/>
  <c r="Y393"/>
  <c r="D393"/>
  <c r="C393"/>
  <c r="AM392"/>
  <c r="AL392"/>
  <c r="AK392"/>
  <c r="AI392"/>
  <c r="AH392"/>
  <c r="AG392"/>
  <c r="AE392"/>
  <c r="AD392"/>
  <c r="AC392"/>
  <c r="AA392"/>
  <c r="Z392"/>
  <c r="Y392"/>
  <c r="D392"/>
  <c r="C392"/>
  <c r="AM391"/>
  <c r="AL391"/>
  <c r="AK391"/>
  <c r="AI391"/>
  <c r="AH391"/>
  <c r="AG391"/>
  <c r="AE391"/>
  <c r="AD391"/>
  <c r="AC391"/>
  <c r="AA391"/>
  <c r="Z391"/>
  <c r="Y391"/>
  <c r="D391"/>
  <c r="C391"/>
  <c r="H383"/>
  <c r="F383"/>
  <c r="AM385"/>
  <c r="AK385"/>
  <c r="AI385"/>
  <c r="AH385"/>
  <c r="AE385"/>
  <c r="AD385"/>
  <c r="AC385"/>
  <c r="AA385"/>
  <c r="D385"/>
  <c r="AM386"/>
  <c r="AL386"/>
  <c r="AK386"/>
  <c r="AI386"/>
  <c r="AH386"/>
  <c r="AG386"/>
  <c r="AE386"/>
  <c r="AD386"/>
  <c r="AC386"/>
  <c r="AA386"/>
  <c r="Z386"/>
  <c r="Y386"/>
  <c r="D386"/>
  <c r="C386"/>
  <c r="AM384"/>
  <c r="AL384"/>
  <c r="AK384"/>
  <c r="AI384"/>
  <c r="AH384"/>
  <c r="AG384"/>
  <c r="AE384"/>
  <c r="AD384"/>
  <c r="AC384"/>
  <c r="AA384"/>
  <c r="Z384"/>
  <c r="Y384"/>
  <c r="D384"/>
  <c r="C384"/>
  <c r="C387"/>
  <c r="D387"/>
  <c r="Y387"/>
  <c r="Z387"/>
  <c r="AA387"/>
  <c r="AC387"/>
  <c r="AD387"/>
  <c r="AE387"/>
  <c r="AG387"/>
  <c r="AH387"/>
  <c r="AI387"/>
  <c r="AK387"/>
  <c r="AL387"/>
  <c r="AM387"/>
  <c r="C388"/>
  <c r="D388"/>
  <c r="Y388"/>
  <c r="Z388"/>
  <c r="AA388"/>
  <c r="AC388"/>
  <c r="AD388"/>
  <c r="AE388"/>
  <c r="AG388"/>
  <c r="AH388"/>
  <c r="AI388"/>
  <c r="AK388"/>
  <c r="AL388"/>
  <c r="AM388"/>
  <c r="AM362"/>
  <c r="AL362"/>
  <c r="AK362"/>
  <c r="AI362"/>
  <c r="AH362"/>
  <c r="AG362"/>
  <c r="AE362"/>
  <c r="AD362"/>
  <c r="AC362"/>
  <c r="AA362"/>
  <c r="Z362"/>
  <c r="Y362"/>
  <c r="D362"/>
  <c r="C362"/>
  <c r="AM361"/>
  <c r="AL361"/>
  <c r="AK361"/>
  <c r="AI361"/>
  <c r="AH361"/>
  <c r="AG361"/>
  <c r="AE361"/>
  <c r="AD361"/>
  <c r="AC361"/>
  <c r="AA361"/>
  <c r="Z361"/>
  <c r="Y361"/>
  <c r="D361"/>
  <c r="C361"/>
  <c r="AM360"/>
  <c r="AL360"/>
  <c r="AK360"/>
  <c r="AI360"/>
  <c r="AH360"/>
  <c r="AG360"/>
  <c r="AE360"/>
  <c r="AD360"/>
  <c r="AC360"/>
  <c r="AA360"/>
  <c r="Z360"/>
  <c r="Y360"/>
  <c r="D360"/>
  <c r="C360"/>
  <c r="AM359"/>
  <c r="AL359"/>
  <c r="AK359"/>
  <c r="AI359"/>
  <c r="AH359"/>
  <c r="AG359"/>
  <c r="AE359"/>
  <c r="AD359"/>
  <c r="AC359"/>
  <c r="AA359"/>
  <c r="Z359"/>
  <c r="Y359"/>
  <c r="D359"/>
  <c r="C359"/>
  <c r="AM358"/>
  <c r="AL358"/>
  <c r="AK358"/>
  <c r="AI358"/>
  <c r="AH358"/>
  <c r="AG358"/>
  <c r="AE358"/>
  <c r="AD358"/>
  <c r="AC358"/>
  <c r="AA358"/>
  <c r="Z358"/>
  <c r="Y358"/>
  <c r="D358"/>
  <c r="C358"/>
  <c r="AM357"/>
  <c r="AK357"/>
  <c r="AI357"/>
  <c r="AH357"/>
  <c r="AG357"/>
  <c r="AE357"/>
  <c r="AD357"/>
  <c r="AC357"/>
  <c r="Z357"/>
  <c r="Y357"/>
  <c r="D357"/>
  <c r="AM356"/>
  <c r="AL356"/>
  <c r="AK356"/>
  <c r="AI356"/>
  <c r="AH356"/>
  <c r="AG356"/>
  <c r="AE356"/>
  <c r="AD356"/>
  <c r="AC356"/>
  <c r="AA356"/>
  <c r="Z356"/>
  <c r="Y356"/>
  <c r="D356"/>
  <c r="C356"/>
  <c r="AM355"/>
  <c r="AL355"/>
  <c r="AK355"/>
  <c r="AI355"/>
  <c r="AH355"/>
  <c r="AG355"/>
  <c r="AE355"/>
  <c r="AD355"/>
  <c r="AC355"/>
  <c r="AA355"/>
  <c r="Z355"/>
  <c r="Y355"/>
  <c r="D355"/>
  <c r="C355"/>
  <c r="AM354"/>
  <c r="AL354"/>
  <c r="AK354"/>
  <c r="AI354"/>
  <c r="AH354"/>
  <c r="AG354"/>
  <c r="AE354"/>
  <c r="AD354"/>
  <c r="AC354"/>
  <c r="AA354"/>
  <c r="Z354"/>
  <c r="Y354"/>
  <c r="D354"/>
  <c r="C354"/>
  <c r="AM353"/>
  <c r="AL353"/>
  <c r="AK353"/>
  <c r="AI353"/>
  <c r="AH353"/>
  <c r="AG353"/>
  <c r="AE353"/>
  <c r="AD353"/>
  <c r="AC353"/>
  <c r="AA353"/>
  <c r="Z353"/>
  <c r="Y353"/>
  <c r="D353"/>
  <c r="C353"/>
  <c r="AM352"/>
  <c r="AL352"/>
  <c r="AK352"/>
  <c r="AI352"/>
  <c r="AH352"/>
  <c r="AG352"/>
  <c r="AE352"/>
  <c r="AD352"/>
  <c r="AC352"/>
  <c r="AA352"/>
  <c r="Z352"/>
  <c r="Y352"/>
  <c r="D352"/>
  <c r="C352"/>
  <c r="AM351"/>
  <c r="AL351"/>
  <c r="AK351"/>
  <c r="AI351"/>
  <c r="AH351"/>
  <c r="AG351"/>
  <c r="AE351"/>
  <c r="AD351"/>
  <c r="AC351"/>
  <c r="AA351"/>
  <c r="Z351"/>
  <c r="Y351"/>
  <c r="D351"/>
  <c r="C351"/>
  <c r="AM350"/>
  <c r="AK350"/>
  <c r="AI350"/>
  <c r="AH350"/>
  <c r="AE350"/>
  <c r="AD350"/>
  <c r="AC350"/>
  <c r="Z350"/>
  <c r="D350"/>
  <c r="C350"/>
  <c r="AM349"/>
  <c r="AL349"/>
  <c r="AK349"/>
  <c r="AI349"/>
  <c r="AH349"/>
  <c r="AG349"/>
  <c r="AE349"/>
  <c r="AD349"/>
  <c r="AC349"/>
  <c r="Z349"/>
  <c r="Y349"/>
  <c r="D349"/>
  <c r="C349"/>
  <c r="AL348"/>
  <c r="AK348"/>
  <c r="AI348"/>
  <c r="AH348"/>
  <c r="AG348"/>
  <c r="AE348"/>
  <c r="AD348"/>
  <c r="AC348"/>
  <c r="Y348"/>
  <c r="C348"/>
  <c r="AM347"/>
  <c r="AL347"/>
  <c r="AK347"/>
  <c r="AI347"/>
  <c r="AH347"/>
  <c r="AG347"/>
  <c r="AE347"/>
  <c r="AD347"/>
  <c r="AC347"/>
  <c r="AA347"/>
  <c r="Z347"/>
  <c r="Y347"/>
  <c r="D347"/>
  <c r="C347"/>
  <c r="AM378"/>
  <c r="AL378"/>
  <c r="AK378"/>
  <c r="AI378"/>
  <c r="AH378"/>
  <c r="AG378"/>
  <c r="AE378"/>
  <c r="AD378"/>
  <c r="AC378"/>
  <c r="AA378"/>
  <c r="Z378"/>
  <c r="Y378"/>
  <c r="D378"/>
  <c r="C378"/>
  <c r="AM377"/>
  <c r="AL377"/>
  <c r="AK377"/>
  <c r="AI377"/>
  <c r="AH377"/>
  <c r="AG377"/>
  <c r="AE377"/>
  <c r="AD377"/>
  <c r="AC377"/>
  <c r="AA377"/>
  <c r="Z377"/>
  <c r="Y377"/>
  <c r="D377"/>
  <c r="C377"/>
  <c r="AM376"/>
  <c r="AL376"/>
  <c r="AK376"/>
  <c r="AI376"/>
  <c r="AH376"/>
  <c r="AG376"/>
  <c r="AE376"/>
  <c r="AD376"/>
  <c r="AC376"/>
  <c r="AA376"/>
  <c r="Z376"/>
  <c r="Y376"/>
  <c r="D376"/>
  <c r="C376"/>
  <c r="AM375"/>
  <c r="AL375"/>
  <c r="AK375"/>
  <c r="AI375"/>
  <c r="AH375"/>
  <c r="AG375"/>
  <c r="AE375"/>
  <c r="AD375"/>
  <c r="AC375"/>
  <c r="AA375"/>
  <c r="Z375"/>
  <c r="Y375"/>
  <c r="D375"/>
  <c r="C375"/>
  <c r="AM374"/>
  <c r="AL374"/>
  <c r="AK374"/>
  <c r="AI374"/>
  <c r="AH374"/>
  <c r="AG374"/>
  <c r="AE374"/>
  <c r="AD374"/>
  <c r="AC374"/>
  <c r="AA374"/>
  <c r="Z374"/>
  <c r="Y374"/>
  <c r="D374"/>
  <c r="C374"/>
  <c r="AM373"/>
  <c r="AL373"/>
  <c r="AK373"/>
  <c r="AI373"/>
  <c r="AH373"/>
  <c r="AG373"/>
  <c r="AE373"/>
  <c r="AD373"/>
  <c r="AC373"/>
  <c r="AA373"/>
  <c r="Z373"/>
  <c r="Y373"/>
  <c r="D373"/>
  <c r="C373"/>
  <c r="AM372"/>
  <c r="AL372"/>
  <c r="AK372"/>
  <c r="AI372"/>
  <c r="AH372"/>
  <c r="AG372"/>
  <c r="AE372"/>
  <c r="AD372"/>
  <c r="AC372"/>
  <c r="AA372"/>
  <c r="Z372"/>
  <c r="Y372"/>
  <c r="D372"/>
  <c r="C372"/>
  <c r="AM371"/>
  <c r="AL371"/>
  <c r="AK371"/>
  <c r="AI371"/>
  <c r="AH371"/>
  <c r="AG371"/>
  <c r="AE371"/>
  <c r="AD371"/>
  <c r="AC371"/>
  <c r="AA371"/>
  <c r="Z371"/>
  <c r="Y371"/>
  <c r="D371"/>
  <c r="C371"/>
  <c r="AM370"/>
  <c r="AL370"/>
  <c r="AK370"/>
  <c r="AI370"/>
  <c r="AH370"/>
  <c r="AG370"/>
  <c r="AE370"/>
  <c r="AD370"/>
  <c r="AC370"/>
  <c r="AA370"/>
  <c r="Z370"/>
  <c r="Y370"/>
  <c r="D370"/>
  <c r="C370"/>
  <c r="AM369"/>
  <c r="AL369"/>
  <c r="AK369"/>
  <c r="AI369"/>
  <c r="AH369"/>
  <c r="AG369"/>
  <c r="AE369"/>
  <c r="AD369"/>
  <c r="AC369"/>
  <c r="AA369"/>
  <c r="Z369"/>
  <c r="Y369"/>
  <c r="D369"/>
  <c r="C369"/>
  <c r="AM368"/>
  <c r="AL368"/>
  <c r="AK368"/>
  <c r="AI368"/>
  <c r="AH368"/>
  <c r="AG368"/>
  <c r="AE368"/>
  <c r="AD368"/>
  <c r="AC368"/>
  <c r="AA368"/>
  <c r="Z368"/>
  <c r="Y368"/>
  <c r="D368"/>
  <c r="C368"/>
  <c r="AM367"/>
  <c r="AL367"/>
  <c r="AK367"/>
  <c r="AI367"/>
  <c r="AH367"/>
  <c r="AG367"/>
  <c r="AE367"/>
  <c r="AD367"/>
  <c r="AC367"/>
  <c r="AA367"/>
  <c r="Z367"/>
  <c r="Y367"/>
  <c r="D367"/>
  <c r="C367"/>
  <c r="AM366"/>
  <c r="AL366"/>
  <c r="AK366"/>
  <c r="AI366"/>
  <c r="AH366"/>
  <c r="AG366"/>
  <c r="AE366"/>
  <c r="AC366"/>
  <c r="AM365"/>
  <c r="AL365"/>
  <c r="AK365"/>
  <c r="AI365"/>
  <c r="AH365"/>
  <c r="AG365"/>
  <c r="AE365"/>
  <c r="AD365"/>
  <c r="AC365"/>
  <c r="AA365"/>
  <c r="Z365"/>
  <c r="Y365"/>
  <c r="D365"/>
  <c r="C365"/>
  <c r="AM364"/>
  <c r="AL364"/>
  <c r="AK364"/>
  <c r="AI364"/>
  <c r="AH364"/>
  <c r="AG364"/>
  <c r="AE364"/>
  <c r="AD364"/>
  <c r="AC364"/>
  <c r="AA364"/>
  <c r="Z364"/>
  <c r="Y364"/>
  <c r="D364"/>
  <c r="C364"/>
  <c r="AM363"/>
  <c r="AL363"/>
  <c r="AK363"/>
  <c r="AI363"/>
  <c r="AH363"/>
  <c r="AG363"/>
  <c r="AE363"/>
  <c r="AD363"/>
  <c r="AC363"/>
  <c r="AA363"/>
  <c r="Z363"/>
  <c r="Y363"/>
  <c r="D363"/>
  <c r="C363"/>
  <c r="AM382"/>
  <c r="AL382"/>
  <c r="AK382"/>
  <c r="AI382"/>
  <c r="AH382"/>
  <c r="AG382"/>
  <c r="AE382"/>
  <c r="AD382"/>
  <c r="AC382"/>
  <c r="AA382"/>
  <c r="Z382"/>
  <c r="Y382"/>
  <c r="D382"/>
  <c r="C382"/>
  <c r="AM381"/>
  <c r="AL381"/>
  <c r="AK381"/>
  <c r="AI381"/>
  <c r="AH381"/>
  <c r="AG381"/>
  <c r="AE381"/>
  <c r="AD381"/>
  <c r="AC381"/>
  <c r="AA381"/>
  <c r="Z381"/>
  <c r="Y381"/>
  <c r="D381"/>
  <c r="C381"/>
  <c r="AM380"/>
  <c r="AL380"/>
  <c r="AK380"/>
  <c r="AI380"/>
  <c r="AH380"/>
  <c r="AG380"/>
  <c r="AE380"/>
  <c r="AD380"/>
  <c r="AC380"/>
  <c r="AA380"/>
  <c r="Z380"/>
  <c r="Y380"/>
  <c r="D380"/>
  <c r="C380"/>
  <c r="AM379"/>
  <c r="AL379"/>
  <c r="AK379"/>
  <c r="AI379"/>
  <c r="AH379"/>
  <c r="AG379"/>
  <c r="AE379"/>
  <c r="AD379"/>
  <c r="AC379"/>
  <c r="AA379"/>
  <c r="Z379"/>
  <c r="Y379"/>
  <c r="D379"/>
  <c r="C379"/>
  <c r="AM342"/>
  <c r="AL342"/>
  <c r="AK342"/>
  <c r="AI342"/>
  <c r="AH342"/>
  <c r="AG342"/>
  <c r="AE342"/>
  <c r="AD342"/>
  <c r="AC342"/>
  <c r="AA342"/>
  <c r="Z342"/>
  <c r="Y342"/>
  <c r="D342"/>
  <c r="C342"/>
  <c r="AM343"/>
  <c r="AL343"/>
  <c r="AK343"/>
  <c r="AI343"/>
  <c r="AH343"/>
  <c r="AG343"/>
  <c r="AE343"/>
  <c r="AD343"/>
  <c r="AC343"/>
  <c r="AA343"/>
  <c r="Z343"/>
  <c r="Y343"/>
  <c r="D343"/>
  <c r="C343"/>
  <c r="AM340"/>
  <c r="AL340"/>
  <c r="AK340"/>
  <c r="AI340"/>
  <c r="AH340"/>
  <c r="AG340"/>
  <c r="AE340"/>
  <c r="AD340"/>
  <c r="AC340"/>
  <c r="AA340"/>
  <c r="Z340"/>
  <c r="Y340"/>
  <c r="D340"/>
  <c r="C340"/>
  <c r="AM337"/>
  <c r="AL337"/>
  <c r="AK337"/>
  <c r="AI337"/>
  <c r="AH337"/>
  <c r="AG337"/>
  <c r="AE337"/>
  <c r="AD337"/>
  <c r="AC337"/>
  <c r="AA337"/>
  <c r="Z337"/>
  <c r="Y337"/>
  <c r="D337"/>
  <c r="C337"/>
  <c r="AM336"/>
  <c r="AL336"/>
  <c r="AK336"/>
  <c r="AI336"/>
  <c r="AH336"/>
  <c r="AG336"/>
  <c r="AE336"/>
  <c r="AD336"/>
  <c r="AC336"/>
  <c r="AA336"/>
  <c r="Z336"/>
  <c r="Y336"/>
  <c r="D336"/>
  <c r="C336"/>
  <c r="AM334"/>
  <c r="AL334"/>
  <c r="AK334"/>
  <c r="AI334"/>
  <c r="AH334"/>
  <c r="AG334"/>
  <c r="AE334"/>
  <c r="AD334"/>
  <c r="AC334"/>
  <c r="AA334"/>
  <c r="Z334"/>
  <c r="Y334"/>
  <c r="D334"/>
  <c r="C334"/>
  <c r="AM331"/>
  <c r="AL331"/>
  <c r="AK331"/>
  <c r="AI331"/>
  <c r="AH331"/>
  <c r="AG331"/>
  <c r="AE331"/>
  <c r="AD331"/>
  <c r="AC331"/>
  <c r="AA331"/>
  <c r="Z331"/>
  <c r="Y331"/>
  <c r="D331"/>
  <c r="C331"/>
  <c r="AM333"/>
  <c r="AL333"/>
  <c r="AK333"/>
  <c r="AI333"/>
  <c r="AH333"/>
  <c r="AG333"/>
  <c r="AE333"/>
  <c r="AD333"/>
  <c r="AC333"/>
  <c r="AA333"/>
  <c r="Z333"/>
  <c r="Y333"/>
  <c r="D333"/>
  <c r="C333"/>
  <c r="AM332"/>
  <c r="AL332"/>
  <c r="AK332"/>
  <c r="AI332"/>
  <c r="AH332"/>
  <c r="AG332"/>
  <c r="AE332"/>
  <c r="AD332"/>
  <c r="AC332"/>
  <c r="AA332"/>
  <c r="Z332"/>
  <c r="Y332"/>
  <c r="D332"/>
  <c r="C332"/>
  <c r="AM319"/>
  <c r="AL319"/>
  <c r="AK319"/>
  <c r="AI319"/>
  <c r="AH319"/>
  <c r="AG319"/>
  <c r="AE319"/>
  <c r="AD319"/>
  <c r="AC319"/>
  <c r="AA319"/>
  <c r="Z319"/>
  <c r="Y319"/>
  <c r="D319"/>
  <c r="C319"/>
  <c r="AM318"/>
  <c r="AL318"/>
  <c r="AK318"/>
  <c r="AI318"/>
  <c r="AH318"/>
  <c r="AG318"/>
  <c r="AE318"/>
  <c r="AD318"/>
  <c r="AC318"/>
  <c r="AA318"/>
  <c r="Z318"/>
  <c r="Y318"/>
  <c r="D318"/>
  <c r="C318"/>
  <c r="AM317"/>
  <c r="AL317"/>
  <c r="AK317"/>
  <c r="AI317"/>
  <c r="AH317"/>
  <c r="AG317"/>
  <c r="AE317"/>
  <c r="AD317"/>
  <c r="Z317"/>
  <c r="Y317"/>
  <c r="D317"/>
  <c r="AM316"/>
  <c r="AL316"/>
  <c r="AK316"/>
  <c r="AI316"/>
  <c r="AH316"/>
  <c r="AG316"/>
  <c r="AE316"/>
  <c r="AD316"/>
  <c r="AC316"/>
  <c r="AA316"/>
  <c r="Z316"/>
  <c r="Y316"/>
  <c r="D316"/>
  <c r="C316"/>
  <c r="AL315"/>
  <c r="AK315"/>
  <c r="AI315"/>
  <c r="AH315"/>
  <c r="AG315"/>
  <c r="AE315"/>
  <c r="AD315"/>
  <c r="AC315"/>
  <c r="AA315"/>
  <c r="Y315"/>
  <c r="D315"/>
  <c r="AM314"/>
  <c r="AL314"/>
  <c r="AK314"/>
  <c r="AI314"/>
  <c r="AH314"/>
  <c r="AG314"/>
  <c r="AE314"/>
  <c r="AD314"/>
  <c r="AC314"/>
  <c r="AA314"/>
  <c r="Z314"/>
  <c r="Y314"/>
  <c r="D314"/>
  <c r="C314"/>
  <c r="AM323"/>
  <c r="AL323"/>
  <c r="AK323"/>
  <c r="AI323"/>
  <c r="AH323"/>
  <c r="AG323"/>
  <c r="AE323"/>
  <c r="AD323"/>
  <c r="AC323"/>
  <c r="AA323"/>
  <c r="Z323"/>
  <c r="Y323"/>
  <c r="D323"/>
  <c r="C323"/>
  <c r="AM322"/>
  <c r="AL322"/>
  <c r="AK322"/>
  <c r="AI322"/>
  <c r="AH322"/>
  <c r="AG322"/>
  <c r="AE322"/>
  <c r="AD322"/>
  <c r="AC322"/>
  <c r="Z322"/>
  <c r="D322"/>
  <c r="C322"/>
  <c r="AM321"/>
  <c r="AL321"/>
  <c r="AK321"/>
  <c r="AI321"/>
  <c r="AH321"/>
  <c r="AG321"/>
  <c r="AE321"/>
  <c r="AD321"/>
  <c r="AC321"/>
  <c r="AA321"/>
  <c r="Z321"/>
  <c r="Y321"/>
  <c r="D321"/>
  <c r="C321"/>
  <c r="AM320"/>
  <c r="AL320"/>
  <c r="AK320"/>
  <c r="AI320"/>
  <c r="AH320"/>
  <c r="AG320"/>
  <c r="AE320"/>
  <c r="AD320"/>
  <c r="AC320"/>
  <c r="AA320"/>
  <c r="Z320"/>
  <c r="Y320"/>
  <c r="D320"/>
  <c r="C320"/>
  <c r="AM325"/>
  <c r="AL325"/>
  <c r="AK325"/>
  <c r="AI325"/>
  <c r="AH325"/>
  <c r="AG325"/>
  <c r="AE325"/>
  <c r="AD325"/>
  <c r="AC325"/>
  <c r="AA325"/>
  <c r="Z325"/>
  <c r="Y325"/>
  <c r="D325"/>
  <c r="C325"/>
  <c r="AM324"/>
  <c r="AL324"/>
  <c r="AK324"/>
  <c r="AI324"/>
  <c r="AH324"/>
  <c r="AG324"/>
  <c r="AE324"/>
  <c r="AD324"/>
  <c r="AC324"/>
  <c r="AA324"/>
  <c r="Z324"/>
  <c r="Y324"/>
  <c r="D324"/>
  <c r="C324"/>
  <c r="AM326"/>
  <c r="AL326"/>
  <c r="AK326"/>
  <c r="AI326"/>
  <c r="AH326"/>
  <c r="AG326"/>
  <c r="AE326"/>
  <c r="AD326"/>
  <c r="AC326"/>
  <c r="AA326"/>
  <c r="Z326"/>
  <c r="Y326"/>
  <c r="D326"/>
  <c r="C326"/>
  <c r="AM300"/>
  <c r="AL300"/>
  <c r="AK300"/>
  <c r="AI300"/>
  <c r="AH300"/>
  <c r="AG300"/>
  <c r="AE300"/>
  <c r="AD300"/>
  <c r="AC300"/>
  <c r="AA300"/>
  <c r="Z300"/>
  <c r="Y300"/>
  <c r="D300"/>
  <c r="C300"/>
  <c r="AM299"/>
  <c r="AL299"/>
  <c r="AK299"/>
  <c r="AI299"/>
  <c r="AH299"/>
  <c r="AG299"/>
  <c r="AE299"/>
  <c r="AD299"/>
  <c r="AC299"/>
  <c r="AA299"/>
  <c r="Z299"/>
  <c r="Y299"/>
  <c r="D299"/>
  <c r="C299"/>
  <c r="AM298"/>
  <c r="AL298"/>
  <c r="AK298"/>
  <c r="AI298"/>
  <c r="AH298"/>
  <c r="AG298"/>
  <c r="AE298"/>
  <c r="AD298"/>
  <c r="AC298"/>
  <c r="AA298"/>
  <c r="Z298"/>
  <c r="Y298"/>
  <c r="D298"/>
  <c r="C298"/>
  <c r="AM297"/>
  <c r="AL297"/>
  <c r="AK297"/>
  <c r="AI297"/>
  <c r="AH297"/>
  <c r="AG297"/>
  <c r="AE297"/>
  <c r="AD297"/>
  <c r="AC297"/>
  <c r="AA297"/>
  <c r="Z297"/>
  <c r="Y297"/>
  <c r="D297"/>
  <c r="C297"/>
  <c r="AM296"/>
  <c r="AL296"/>
  <c r="AK296"/>
  <c r="AI296"/>
  <c r="AH296"/>
  <c r="AG296"/>
  <c r="AE296"/>
  <c r="AD296"/>
  <c r="AC296"/>
  <c r="AA296"/>
  <c r="Z296"/>
  <c r="Y296"/>
  <c r="D296"/>
  <c r="C296"/>
  <c r="AM295"/>
  <c r="AL295"/>
  <c r="AK295"/>
  <c r="AI295"/>
  <c r="AH295"/>
  <c r="AG295"/>
  <c r="AE295"/>
  <c r="AD295"/>
  <c r="AC295"/>
  <c r="AA295"/>
  <c r="Z295"/>
  <c r="Y295"/>
  <c r="D295"/>
  <c r="C295"/>
  <c r="AM294"/>
  <c r="AL294"/>
  <c r="AK294"/>
  <c r="AI294"/>
  <c r="AH294"/>
  <c r="AG294"/>
  <c r="AE294"/>
  <c r="AD294"/>
  <c r="AC294"/>
  <c r="AA294"/>
  <c r="Z294"/>
  <c r="Y294"/>
  <c r="D294"/>
  <c r="C294"/>
  <c r="AM293"/>
  <c r="AL293"/>
  <c r="AK293"/>
  <c r="AI293"/>
  <c r="AH293"/>
  <c r="AG293"/>
  <c r="AE293"/>
  <c r="AD293"/>
  <c r="AC293"/>
  <c r="AA293"/>
  <c r="Z293"/>
  <c r="Y293"/>
  <c r="D293"/>
  <c r="C293"/>
  <c r="AM292"/>
  <c r="AL292"/>
  <c r="AK292"/>
  <c r="AI292"/>
  <c r="AH292"/>
  <c r="AG292"/>
  <c r="AE292"/>
  <c r="AD292"/>
  <c r="AC292"/>
  <c r="AA292"/>
  <c r="Z292"/>
  <c r="Y292"/>
  <c r="D292"/>
  <c r="C292"/>
  <c r="AM291"/>
  <c r="AL291"/>
  <c r="AK291"/>
  <c r="AI291"/>
  <c r="AH291"/>
  <c r="AG291"/>
  <c r="AE291"/>
  <c r="AD291"/>
  <c r="AC291"/>
  <c r="AA291"/>
  <c r="Z291"/>
  <c r="Y291"/>
  <c r="D291"/>
  <c r="C291"/>
  <c r="AM290"/>
  <c r="AL290"/>
  <c r="AK290"/>
  <c r="AI290"/>
  <c r="AH290"/>
  <c r="AG290"/>
  <c r="AE290"/>
  <c r="AD290"/>
  <c r="AC290"/>
  <c r="AA290"/>
  <c r="Z290"/>
  <c r="Y290"/>
  <c r="D290"/>
  <c r="C290"/>
  <c r="AM289"/>
  <c r="AL289"/>
  <c r="AK289"/>
  <c r="AI289"/>
  <c r="AH289"/>
  <c r="AG289"/>
  <c r="AE289"/>
  <c r="AD289"/>
  <c r="AC289"/>
  <c r="AA289"/>
  <c r="Z289"/>
  <c r="Y289"/>
  <c r="D289"/>
  <c r="C289"/>
  <c r="AM288"/>
  <c r="AL288"/>
  <c r="AK288"/>
  <c r="AI288"/>
  <c r="AH288"/>
  <c r="AG288"/>
  <c r="AE288"/>
  <c r="AD288"/>
  <c r="AC288"/>
  <c r="AA288"/>
  <c r="Z288"/>
  <c r="Y288"/>
  <c r="D288"/>
  <c r="C288"/>
  <c r="AM287"/>
  <c r="AL287"/>
  <c r="AK287"/>
  <c r="AI287"/>
  <c r="AH287"/>
  <c r="AG287"/>
  <c r="AE287"/>
  <c r="AD287"/>
  <c r="AC287"/>
  <c r="AA287"/>
  <c r="Z287"/>
  <c r="Y287"/>
  <c r="D287"/>
  <c r="C287"/>
  <c r="AM286"/>
  <c r="AL286"/>
  <c r="AK286"/>
  <c r="AI286"/>
  <c r="AH286"/>
  <c r="AG286"/>
  <c r="AE286"/>
  <c r="AD286"/>
  <c r="AC286"/>
  <c r="AA286"/>
  <c r="Z286"/>
  <c r="Y286"/>
  <c r="D286"/>
  <c r="C286"/>
  <c r="AM285"/>
  <c r="AL285"/>
  <c r="AK285"/>
  <c r="AI285"/>
  <c r="AH285"/>
  <c r="AG285"/>
  <c r="AE285"/>
  <c r="AD285"/>
  <c r="AC285"/>
  <c r="AA285"/>
  <c r="Z285"/>
  <c r="Y285"/>
  <c r="D285"/>
  <c r="C285"/>
  <c r="AM284"/>
  <c r="AL284"/>
  <c r="AK284"/>
  <c r="AI284"/>
  <c r="AH284"/>
  <c r="AG284"/>
  <c r="AE284"/>
  <c r="AD284"/>
  <c r="AC284"/>
  <c r="AA284"/>
  <c r="Z284"/>
  <c r="Y284"/>
  <c r="D284"/>
  <c r="C284"/>
  <c r="AM283"/>
  <c r="AL283"/>
  <c r="AK283"/>
  <c r="AI283"/>
  <c r="AH283"/>
  <c r="AG283"/>
  <c r="AE283"/>
  <c r="AD283"/>
  <c r="AC283"/>
  <c r="AA283"/>
  <c r="Z283"/>
  <c r="Y283"/>
  <c r="D283"/>
  <c r="C283"/>
  <c r="AM282"/>
  <c r="AL282"/>
  <c r="AK282"/>
  <c r="AI282"/>
  <c r="AH282"/>
  <c r="AG282"/>
  <c r="AE282"/>
  <c r="AD282"/>
  <c r="AC282"/>
  <c r="AA282"/>
  <c r="Z282"/>
  <c r="Y282"/>
  <c r="D282"/>
  <c r="C282"/>
  <c r="AM281"/>
  <c r="AL281"/>
  <c r="AK281"/>
  <c r="AI281"/>
  <c r="AH281"/>
  <c r="AG281"/>
  <c r="AE281"/>
  <c r="AD281"/>
  <c r="AC281"/>
  <c r="AA281"/>
  <c r="Z281"/>
  <c r="Y281"/>
  <c r="D281"/>
  <c r="C281"/>
  <c r="AM280"/>
  <c r="AL280"/>
  <c r="AK280"/>
  <c r="AI280"/>
  <c r="AH280"/>
  <c r="AG280"/>
  <c r="AE280"/>
  <c r="AD280"/>
  <c r="AC280"/>
  <c r="AA280"/>
  <c r="Z280"/>
  <c r="Y280"/>
  <c r="D280"/>
  <c r="C280"/>
  <c r="AM279"/>
  <c r="AL279"/>
  <c r="AK279"/>
  <c r="AI279"/>
  <c r="AH279"/>
  <c r="AG279"/>
  <c r="AE279"/>
  <c r="AD279"/>
  <c r="AC279"/>
  <c r="AA279"/>
  <c r="Z279"/>
  <c r="Y279"/>
  <c r="D279"/>
  <c r="C279"/>
  <c r="AM278"/>
  <c r="AL278"/>
  <c r="AK278"/>
  <c r="AI278"/>
  <c r="AH278"/>
  <c r="AG278"/>
  <c r="AE278"/>
  <c r="AD278"/>
  <c r="AC278"/>
  <c r="AA278"/>
  <c r="Z278"/>
  <c r="Y278"/>
  <c r="D278"/>
  <c r="C278"/>
  <c r="AM277"/>
  <c r="AL277"/>
  <c r="AK277"/>
  <c r="AI277"/>
  <c r="AH277"/>
  <c r="AG277"/>
  <c r="AE277"/>
  <c r="AD277"/>
  <c r="AC277"/>
  <c r="AA277"/>
  <c r="Z277"/>
  <c r="Y277"/>
  <c r="D277"/>
  <c r="C277"/>
  <c r="AM276"/>
  <c r="AL276"/>
  <c r="AK276"/>
  <c r="AI276"/>
  <c r="AH276"/>
  <c r="AG276"/>
  <c r="AE276"/>
  <c r="AD276"/>
  <c r="AC276"/>
  <c r="AA276"/>
  <c r="Z276"/>
  <c r="Y276"/>
  <c r="D276"/>
  <c r="C276"/>
  <c r="AM275"/>
  <c r="AL275"/>
  <c r="AK275"/>
  <c r="AI275"/>
  <c r="AH275"/>
  <c r="AG275"/>
  <c r="AE275"/>
  <c r="AD275"/>
  <c r="AC275"/>
  <c r="AA275"/>
  <c r="Z275"/>
  <c r="Y275"/>
  <c r="D275"/>
  <c r="C275"/>
  <c r="AM274"/>
  <c r="AL274"/>
  <c r="AK274"/>
  <c r="AI274"/>
  <c r="AH274"/>
  <c r="AG274"/>
  <c r="AE274"/>
  <c r="AD274"/>
  <c r="AC274"/>
  <c r="AA274"/>
  <c r="Z274"/>
  <c r="Y274"/>
  <c r="D274"/>
  <c r="C274"/>
  <c r="AM273"/>
  <c r="AL273"/>
  <c r="AK273"/>
  <c r="AI273"/>
  <c r="AH273"/>
  <c r="AG273"/>
  <c r="AE273"/>
  <c r="AD273"/>
  <c r="AC273"/>
  <c r="AA273"/>
  <c r="Z273"/>
  <c r="Y273"/>
  <c r="D273"/>
  <c r="C273"/>
  <c r="AM272"/>
  <c r="AL272"/>
  <c r="AK272"/>
  <c r="AI272"/>
  <c r="AH272"/>
  <c r="AG272"/>
  <c r="AE272"/>
  <c r="AD272"/>
  <c r="AC272"/>
  <c r="AA272"/>
  <c r="Z272"/>
  <c r="Y272"/>
  <c r="D272"/>
  <c r="C272"/>
  <c r="AM271"/>
  <c r="AL271"/>
  <c r="AK271"/>
  <c r="AI271"/>
  <c r="AH271"/>
  <c r="AG271"/>
  <c r="AE271"/>
  <c r="AD271"/>
  <c r="AC271"/>
  <c r="AA271"/>
  <c r="Z271"/>
  <c r="Y271"/>
  <c r="D271"/>
  <c r="C271"/>
  <c r="AM270"/>
  <c r="AL270"/>
  <c r="AK270"/>
  <c r="AI270"/>
  <c r="AH270"/>
  <c r="AG270"/>
  <c r="AE270"/>
  <c r="AD270"/>
  <c r="AC270"/>
  <c r="AA270"/>
  <c r="Z270"/>
  <c r="Y270"/>
  <c r="D270"/>
  <c r="C270"/>
  <c r="AM269"/>
  <c r="AL269"/>
  <c r="AK269"/>
  <c r="AI269"/>
  <c r="AH269"/>
  <c r="AG269"/>
  <c r="AE269"/>
  <c r="AD269"/>
  <c r="AC269"/>
  <c r="AA269"/>
  <c r="Z269"/>
  <c r="Y269"/>
  <c r="D269"/>
  <c r="C269"/>
  <c r="AM311"/>
  <c r="AL311"/>
  <c r="AK311"/>
  <c r="AI311"/>
  <c r="AH311"/>
  <c r="AG311"/>
  <c r="AE311"/>
  <c r="AD311"/>
  <c r="AC311"/>
  <c r="AA311"/>
  <c r="Z311"/>
  <c r="Y311"/>
  <c r="D311"/>
  <c r="C311"/>
  <c r="AM310"/>
  <c r="AL310"/>
  <c r="AK310"/>
  <c r="AI310"/>
  <c r="AH310"/>
  <c r="AG310"/>
  <c r="AE310"/>
  <c r="AD310"/>
  <c r="AC310"/>
  <c r="AA310"/>
  <c r="Z310"/>
  <c r="Y310"/>
  <c r="D310"/>
  <c r="C310"/>
  <c r="AM309"/>
  <c r="AL309"/>
  <c r="AK309"/>
  <c r="AI309"/>
  <c r="AH309"/>
  <c r="AG309"/>
  <c r="AE309"/>
  <c r="AD309"/>
  <c r="AC309"/>
  <c r="AA309"/>
  <c r="Z309"/>
  <c r="Y309"/>
  <c r="D309"/>
  <c r="C309"/>
  <c r="AM308"/>
  <c r="AL308"/>
  <c r="AK308"/>
  <c r="AI308"/>
  <c r="AH308"/>
  <c r="AG308"/>
  <c r="AE308"/>
  <c r="AD308"/>
  <c r="AC308"/>
  <c r="AA308"/>
  <c r="Z308"/>
  <c r="Y308"/>
  <c r="D308"/>
  <c r="C308"/>
  <c r="AM307"/>
  <c r="AL307"/>
  <c r="AK307"/>
  <c r="AI307"/>
  <c r="AH307"/>
  <c r="AG307"/>
  <c r="AE307"/>
  <c r="AD307"/>
  <c r="AC307"/>
  <c r="AA307"/>
  <c r="Z307"/>
  <c r="Y307"/>
  <c r="D307"/>
  <c r="C307"/>
  <c r="AM306"/>
  <c r="AL306"/>
  <c r="AK306"/>
  <c r="AI306"/>
  <c r="AH306"/>
  <c r="AG306"/>
  <c r="AE306"/>
  <c r="AD306"/>
  <c r="AC306"/>
  <c r="AA306"/>
  <c r="Z306"/>
  <c r="Y306"/>
  <c r="D306"/>
  <c r="C306"/>
  <c r="AM305"/>
  <c r="AL305"/>
  <c r="AK305"/>
  <c r="AI305"/>
  <c r="AH305"/>
  <c r="AG305"/>
  <c r="AE305"/>
  <c r="AD305"/>
  <c r="AC305"/>
  <c r="AA305"/>
  <c r="Z305"/>
  <c r="Y305"/>
  <c r="D305"/>
  <c r="C305"/>
  <c r="AM304"/>
  <c r="AL304"/>
  <c r="AK304"/>
  <c r="AI304"/>
  <c r="AH304"/>
  <c r="AG304"/>
  <c r="AE304"/>
  <c r="AD304"/>
  <c r="AC304"/>
  <c r="AA304"/>
  <c r="Z304"/>
  <c r="Y304"/>
  <c r="D304"/>
  <c r="C304"/>
  <c r="AM303"/>
  <c r="AL303"/>
  <c r="AK303"/>
  <c r="AI303"/>
  <c r="AH303"/>
  <c r="AG303"/>
  <c r="AE303"/>
  <c r="AD303"/>
  <c r="AC303"/>
  <c r="AA303"/>
  <c r="Z303"/>
  <c r="Y303"/>
  <c r="D303"/>
  <c r="C303"/>
  <c r="AM302"/>
  <c r="AL302"/>
  <c r="AK302"/>
  <c r="AI302"/>
  <c r="AH302"/>
  <c r="AG302"/>
  <c r="AE302"/>
  <c r="AD302"/>
  <c r="AC302"/>
  <c r="AA302"/>
  <c r="Z302"/>
  <c r="Y302"/>
  <c r="D302"/>
  <c r="C302"/>
  <c r="AM301"/>
  <c r="AL301"/>
  <c r="AK301"/>
  <c r="AI301"/>
  <c r="AH301"/>
  <c r="AG301"/>
  <c r="AE301"/>
  <c r="AD301"/>
  <c r="AC301"/>
  <c r="AA301"/>
  <c r="Z301"/>
  <c r="Y301"/>
  <c r="D301"/>
  <c r="C301"/>
  <c r="H260"/>
  <c r="F260"/>
  <c r="AM263"/>
  <c r="AL263"/>
  <c r="AK263"/>
  <c r="AI263"/>
  <c r="AH263"/>
  <c r="AG263"/>
  <c r="AE263"/>
  <c r="AD263"/>
  <c r="AC263"/>
  <c r="AA263"/>
  <c r="Z263"/>
  <c r="Y263"/>
  <c r="D263"/>
  <c r="C263"/>
  <c r="AM262"/>
  <c r="AL262"/>
  <c r="AK262"/>
  <c r="AI262"/>
  <c r="AH262"/>
  <c r="AG262"/>
  <c r="AE262"/>
  <c r="AD262"/>
  <c r="AC262"/>
  <c r="AA262"/>
  <c r="Z262"/>
  <c r="Y262"/>
  <c r="D262"/>
  <c r="C262"/>
  <c r="AM261"/>
  <c r="AL261"/>
  <c r="AK261"/>
  <c r="AI261"/>
  <c r="AH261"/>
  <c r="AG261"/>
  <c r="AE261"/>
  <c r="AD261"/>
  <c r="AC261"/>
  <c r="AA261"/>
  <c r="Z261"/>
  <c r="Y261"/>
  <c r="D261"/>
  <c r="C261"/>
  <c r="AM266"/>
  <c r="AL266"/>
  <c r="AK266"/>
  <c r="AI266"/>
  <c r="AH266"/>
  <c r="AG266"/>
  <c r="AE266"/>
  <c r="AD266"/>
  <c r="AC266"/>
  <c r="AA266"/>
  <c r="Z266"/>
  <c r="Y266"/>
  <c r="D266"/>
  <c r="C266"/>
  <c r="AM265"/>
  <c r="AL265"/>
  <c r="AK265"/>
  <c r="AI265"/>
  <c r="AH265"/>
  <c r="AG265"/>
  <c r="AE265"/>
  <c r="AD265"/>
  <c r="AC265"/>
  <c r="AA265"/>
  <c r="Z265"/>
  <c r="Y265"/>
  <c r="D265"/>
  <c r="C265"/>
  <c r="AM264"/>
  <c r="AL264"/>
  <c r="AK264"/>
  <c r="AI264"/>
  <c r="AH264"/>
  <c r="AG264"/>
  <c r="AE264"/>
  <c r="AD264"/>
  <c r="AC264"/>
  <c r="AA264"/>
  <c r="Z264"/>
  <c r="Y264"/>
  <c r="D264"/>
  <c r="C264"/>
  <c r="AM232"/>
  <c r="AL232"/>
  <c r="AK232"/>
  <c r="AI232"/>
  <c r="AH232"/>
  <c r="AG232"/>
  <c r="AE232"/>
  <c r="AD232"/>
  <c r="AC232"/>
  <c r="AA232"/>
  <c r="Z232"/>
  <c r="Y232"/>
  <c r="AM231"/>
  <c r="AL231"/>
  <c r="AK231"/>
  <c r="AI231"/>
  <c r="AH231"/>
  <c r="AG231"/>
  <c r="AE231"/>
  <c r="AD231"/>
  <c r="AC231"/>
  <c r="AA231"/>
  <c r="Z231"/>
  <c r="Y231"/>
  <c r="AM233"/>
  <c r="AL233"/>
  <c r="AK233"/>
  <c r="AI233"/>
  <c r="AH233"/>
  <c r="AG233"/>
  <c r="AE233"/>
  <c r="AD233"/>
  <c r="AC233"/>
  <c r="AA233"/>
  <c r="Z233"/>
  <c r="Y233"/>
  <c r="AM253"/>
  <c r="AL253"/>
  <c r="AK253"/>
  <c r="AI253"/>
  <c r="AH253"/>
  <c r="AG253"/>
  <c r="AE253"/>
  <c r="AD253"/>
  <c r="AC253"/>
  <c r="AA253"/>
  <c r="Z253"/>
  <c r="Y253"/>
  <c r="D253"/>
  <c r="C253"/>
  <c r="AM252"/>
  <c r="AL252"/>
  <c r="AK252"/>
  <c r="AI252"/>
  <c r="AH252"/>
  <c r="AG252"/>
  <c r="AE252"/>
  <c r="AD252"/>
  <c r="AC252"/>
  <c r="AA252"/>
  <c r="Z252"/>
  <c r="Y252"/>
  <c r="D252"/>
  <c r="C252"/>
  <c r="AM251"/>
  <c r="AL251"/>
  <c r="AK251"/>
  <c r="AI251"/>
  <c r="AH251"/>
  <c r="AG251"/>
  <c r="AE251"/>
  <c r="AD251"/>
  <c r="AC251"/>
  <c r="AA251"/>
  <c r="Z251"/>
  <c r="Y251"/>
  <c r="D251"/>
  <c r="C251"/>
  <c r="AM250"/>
  <c r="AL250"/>
  <c r="AK250"/>
  <c r="AI250"/>
  <c r="AH250"/>
  <c r="AG250"/>
  <c r="AE250"/>
  <c r="AD250"/>
  <c r="AC250"/>
  <c r="AA250"/>
  <c r="Z250"/>
  <c r="Y250"/>
  <c r="D250"/>
  <c r="C250"/>
  <c r="AM249"/>
  <c r="AL249"/>
  <c r="AK249"/>
  <c r="AI249"/>
  <c r="AH249"/>
  <c r="AG249"/>
  <c r="AE249"/>
  <c r="AD249"/>
  <c r="AC249"/>
  <c r="AA249"/>
  <c r="Z249"/>
  <c r="Y249"/>
  <c r="D249"/>
  <c r="C249"/>
  <c r="AL248"/>
  <c r="AK248"/>
  <c r="AI248"/>
  <c r="AH248"/>
  <c r="AG248"/>
  <c r="AE248"/>
  <c r="AD248"/>
  <c r="AC248"/>
  <c r="AA248"/>
  <c r="Y248"/>
  <c r="D248"/>
  <c r="AM247"/>
  <c r="AL247"/>
  <c r="AK247"/>
  <c r="AI247"/>
  <c r="AH247"/>
  <c r="AG247"/>
  <c r="AE247"/>
  <c r="AD247"/>
  <c r="AC247"/>
  <c r="AA247"/>
  <c r="Z247"/>
  <c r="Y247"/>
  <c r="D247"/>
  <c r="C247"/>
  <c r="AM246"/>
  <c r="AL246"/>
  <c r="AK246"/>
  <c r="AI246"/>
  <c r="AH246"/>
  <c r="AG246"/>
  <c r="AE246"/>
  <c r="AD246"/>
  <c r="AC246"/>
  <c r="AA246"/>
  <c r="Z246"/>
  <c r="Y246"/>
  <c r="D246"/>
  <c r="C246"/>
  <c r="AM245"/>
  <c r="AL245"/>
  <c r="AK245"/>
  <c r="AI245"/>
  <c r="AH245"/>
  <c r="AG245"/>
  <c r="AE245"/>
  <c r="AD245"/>
  <c r="AC245"/>
  <c r="AA245"/>
  <c r="Z245"/>
  <c r="Y245"/>
  <c r="D245"/>
  <c r="C245"/>
  <c r="AM259"/>
  <c r="AL259"/>
  <c r="AK259"/>
  <c r="AI259"/>
  <c r="AH259"/>
  <c r="AG259"/>
  <c r="AE259"/>
  <c r="AD259"/>
  <c r="AC259"/>
  <c r="AA259"/>
  <c r="Z259"/>
  <c r="Y259"/>
  <c r="D259"/>
  <c r="C259"/>
  <c r="AM258"/>
  <c r="AL258"/>
  <c r="AK258"/>
  <c r="AI258"/>
  <c r="AH258"/>
  <c r="AG258"/>
  <c r="AE258"/>
  <c r="AD258"/>
  <c r="AC258"/>
  <c r="AA258"/>
  <c r="Z258"/>
  <c r="Y258"/>
  <c r="D258"/>
  <c r="C258"/>
  <c r="AM257"/>
  <c r="AL257"/>
  <c r="AK257"/>
  <c r="AI257"/>
  <c r="AH257"/>
  <c r="AG257"/>
  <c r="AE257"/>
  <c r="AD257"/>
  <c r="AC257"/>
  <c r="AA257"/>
  <c r="Z257"/>
  <c r="Y257"/>
  <c r="D257"/>
  <c r="C257"/>
  <c r="AM256"/>
  <c r="AL256"/>
  <c r="AK256"/>
  <c r="AI256"/>
  <c r="AH256"/>
  <c r="AG256"/>
  <c r="AE256"/>
  <c r="AD256"/>
  <c r="AC256"/>
  <c r="AA256"/>
  <c r="Z256"/>
  <c r="Y256"/>
  <c r="D256"/>
  <c r="C256"/>
  <c r="AM255"/>
  <c r="AL255"/>
  <c r="AK255"/>
  <c r="AI255"/>
  <c r="AH255"/>
  <c r="AG255"/>
  <c r="AE255"/>
  <c r="AD255"/>
  <c r="AC255"/>
  <c r="AA255"/>
  <c r="Z255"/>
  <c r="Y255"/>
  <c r="D255"/>
  <c r="C255"/>
  <c r="AM254"/>
  <c r="AL254"/>
  <c r="AK254"/>
  <c r="AI254"/>
  <c r="AH254"/>
  <c r="AG254"/>
  <c r="AE254"/>
  <c r="AD254"/>
  <c r="AC254"/>
  <c r="AA254"/>
  <c r="Z254"/>
  <c r="Y254"/>
  <c r="D254"/>
  <c r="C254"/>
  <c r="H235"/>
  <c r="F235"/>
  <c r="AM239"/>
  <c r="AL239"/>
  <c r="AK239"/>
  <c r="AI239"/>
  <c r="AH239"/>
  <c r="AG239"/>
  <c r="AE239"/>
  <c r="AD239"/>
  <c r="AC239"/>
  <c r="AA239"/>
  <c r="Z239"/>
  <c r="Y239"/>
  <c r="D239"/>
  <c r="C239"/>
  <c r="AM238"/>
  <c r="AL238"/>
  <c r="AK238"/>
  <c r="AI238"/>
  <c r="AH238"/>
  <c r="AG238"/>
  <c r="AE238"/>
  <c r="AD238"/>
  <c r="AC238"/>
  <c r="AA238"/>
  <c r="Z238"/>
  <c r="Y238"/>
  <c r="D238"/>
  <c r="C238"/>
  <c r="AM237"/>
  <c r="AL237"/>
  <c r="AK237"/>
  <c r="AI237"/>
  <c r="AH237"/>
  <c r="AG237"/>
  <c r="AE237"/>
  <c r="AD237"/>
  <c r="AC237"/>
  <c r="AA237"/>
  <c r="Z237"/>
  <c r="Y237"/>
  <c r="D237"/>
  <c r="C237"/>
  <c r="AM236"/>
  <c r="AL236"/>
  <c r="AK236"/>
  <c r="AI236"/>
  <c r="AH236"/>
  <c r="AG236"/>
  <c r="AE236"/>
  <c r="AD236"/>
  <c r="AC236"/>
  <c r="AA236"/>
  <c r="Z236"/>
  <c r="Y236"/>
  <c r="D236"/>
  <c r="C236"/>
  <c r="AM241"/>
  <c r="AL241"/>
  <c r="AK241"/>
  <c r="AI241"/>
  <c r="AH241"/>
  <c r="AG241"/>
  <c r="AE241"/>
  <c r="AD241"/>
  <c r="AC241"/>
  <c r="AA241"/>
  <c r="Z241"/>
  <c r="Y241"/>
  <c r="D241"/>
  <c r="C241"/>
  <c r="AM240"/>
  <c r="AL240"/>
  <c r="AK240"/>
  <c r="AI240"/>
  <c r="AH240"/>
  <c r="AG240"/>
  <c r="AE240"/>
  <c r="AD240"/>
  <c r="AC240"/>
  <c r="AA240"/>
  <c r="Z240"/>
  <c r="Y240"/>
  <c r="D240"/>
  <c r="C240"/>
  <c r="AM242"/>
  <c r="AL242"/>
  <c r="AK242"/>
  <c r="AI242"/>
  <c r="AH242"/>
  <c r="AG242"/>
  <c r="AE242"/>
  <c r="AD242"/>
  <c r="AC242"/>
  <c r="AA242"/>
  <c r="Z242"/>
  <c r="Y242"/>
  <c r="D242"/>
  <c r="C242"/>
  <c r="AM226"/>
  <c r="AL226"/>
  <c r="AK226"/>
  <c r="AI226"/>
  <c r="AH226"/>
  <c r="AG226"/>
  <c r="AE226"/>
  <c r="AD226"/>
  <c r="AC226"/>
  <c r="AA226"/>
  <c r="Z226"/>
  <c r="Y226"/>
  <c r="AM225"/>
  <c r="AL225"/>
  <c r="AK225"/>
  <c r="AH225"/>
  <c r="AG225"/>
  <c r="AE225"/>
  <c r="AD225"/>
  <c r="AA225"/>
  <c r="Y225"/>
  <c r="AM230"/>
  <c r="AL230"/>
  <c r="AK230"/>
  <c r="AI230"/>
  <c r="AH230"/>
  <c r="AG230"/>
  <c r="AE230"/>
  <c r="AD230"/>
  <c r="AC230"/>
  <c r="AA230"/>
  <c r="Z230"/>
  <c r="Y230"/>
  <c r="AM229"/>
  <c r="AL229"/>
  <c r="AK229"/>
  <c r="AI229"/>
  <c r="AH229"/>
  <c r="AG229"/>
  <c r="AE229"/>
  <c r="AD229"/>
  <c r="AC229"/>
  <c r="AA229"/>
  <c r="Z229"/>
  <c r="Y229"/>
  <c r="AM228"/>
  <c r="AL228"/>
  <c r="AK228"/>
  <c r="AI228"/>
  <c r="AH228"/>
  <c r="AG228"/>
  <c r="AE228"/>
  <c r="AD228"/>
  <c r="AC228"/>
  <c r="AA228"/>
  <c r="Z228"/>
  <c r="Y228"/>
  <c r="AM227"/>
  <c r="AL227"/>
  <c r="AK227"/>
  <c r="AI227"/>
  <c r="AH227"/>
  <c r="AG227"/>
  <c r="AE227"/>
  <c r="AD227"/>
  <c r="AC227"/>
  <c r="AA227"/>
  <c r="Z227"/>
  <c r="Y227"/>
  <c r="H214"/>
  <c r="F214"/>
  <c r="AM217"/>
  <c r="AL217"/>
  <c r="AK217"/>
  <c r="AI217"/>
  <c r="AH217"/>
  <c r="AG217"/>
  <c r="AE217"/>
  <c r="AD217"/>
  <c r="AC217"/>
  <c r="AA217"/>
  <c r="Z217"/>
  <c r="Y217"/>
  <c r="AM216"/>
  <c r="AL216"/>
  <c r="AK216"/>
  <c r="AI216"/>
  <c r="AH216"/>
  <c r="AG216"/>
  <c r="AE216"/>
  <c r="AD216"/>
  <c r="AC216"/>
  <c r="AA216"/>
  <c r="Z216"/>
  <c r="Y216"/>
  <c r="AM215"/>
  <c r="AL215"/>
  <c r="AK215"/>
  <c r="AI215"/>
  <c r="AH215"/>
  <c r="AG215"/>
  <c r="AE215"/>
  <c r="AD215"/>
  <c r="AC215"/>
  <c r="AA215"/>
  <c r="Z215"/>
  <c r="Y215"/>
  <c r="D215"/>
  <c r="C215"/>
  <c r="AM219"/>
  <c r="AL219"/>
  <c r="AK219"/>
  <c r="AI219"/>
  <c r="AH219"/>
  <c r="AG219"/>
  <c r="AE219"/>
  <c r="AD219"/>
  <c r="AC219"/>
  <c r="AA219"/>
  <c r="Z219"/>
  <c r="Y219"/>
  <c r="AM218"/>
  <c r="AL218"/>
  <c r="AK218"/>
  <c r="AI218"/>
  <c r="AH218"/>
  <c r="AG218"/>
  <c r="AE218"/>
  <c r="AD218"/>
  <c r="AC218"/>
  <c r="AA218"/>
  <c r="Z218"/>
  <c r="Y218"/>
  <c r="AM220"/>
  <c r="AL220"/>
  <c r="AK220"/>
  <c r="AI220"/>
  <c r="AH220"/>
  <c r="AG220"/>
  <c r="AE220"/>
  <c r="AD220"/>
  <c r="AC220"/>
  <c r="AA220"/>
  <c r="Z220"/>
  <c r="Y220"/>
  <c r="H207"/>
  <c r="F207"/>
  <c r="AM209"/>
  <c r="AL209"/>
  <c r="AK209"/>
  <c r="AI209"/>
  <c r="AH209"/>
  <c r="AG209"/>
  <c r="AE209"/>
  <c r="AD209"/>
  <c r="AC209"/>
  <c r="AA209"/>
  <c r="Z209"/>
  <c r="Y209"/>
  <c r="Y210"/>
  <c r="Z210"/>
  <c r="AA210"/>
  <c r="AC210"/>
  <c r="AD210"/>
  <c r="AE210"/>
  <c r="AG210"/>
  <c r="AH210"/>
  <c r="AI210"/>
  <c r="AK210"/>
  <c r="AL210"/>
  <c r="AM210"/>
  <c r="AM211"/>
  <c r="AL211"/>
  <c r="AK211"/>
  <c r="AI211"/>
  <c r="AH211"/>
  <c r="AG211"/>
  <c r="AE211"/>
  <c r="AD211"/>
  <c r="AC211"/>
  <c r="AA211"/>
  <c r="Z211"/>
  <c r="Y211"/>
  <c r="AM208"/>
  <c r="AL208"/>
  <c r="AK208"/>
  <c r="AI208"/>
  <c r="AH208"/>
  <c r="AG208"/>
  <c r="AE208"/>
  <c r="AD208"/>
  <c r="AC208"/>
  <c r="AA208"/>
  <c r="Z208"/>
  <c r="Y208"/>
  <c r="D208"/>
  <c r="C208"/>
  <c r="AM212"/>
  <c r="AL212"/>
  <c r="AK212"/>
  <c r="AI212"/>
  <c r="AH212"/>
  <c r="AG212"/>
  <c r="AE212"/>
  <c r="AD212"/>
  <c r="AC212"/>
  <c r="AA212"/>
  <c r="Z212"/>
  <c r="Y212"/>
  <c r="AM204"/>
  <c r="AL204"/>
  <c r="AK204"/>
  <c r="AI204"/>
  <c r="AH204"/>
  <c r="AG204"/>
  <c r="AE204"/>
  <c r="AD204"/>
  <c r="AC204"/>
  <c r="AA204"/>
  <c r="Z204"/>
  <c r="Y204"/>
  <c r="AM203"/>
  <c r="AL203"/>
  <c r="AK203"/>
  <c r="AI203"/>
  <c r="AH203"/>
  <c r="AG203"/>
  <c r="AE203"/>
  <c r="AD203"/>
  <c r="AC203"/>
  <c r="AA203"/>
  <c r="Z203"/>
  <c r="Y203"/>
  <c r="AM202"/>
  <c r="AL202"/>
  <c r="AK202"/>
  <c r="AI202"/>
  <c r="AH202"/>
  <c r="AG202"/>
  <c r="AE202"/>
  <c r="AD202"/>
  <c r="AC202"/>
  <c r="AA202"/>
  <c r="Z202"/>
  <c r="Y202"/>
  <c r="AL201"/>
  <c r="AK201"/>
  <c r="AI201"/>
  <c r="AH201"/>
  <c r="AG201"/>
  <c r="AE201"/>
  <c r="AD201"/>
  <c r="AC201"/>
  <c r="AA201"/>
  <c r="Z201"/>
  <c r="Y201"/>
  <c r="AM205"/>
  <c r="AL205"/>
  <c r="AK205"/>
  <c r="AI205"/>
  <c r="AH205"/>
  <c r="AG205"/>
  <c r="AE205"/>
  <c r="AD205"/>
  <c r="AC205"/>
  <c r="AA205"/>
  <c r="Z205"/>
  <c r="Y205"/>
  <c r="H191"/>
  <c r="F191"/>
  <c r="AM193"/>
  <c r="AL193"/>
  <c r="AK193"/>
  <c r="AI193"/>
  <c r="AH193"/>
  <c r="AG193"/>
  <c r="AE193"/>
  <c r="AD193"/>
  <c r="AC193"/>
  <c r="AA193"/>
  <c r="Z193"/>
  <c r="Y193"/>
  <c r="AM194"/>
  <c r="AL194"/>
  <c r="AK194"/>
  <c r="AI194"/>
  <c r="AH194"/>
  <c r="AG194"/>
  <c r="AE194"/>
  <c r="AD194"/>
  <c r="AC194"/>
  <c r="AA194"/>
  <c r="Z194"/>
  <c r="Y194"/>
  <c r="AL192"/>
  <c r="AK192"/>
  <c r="AI192"/>
  <c r="AH192"/>
  <c r="AG192"/>
  <c r="AE192"/>
  <c r="AD192"/>
  <c r="AC192"/>
  <c r="AA192"/>
  <c r="Z192"/>
  <c r="Y192"/>
  <c r="D192"/>
  <c r="AM196"/>
  <c r="AL196"/>
  <c r="AK196"/>
  <c r="AI196"/>
  <c r="AH196"/>
  <c r="AG196"/>
  <c r="AE196"/>
  <c r="AD196"/>
  <c r="AC196"/>
  <c r="AA196"/>
  <c r="Y196"/>
  <c r="AM195"/>
  <c r="AL195"/>
  <c r="AK195"/>
  <c r="AI195"/>
  <c r="AH195"/>
  <c r="AG195"/>
  <c r="AE195"/>
  <c r="AD195"/>
  <c r="AC195"/>
  <c r="AA195"/>
  <c r="Z195"/>
  <c r="Y195"/>
  <c r="AM197"/>
  <c r="AL197"/>
  <c r="AK197"/>
  <c r="AI197"/>
  <c r="AH197"/>
  <c r="AG197"/>
  <c r="AE197"/>
  <c r="AD197"/>
  <c r="AC197"/>
  <c r="AA197"/>
  <c r="Z197"/>
  <c r="Y197"/>
  <c r="AM185"/>
  <c r="AL185"/>
  <c r="AK185"/>
  <c r="AI185"/>
  <c r="AH185"/>
  <c r="AG185"/>
  <c r="AE185"/>
  <c r="AD185"/>
  <c r="AC185"/>
  <c r="AA185"/>
  <c r="Z185"/>
  <c r="Y185"/>
  <c r="AM184"/>
  <c r="AL184"/>
  <c r="AK184"/>
  <c r="AI184"/>
  <c r="AH184"/>
  <c r="AG184"/>
  <c r="AE184"/>
  <c r="AD184"/>
  <c r="AC184"/>
  <c r="AA184"/>
  <c r="Z184"/>
  <c r="Y184"/>
  <c r="AM183"/>
  <c r="AL183"/>
  <c r="AK183"/>
  <c r="AI183"/>
  <c r="AH183"/>
  <c r="AG183"/>
  <c r="AE183"/>
  <c r="AD183"/>
  <c r="AC183"/>
  <c r="AA183"/>
  <c r="Z183"/>
  <c r="Y183"/>
  <c r="AM182"/>
  <c r="AL182"/>
  <c r="AK182"/>
  <c r="AI182"/>
  <c r="AH182"/>
  <c r="AG182"/>
  <c r="AE182"/>
  <c r="AD182"/>
  <c r="AC182"/>
  <c r="AA182"/>
  <c r="Z182"/>
  <c r="Y182"/>
  <c r="AM181"/>
  <c r="AL181"/>
  <c r="AK181"/>
  <c r="AI181"/>
  <c r="AH181"/>
  <c r="AG181"/>
  <c r="AE181"/>
  <c r="AD181"/>
  <c r="AC181"/>
  <c r="AA181"/>
  <c r="Z181"/>
  <c r="Y181"/>
  <c r="AM180"/>
  <c r="AL180"/>
  <c r="AK180"/>
  <c r="AI180"/>
  <c r="AH180"/>
  <c r="AG180"/>
  <c r="AE180"/>
  <c r="AD180"/>
  <c r="AC180"/>
  <c r="AA180"/>
  <c r="Z180"/>
  <c r="Y180"/>
  <c r="AM179"/>
  <c r="AL179"/>
  <c r="AK179"/>
  <c r="AI179"/>
  <c r="AH179"/>
  <c r="AG179"/>
  <c r="AE179"/>
  <c r="AD179"/>
  <c r="AC179"/>
  <c r="AA179"/>
  <c r="Z179"/>
  <c r="Y179"/>
  <c r="AM178"/>
  <c r="AL178"/>
  <c r="AK178"/>
  <c r="AI178"/>
  <c r="AH178"/>
  <c r="AG178"/>
  <c r="AE178"/>
  <c r="AD178"/>
  <c r="AC178"/>
  <c r="AA178"/>
  <c r="Z178"/>
  <c r="Y178"/>
  <c r="AM177"/>
  <c r="AL177"/>
  <c r="AK177"/>
  <c r="AI177"/>
  <c r="AH177"/>
  <c r="AG177"/>
  <c r="AE177"/>
  <c r="AD177"/>
  <c r="AC177"/>
  <c r="AA177"/>
  <c r="Z177"/>
  <c r="Y177"/>
  <c r="AM176"/>
  <c r="AL176"/>
  <c r="AK176"/>
  <c r="AI176"/>
  <c r="AH176"/>
  <c r="AG176"/>
  <c r="AE176"/>
  <c r="AD176"/>
  <c r="AC176"/>
  <c r="AA176"/>
  <c r="Z176"/>
  <c r="Y176"/>
  <c r="AM175"/>
  <c r="AL175"/>
  <c r="AK175"/>
  <c r="AI175"/>
  <c r="AH175"/>
  <c r="AG175"/>
  <c r="AE175"/>
  <c r="AD175"/>
  <c r="AC175"/>
  <c r="AA175"/>
  <c r="Z175"/>
  <c r="Y175"/>
  <c r="AM174"/>
  <c r="AL174"/>
  <c r="AK174"/>
  <c r="AI174"/>
  <c r="AH174"/>
  <c r="AG174"/>
  <c r="AE174"/>
  <c r="AD174"/>
  <c r="AC174"/>
  <c r="AA174"/>
  <c r="Z174"/>
  <c r="Y174"/>
  <c r="AM173"/>
  <c r="AL173"/>
  <c r="AK173"/>
  <c r="AI173"/>
  <c r="AH173"/>
  <c r="AG173"/>
  <c r="AE173"/>
  <c r="AD173"/>
  <c r="AC173"/>
  <c r="AA173"/>
  <c r="Z173"/>
  <c r="Y173"/>
  <c r="AM172"/>
  <c r="AL172"/>
  <c r="AK172"/>
  <c r="AI172"/>
  <c r="AH172"/>
  <c r="AG172"/>
  <c r="AE172"/>
  <c r="AD172"/>
  <c r="AC172"/>
  <c r="AA172"/>
  <c r="Z172"/>
  <c r="Y172"/>
  <c r="AM171"/>
  <c r="AL171"/>
  <c r="AK171"/>
  <c r="AI171"/>
  <c r="AH171"/>
  <c r="AG171"/>
  <c r="AD171"/>
  <c r="AC171"/>
  <c r="AA171"/>
  <c r="Y171"/>
  <c r="AM170"/>
  <c r="AL170"/>
  <c r="AK170"/>
  <c r="AI170"/>
  <c r="AH170"/>
  <c r="AG170"/>
  <c r="AE170"/>
  <c r="AD170"/>
  <c r="AC170"/>
  <c r="AA170"/>
  <c r="Z170"/>
  <c r="Y170"/>
  <c r="AM189"/>
  <c r="AL189"/>
  <c r="AK189"/>
  <c r="AI189"/>
  <c r="AH189"/>
  <c r="AG189"/>
  <c r="AE189"/>
  <c r="AD189"/>
  <c r="AC189"/>
  <c r="AA189"/>
  <c r="Z189"/>
  <c r="Y189"/>
  <c r="AM188"/>
  <c r="AL188"/>
  <c r="AK188"/>
  <c r="AI188"/>
  <c r="AH188"/>
  <c r="AG188"/>
  <c r="AE188"/>
  <c r="AD188"/>
  <c r="AC188"/>
  <c r="AA188"/>
  <c r="Z188"/>
  <c r="Y188"/>
  <c r="AM187"/>
  <c r="AL187"/>
  <c r="AK187"/>
  <c r="AI187"/>
  <c r="AH187"/>
  <c r="AG187"/>
  <c r="AE187"/>
  <c r="AD187"/>
  <c r="AC187"/>
  <c r="AA187"/>
  <c r="Y187"/>
  <c r="AM186"/>
  <c r="AL186"/>
  <c r="AK186"/>
  <c r="AI186"/>
  <c r="AH186"/>
  <c r="AG186"/>
  <c r="AE186"/>
  <c r="AD186"/>
  <c r="AC186"/>
  <c r="AA186"/>
  <c r="Z186"/>
  <c r="Y186"/>
  <c r="AM166"/>
  <c r="AL166"/>
  <c r="AK166"/>
  <c r="AI166"/>
  <c r="AH166"/>
  <c r="AG166"/>
  <c r="AE166"/>
  <c r="AD166"/>
  <c r="AC166"/>
  <c r="AA166"/>
  <c r="Z166"/>
  <c r="Y166"/>
  <c r="AM167"/>
  <c r="AL167"/>
  <c r="AK167"/>
  <c r="AI167"/>
  <c r="AH167"/>
  <c r="AG167"/>
  <c r="AE167"/>
  <c r="AD167"/>
  <c r="AC167"/>
  <c r="AA167"/>
  <c r="Z167"/>
  <c r="Y167"/>
  <c r="AM168"/>
  <c r="AL168"/>
  <c r="AK168"/>
  <c r="AI168"/>
  <c r="AH168"/>
  <c r="AG168"/>
  <c r="AE168"/>
  <c r="AD168"/>
  <c r="AC168"/>
  <c r="AA168"/>
  <c r="Z168"/>
  <c r="Y168"/>
  <c r="AM169"/>
  <c r="AL169"/>
  <c r="AK169"/>
  <c r="AI169"/>
  <c r="AH169"/>
  <c r="AG169"/>
  <c r="AE169"/>
  <c r="AD169"/>
  <c r="AC169"/>
  <c r="AA169"/>
  <c r="Z169"/>
  <c r="Y169"/>
  <c r="AM158"/>
  <c r="AL158"/>
  <c r="AK158"/>
  <c r="AI158"/>
  <c r="AH158"/>
  <c r="AG158"/>
  <c r="AE158"/>
  <c r="AD158"/>
  <c r="AC158"/>
  <c r="AA158"/>
  <c r="Z158"/>
  <c r="AM157"/>
  <c r="AL157"/>
  <c r="AK157"/>
  <c r="AI157"/>
  <c r="AH157"/>
  <c r="AG157"/>
  <c r="AE157"/>
  <c r="AD157"/>
  <c r="AC157"/>
  <c r="AA157"/>
  <c r="Z157"/>
  <c r="Y157"/>
  <c r="AM156"/>
  <c r="AL156"/>
  <c r="AK156"/>
  <c r="AI156"/>
  <c r="AH156"/>
  <c r="AG156"/>
  <c r="AE156"/>
  <c r="AD156"/>
  <c r="AC156"/>
  <c r="AA156"/>
  <c r="Z156"/>
  <c r="Y156"/>
  <c r="AM155"/>
  <c r="AL155"/>
  <c r="AK155"/>
  <c r="AI155"/>
  <c r="AH155"/>
  <c r="AG155"/>
  <c r="AE155"/>
  <c r="AD155"/>
  <c r="AC155"/>
  <c r="AA155"/>
  <c r="Z155"/>
  <c r="Y155"/>
  <c r="AM154"/>
  <c r="AL154"/>
  <c r="AK154"/>
  <c r="AI154"/>
  <c r="AH154"/>
  <c r="AG154"/>
  <c r="AE154"/>
  <c r="AD154"/>
  <c r="AC154"/>
  <c r="AA154"/>
  <c r="Z154"/>
  <c r="Y154"/>
  <c r="AM153"/>
  <c r="AL153"/>
  <c r="AK153"/>
  <c r="AI153"/>
  <c r="AH153"/>
  <c r="AG153"/>
  <c r="AE153"/>
  <c r="AD153"/>
  <c r="AC153"/>
  <c r="AA153"/>
  <c r="Z153"/>
  <c r="Y153"/>
  <c r="AM152"/>
  <c r="AL152"/>
  <c r="AK152"/>
  <c r="AI152"/>
  <c r="AH152"/>
  <c r="AG152"/>
  <c r="AE152"/>
  <c r="AD152"/>
  <c r="AC152"/>
  <c r="AA152"/>
  <c r="Z152"/>
  <c r="Y152"/>
  <c r="AM151"/>
  <c r="AL151"/>
  <c r="AK151"/>
  <c r="AI151"/>
  <c r="AH151"/>
  <c r="AG151"/>
  <c r="AE151"/>
  <c r="AD151"/>
  <c r="AC151"/>
  <c r="AA151"/>
  <c r="Z151"/>
  <c r="Y151"/>
  <c r="AM161"/>
  <c r="AL161"/>
  <c r="AK161"/>
  <c r="AI161"/>
  <c r="AH161"/>
  <c r="AG161"/>
  <c r="AE161"/>
  <c r="AD161"/>
  <c r="AC161"/>
  <c r="AA161"/>
  <c r="Z161"/>
  <c r="Y161"/>
  <c r="AM160"/>
  <c r="AL160"/>
  <c r="AK160"/>
  <c r="AI160"/>
  <c r="AH160"/>
  <c r="AG160"/>
  <c r="AE160"/>
  <c r="AD160"/>
  <c r="AC160"/>
  <c r="AA160"/>
  <c r="Z160"/>
  <c r="Y160"/>
  <c r="AM159"/>
  <c r="AL159"/>
  <c r="AK159"/>
  <c r="AI159"/>
  <c r="AH159"/>
  <c r="AG159"/>
  <c r="AE159"/>
  <c r="AD159"/>
  <c r="AC159"/>
  <c r="AA159"/>
  <c r="Z159"/>
  <c r="Y159"/>
  <c r="AM140"/>
  <c r="AL140"/>
  <c r="AK140"/>
  <c r="AI140"/>
  <c r="AH140"/>
  <c r="AG140"/>
  <c r="AE140"/>
  <c r="AD140"/>
  <c r="AC140"/>
  <c r="AA140"/>
  <c r="Z140"/>
  <c r="Y140"/>
  <c r="AM139"/>
  <c r="AL139"/>
  <c r="AK139"/>
  <c r="AI139"/>
  <c r="AH139"/>
  <c r="AG139"/>
  <c r="AE139"/>
  <c r="AD139"/>
  <c r="AC139"/>
  <c r="AA139"/>
  <c r="Z139"/>
  <c r="Y139"/>
  <c r="Y141"/>
  <c r="Z141"/>
  <c r="AA141"/>
  <c r="AC141"/>
  <c r="AD141"/>
  <c r="AE141"/>
  <c r="AG141"/>
  <c r="AH141"/>
  <c r="AI141"/>
  <c r="AK141"/>
  <c r="AL141"/>
  <c r="AM141"/>
  <c r="Y142"/>
  <c r="Z142"/>
  <c r="AA142"/>
  <c r="AC142"/>
  <c r="AD142"/>
  <c r="AE142"/>
  <c r="AG142"/>
  <c r="AH142"/>
  <c r="AI142"/>
  <c r="AK142"/>
  <c r="AL142"/>
  <c r="AM142"/>
  <c r="AM143"/>
  <c r="AL143"/>
  <c r="AK143"/>
  <c r="AI143"/>
  <c r="AH143"/>
  <c r="AG143"/>
  <c r="AE143"/>
  <c r="AD143"/>
  <c r="AC143"/>
  <c r="AA143"/>
  <c r="Z143"/>
  <c r="Y143"/>
  <c r="AM138"/>
  <c r="AL138"/>
  <c r="AK138"/>
  <c r="AI138"/>
  <c r="AH138"/>
  <c r="AG138"/>
  <c r="AE138"/>
  <c r="AD138"/>
  <c r="AC138"/>
  <c r="AA138"/>
  <c r="Z138"/>
  <c r="Y138"/>
  <c r="AM145"/>
  <c r="AL145"/>
  <c r="AK145"/>
  <c r="AI145"/>
  <c r="AH145"/>
  <c r="AG145"/>
  <c r="AE145"/>
  <c r="AD145"/>
  <c r="AC145"/>
  <c r="AA145"/>
  <c r="Z145"/>
  <c r="Y145"/>
  <c r="AM144"/>
  <c r="AL144"/>
  <c r="AK144"/>
  <c r="AI144"/>
  <c r="AH144"/>
  <c r="AG144"/>
  <c r="AE144"/>
  <c r="AD144"/>
  <c r="AC144"/>
  <c r="AA144"/>
  <c r="Z144"/>
  <c r="Y144"/>
  <c r="AM146"/>
  <c r="AL146"/>
  <c r="AK146"/>
  <c r="AI146"/>
  <c r="AH146"/>
  <c r="AG146"/>
  <c r="AE146"/>
  <c r="AD146"/>
  <c r="AC146"/>
  <c r="AA146"/>
  <c r="Z146"/>
  <c r="Y146"/>
  <c r="AM137"/>
  <c r="AL137"/>
  <c r="AK137"/>
  <c r="AI137"/>
  <c r="AH137"/>
  <c r="AG137"/>
  <c r="AE137"/>
  <c r="AD137"/>
  <c r="AC137"/>
  <c r="AA137"/>
  <c r="Z137"/>
  <c r="Y137"/>
  <c r="AM136"/>
  <c r="AL136"/>
  <c r="AK136"/>
  <c r="AI136"/>
  <c r="AH136"/>
  <c r="AG136"/>
  <c r="AE136"/>
  <c r="AD136"/>
  <c r="AC136"/>
  <c r="AA136"/>
  <c r="Z136"/>
  <c r="Y136"/>
  <c r="AM135"/>
  <c r="AL135"/>
  <c r="AK135"/>
  <c r="AI135"/>
  <c r="AH135"/>
  <c r="AG135"/>
  <c r="AE135"/>
  <c r="AD135"/>
  <c r="AC135"/>
  <c r="AA135"/>
  <c r="Z135"/>
  <c r="Y135"/>
  <c r="AM147"/>
  <c r="AL147"/>
  <c r="AK147"/>
  <c r="AI147"/>
  <c r="AH147"/>
  <c r="AG147"/>
  <c r="AE147"/>
  <c r="AD147"/>
  <c r="AC147"/>
  <c r="AA147"/>
  <c r="Z147"/>
  <c r="Y147"/>
  <c r="AM125"/>
  <c r="AL125"/>
  <c r="AK125"/>
  <c r="AI125"/>
  <c r="AH125"/>
  <c r="AG125"/>
  <c r="AE125"/>
  <c r="AD125"/>
  <c r="AC125"/>
  <c r="AA125"/>
  <c r="Z125"/>
  <c r="Y125"/>
  <c r="AM124"/>
  <c r="AL124"/>
  <c r="AK124"/>
  <c r="AI124"/>
  <c r="AH124"/>
  <c r="AG124"/>
  <c r="AE124"/>
  <c r="AD124"/>
  <c r="AC124"/>
  <c r="AA124"/>
  <c r="Z124"/>
  <c r="Y124"/>
  <c r="AM123"/>
  <c r="AL123"/>
  <c r="AK123"/>
  <c r="AI123"/>
  <c r="AH123"/>
  <c r="AG123"/>
  <c r="AE123"/>
  <c r="AD123"/>
  <c r="AC123"/>
  <c r="AA123"/>
  <c r="Z123"/>
  <c r="Y123"/>
  <c r="AM122"/>
  <c r="AL122"/>
  <c r="AK122"/>
  <c r="AI122"/>
  <c r="AH122"/>
  <c r="AG122"/>
  <c r="AE122"/>
  <c r="AD122"/>
  <c r="AC122"/>
  <c r="AA122"/>
  <c r="Z122"/>
  <c r="Y122"/>
  <c r="AM121"/>
  <c r="AL121"/>
  <c r="AK121"/>
  <c r="AI121"/>
  <c r="AH121"/>
  <c r="AG121"/>
  <c r="AE121"/>
  <c r="AD121"/>
  <c r="AC121"/>
  <c r="AA121"/>
  <c r="Z121"/>
  <c r="Y121"/>
  <c r="AM120"/>
  <c r="AL120"/>
  <c r="AK120"/>
  <c r="AI120"/>
  <c r="AH120"/>
  <c r="AG120"/>
  <c r="AE120"/>
  <c r="AD120"/>
  <c r="AC120"/>
  <c r="AA120"/>
  <c r="Z120"/>
  <c r="Y120"/>
  <c r="AM128"/>
  <c r="AL128"/>
  <c r="AK128"/>
  <c r="AI128"/>
  <c r="AH128"/>
  <c r="AG128"/>
  <c r="AE128"/>
  <c r="AD128"/>
  <c r="AC128"/>
  <c r="AA128"/>
  <c r="Z128"/>
  <c r="Y128"/>
  <c r="AM127"/>
  <c r="AL127"/>
  <c r="AK127"/>
  <c r="AI127"/>
  <c r="AH127"/>
  <c r="AG127"/>
  <c r="AE127"/>
  <c r="AD127"/>
  <c r="AC127"/>
  <c r="AA127"/>
  <c r="Z127"/>
  <c r="Y127"/>
  <c r="AM126"/>
  <c r="AL126"/>
  <c r="AK126"/>
  <c r="AI126"/>
  <c r="AH126"/>
  <c r="AG126"/>
  <c r="AE126"/>
  <c r="AD126"/>
  <c r="AC126"/>
  <c r="AA126"/>
  <c r="Z126"/>
  <c r="Y126"/>
  <c r="AM130"/>
  <c r="AL130"/>
  <c r="AK130"/>
  <c r="AI130"/>
  <c r="AH130"/>
  <c r="AG130"/>
  <c r="AE130"/>
  <c r="AD130"/>
  <c r="AC130"/>
  <c r="AA130"/>
  <c r="Z130"/>
  <c r="Y130"/>
  <c r="AM129"/>
  <c r="AL129"/>
  <c r="AK129"/>
  <c r="AI129"/>
  <c r="AH129"/>
  <c r="AG129"/>
  <c r="AE129"/>
  <c r="AD129"/>
  <c r="AC129"/>
  <c r="AA129"/>
  <c r="Z129"/>
  <c r="Y129"/>
  <c r="AM112"/>
  <c r="AL112"/>
  <c r="AK112"/>
  <c r="AI112"/>
  <c r="AH112"/>
  <c r="AG112"/>
  <c r="AE112"/>
  <c r="AD112"/>
  <c r="AC112"/>
  <c r="AA112"/>
  <c r="Z112"/>
  <c r="Y112"/>
  <c r="AM111"/>
  <c r="AL111"/>
  <c r="AK111"/>
  <c r="AI111"/>
  <c r="AH111"/>
  <c r="AG111"/>
  <c r="AE111"/>
  <c r="AD111"/>
  <c r="AC111"/>
  <c r="AA111"/>
  <c r="Z111"/>
  <c r="Y111"/>
  <c r="AM110"/>
  <c r="AL110"/>
  <c r="AK110"/>
  <c r="AI110"/>
  <c r="AH110"/>
  <c r="AG110"/>
  <c r="AE110"/>
  <c r="AD110"/>
  <c r="AC110"/>
  <c r="AA110"/>
  <c r="Z110"/>
  <c r="Y110"/>
  <c r="AM109"/>
  <c r="AL109"/>
  <c r="AK109"/>
  <c r="AI109"/>
  <c r="AH109"/>
  <c r="AG109"/>
  <c r="AE109"/>
  <c r="AD109"/>
  <c r="AC109"/>
  <c r="AA109"/>
  <c r="Z109"/>
  <c r="Y109"/>
  <c r="AM114"/>
  <c r="AL114"/>
  <c r="AK114"/>
  <c r="AI114"/>
  <c r="AH114"/>
  <c r="AG114"/>
  <c r="AE114"/>
  <c r="AD114"/>
  <c r="AC114"/>
  <c r="AA114"/>
  <c r="Z114"/>
  <c r="Y114"/>
  <c r="AM113"/>
  <c r="AL113"/>
  <c r="AK113"/>
  <c r="AI113"/>
  <c r="AH113"/>
  <c r="AG113"/>
  <c r="AE113"/>
  <c r="AD113"/>
  <c r="AC113"/>
  <c r="AA113"/>
  <c r="Z113"/>
  <c r="Y113"/>
  <c r="H107"/>
  <c r="F107"/>
  <c r="AM115"/>
  <c r="AL115"/>
  <c r="AK115"/>
  <c r="AI115"/>
  <c r="AH115"/>
  <c r="AG115"/>
  <c r="AE115"/>
  <c r="AD115"/>
  <c r="AC115"/>
  <c r="AA115"/>
  <c r="Z115"/>
  <c r="Y115"/>
  <c r="AM108"/>
  <c r="AL108"/>
  <c r="AK108"/>
  <c r="AI108"/>
  <c r="AH108"/>
  <c r="AG108"/>
  <c r="AE108"/>
  <c r="AD108"/>
  <c r="AC108"/>
  <c r="AA108"/>
  <c r="Z108"/>
  <c r="Y108"/>
  <c r="D108"/>
  <c r="C108"/>
  <c r="AM116"/>
  <c r="AL116"/>
  <c r="AK116"/>
  <c r="AI116"/>
  <c r="AH116"/>
  <c r="AG116"/>
  <c r="AE116"/>
  <c r="AD116"/>
  <c r="AC116"/>
  <c r="AA116"/>
  <c r="Z116"/>
  <c r="Y116"/>
  <c r="AM98"/>
  <c r="AL98"/>
  <c r="AK98"/>
  <c r="AI98"/>
  <c r="AH98"/>
  <c r="AG98"/>
  <c r="AE98"/>
  <c r="AD98"/>
  <c r="AC98"/>
  <c r="AA98"/>
  <c r="Z98"/>
  <c r="Y98"/>
  <c r="AM97"/>
  <c r="AL97"/>
  <c r="AK97"/>
  <c r="AI97"/>
  <c r="AH97"/>
  <c r="AG97"/>
  <c r="AE97"/>
  <c r="AD97"/>
  <c r="AC97"/>
  <c r="AA97"/>
  <c r="Z97"/>
  <c r="Y97"/>
  <c r="D97"/>
  <c r="C97"/>
  <c r="AM99"/>
  <c r="AL99"/>
  <c r="AK99"/>
  <c r="AI99"/>
  <c r="AH99"/>
  <c r="AG99"/>
  <c r="AE99"/>
  <c r="AD99"/>
  <c r="AC99"/>
  <c r="AA99"/>
  <c r="Z99"/>
  <c r="Y99"/>
  <c r="AM104"/>
  <c r="AL104"/>
  <c r="AK104"/>
  <c r="AI104"/>
  <c r="AH104"/>
  <c r="AG104"/>
  <c r="AE104"/>
  <c r="AD104"/>
  <c r="AC104"/>
  <c r="AA104"/>
  <c r="Z104"/>
  <c r="Y104"/>
  <c r="Y105"/>
  <c r="Z105"/>
  <c r="AA105"/>
  <c r="AC105"/>
  <c r="AD105"/>
  <c r="AE105"/>
  <c r="AG105"/>
  <c r="AH105"/>
  <c r="AI105"/>
  <c r="AK105"/>
  <c r="AL105"/>
  <c r="AM105"/>
  <c r="AM102"/>
  <c r="AL102"/>
  <c r="AK102"/>
  <c r="AI102"/>
  <c r="AH102"/>
  <c r="AG102"/>
  <c r="AE102"/>
  <c r="AD102"/>
  <c r="AC102"/>
  <c r="AA102"/>
  <c r="Z102"/>
  <c r="Y102"/>
  <c r="AM100"/>
  <c r="AL100"/>
  <c r="AK100"/>
  <c r="AI100"/>
  <c r="AH100"/>
  <c r="AG100"/>
  <c r="AE100"/>
  <c r="AD100"/>
  <c r="AC100"/>
  <c r="AA100"/>
  <c r="Z100"/>
  <c r="Y100"/>
  <c r="AM101"/>
  <c r="AL101"/>
  <c r="AK101"/>
  <c r="AI101"/>
  <c r="AH101"/>
  <c r="AG101"/>
  <c r="AE101"/>
  <c r="AD101"/>
  <c r="AC101"/>
  <c r="AA101"/>
  <c r="Z101"/>
  <c r="Y101"/>
  <c r="AM93"/>
  <c r="AL93"/>
  <c r="AK93"/>
  <c r="AI93"/>
  <c r="AH93"/>
  <c r="AG93"/>
  <c r="AE93"/>
  <c r="AD93"/>
  <c r="AC93"/>
  <c r="AA93"/>
  <c r="Z93"/>
  <c r="Y93"/>
  <c r="Y94"/>
  <c r="Z94"/>
  <c r="AA94"/>
  <c r="AC94"/>
  <c r="AD94"/>
  <c r="AE94"/>
  <c r="AG94"/>
  <c r="AH94"/>
  <c r="AI94"/>
  <c r="AK94"/>
  <c r="AL94"/>
  <c r="AM94"/>
  <c r="AM92"/>
  <c r="AL92"/>
  <c r="AK92"/>
  <c r="AI92"/>
  <c r="AH92"/>
  <c r="AG92"/>
  <c r="AE92"/>
  <c r="AD92"/>
  <c r="AC92"/>
  <c r="AA92"/>
  <c r="Z92"/>
  <c r="Y92"/>
  <c r="AM91"/>
  <c r="AL91"/>
  <c r="AK91"/>
  <c r="AI91"/>
  <c r="AH91"/>
  <c r="AG91"/>
  <c r="AE91"/>
  <c r="AD91"/>
  <c r="AC91"/>
  <c r="AA91"/>
  <c r="Z91"/>
  <c r="Y91"/>
  <c r="Y95"/>
  <c r="Z95"/>
  <c r="AA95"/>
  <c r="AC95"/>
  <c r="AD95"/>
  <c r="AE95"/>
  <c r="AG95"/>
  <c r="AH95"/>
  <c r="AI95"/>
  <c r="AK95"/>
  <c r="AL95"/>
  <c r="AM95"/>
  <c r="H83"/>
  <c r="F83"/>
  <c r="AM86"/>
  <c r="AL86"/>
  <c r="AK86"/>
  <c r="AI86"/>
  <c r="AH86"/>
  <c r="AG86"/>
  <c r="AE86"/>
  <c r="AD86"/>
  <c r="AC86"/>
  <c r="AA86"/>
  <c r="Z86"/>
  <c r="Y86"/>
  <c r="AM87"/>
  <c r="AL87"/>
  <c r="AK87"/>
  <c r="AI87"/>
  <c r="AH87"/>
  <c r="AG87"/>
  <c r="AE87"/>
  <c r="AD87"/>
  <c r="AC87"/>
  <c r="AA87"/>
  <c r="Z87"/>
  <c r="Y87"/>
  <c r="AM84"/>
  <c r="AL84"/>
  <c r="AK84"/>
  <c r="AI84"/>
  <c r="AH84"/>
  <c r="AG84"/>
  <c r="AE84"/>
  <c r="AD84"/>
  <c r="AC84"/>
  <c r="AA84"/>
  <c r="Z84"/>
  <c r="Y84"/>
  <c r="D84"/>
  <c r="C84"/>
  <c r="AM77"/>
  <c r="AL77"/>
  <c r="AK77"/>
  <c r="AI77"/>
  <c r="AH77"/>
  <c r="AG77"/>
  <c r="AE77"/>
  <c r="AD77"/>
  <c r="AC77"/>
  <c r="AA77"/>
  <c r="Z77"/>
  <c r="Y77"/>
  <c r="AM76"/>
  <c r="AL76"/>
  <c r="AK76"/>
  <c r="AI76"/>
  <c r="AH76"/>
  <c r="AG76"/>
  <c r="AE76"/>
  <c r="AD76"/>
  <c r="AC76"/>
  <c r="AA76"/>
  <c r="Z76"/>
  <c r="Y76"/>
  <c r="AM75"/>
  <c r="AL75"/>
  <c r="AK75"/>
  <c r="AI75"/>
  <c r="AH75"/>
  <c r="AG75"/>
  <c r="AE75"/>
  <c r="AD75"/>
  <c r="AC75"/>
  <c r="AA75"/>
  <c r="Z75"/>
  <c r="Y75"/>
  <c r="AM74"/>
  <c r="AL74"/>
  <c r="AK74"/>
  <c r="AI74"/>
  <c r="AH74"/>
  <c r="AG74"/>
  <c r="AE74"/>
  <c r="AD74"/>
  <c r="AC74"/>
  <c r="AA74"/>
  <c r="Z74"/>
  <c r="Y74"/>
  <c r="AM73"/>
  <c r="AL73"/>
  <c r="AK73"/>
  <c r="AI73"/>
  <c r="AH73"/>
  <c r="AG73"/>
  <c r="AE73"/>
  <c r="AD73"/>
  <c r="AC73"/>
  <c r="AA73"/>
  <c r="Z73"/>
  <c r="Y73"/>
  <c r="AM78"/>
  <c r="AL78"/>
  <c r="AK78"/>
  <c r="AI78"/>
  <c r="AH78"/>
  <c r="AG78"/>
  <c r="AE78"/>
  <c r="AD78"/>
  <c r="AC78"/>
  <c r="Y78"/>
  <c r="AM79"/>
  <c r="AL79"/>
  <c r="AK79"/>
  <c r="AI79"/>
  <c r="AH79"/>
  <c r="AG79"/>
  <c r="AE79"/>
  <c r="AD79"/>
  <c r="AC79"/>
  <c r="AA79"/>
  <c r="Z79"/>
  <c r="Y79"/>
  <c r="AM80"/>
  <c r="AL80"/>
  <c r="AK80"/>
  <c r="AI80"/>
  <c r="AH80"/>
  <c r="AG80"/>
  <c r="AE80"/>
  <c r="AD80"/>
  <c r="AC80"/>
  <c r="AA80"/>
  <c r="Z80"/>
  <c r="Y80"/>
  <c r="AM81"/>
  <c r="AL81"/>
  <c r="AK81"/>
  <c r="AI81"/>
  <c r="AH81"/>
  <c r="AG81"/>
  <c r="AE81"/>
  <c r="AD81"/>
  <c r="AC81"/>
  <c r="AA81"/>
  <c r="Z81"/>
  <c r="Y81"/>
  <c r="H47"/>
  <c r="F47"/>
  <c r="AM82"/>
  <c r="AL82"/>
  <c r="AK82"/>
  <c r="AI82"/>
  <c r="AH82"/>
  <c r="AG82"/>
  <c r="AE82"/>
  <c r="AD82"/>
  <c r="AC82"/>
  <c r="AA82"/>
  <c r="Z82"/>
  <c r="Y82"/>
  <c r="AM72"/>
  <c r="AL72"/>
  <c r="AK72"/>
  <c r="AI72"/>
  <c r="AH72"/>
  <c r="AG72"/>
  <c r="AE72"/>
  <c r="AD72"/>
  <c r="AC72"/>
  <c r="AA72"/>
  <c r="Z72"/>
  <c r="Y72"/>
  <c r="AM63"/>
  <c r="AL63"/>
  <c r="AK63"/>
  <c r="AI63"/>
  <c r="AH63"/>
  <c r="AG63"/>
  <c r="AE63"/>
  <c r="AD63"/>
  <c r="AC63"/>
  <c r="Z63"/>
  <c r="Y63"/>
  <c r="AM64"/>
  <c r="AL64"/>
  <c r="AK64"/>
  <c r="AI64"/>
  <c r="AH64"/>
  <c r="AE64"/>
  <c r="AD64"/>
  <c r="AC64"/>
  <c r="AM65"/>
  <c r="AL65"/>
  <c r="AK65"/>
  <c r="AI65"/>
  <c r="AH65"/>
  <c r="AG65"/>
  <c r="AE65"/>
  <c r="AD65"/>
  <c r="AC65"/>
  <c r="AA65"/>
  <c r="Z65"/>
  <c r="Y65"/>
  <c r="AM66"/>
  <c r="AL66"/>
  <c r="AK66"/>
  <c r="AI66"/>
  <c r="AH66"/>
  <c r="AG66"/>
  <c r="AE66"/>
  <c r="AD66"/>
  <c r="AC66"/>
  <c r="AA66"/>
  <c r="Z66"/>
  <c r="Y66"/>
  <c r="AM67"/>
  <c r="AL67"/>
  <c r="AK67"/>
  <c r="AI67"/>
  <c r="AH67"/>
  <c r="AG67"/>
  <c r="AE67"/>
  <c r="AD67"/>
  <c r="AC67"/>
  <c r="AA67"/>
  <c r="Z67"/>
  <c r="Y67"/>
  <c r="AM68"/>
  <c r="AL68"/>
  <c r="AK68"/>
  <c r="AI68"/>
  <c r="AH68"/>
  <c r="AG68"/>
  <c r="AE68"/>
  <c r="AD68"/>
  <c r="AC68"/>
  <c r="AA68"/>
  <c r="Z68"/>
  <c r="Y68"/>
  <c r="AM69"/>
  <c r="AL69"/>
  <c r="AK69"/>
  <c r="AI69"/>
  <c r="AH69"/>
  <c r="AG69"/>
  <c r="AE69"/>
  <c r="AD69"/>
  <c r="AC69"/>
  <c r="AA69"/>
  <c r="Z69"/>
  <c r="AM70"/>
  <c r="AL70"/>
  <c r="AK70"/>
  <c r="AI70"/>
  <c r="AH70"/>
  <c r="AG70"/>
  <c r="AE70"/>
  <c r="AD70"/>
  <c r="AC70"/>
  <c r="AA70"/>
  <c r="Z70"/>
  <c r="Y70"/>
  <c r="Y71"/>
  <c r="Z71"/>
  <c r="AA71"/>
  <c r="AC71"/>
  <c r="AD71"/>
  <c r="AE71"/>
  <c r="AG71"/>
  <c r="AH71"/>
  <c r="AI71"/>
  <c r="AK71"/>
  <c r="AL71"/>
  <c r="AM71"/>
  <c r="AM55"/>
  <c r="AL55"/>
  <c r="AK55"/>
  <c r="AI55"/>
  <c r="AH55"/>
  <c r="AG55"/>
  <c r="AE55"/>
  <c r="AD55"/>
  <c r="AC55"/>
  <c r="AA55"/>
  <c r="Z55"/>
  <c r="Y55"/>
  <c r="AM56"/>
  <c r="AL56"/>
  <c r="AK56"/>
  <c r="AI56"/>
  <c r="AH56"/>
  <c r="AG56"/>
  <c r="AE56"/>
  <c r="AD56"/>
  <c r="AC56"/>
  <c r="AA56"/>
  <c r="Z56"/>
  <c r="Y56"/>
  <c r="AM57"/>
  <c r="AL57"/>
  <c r="AK57"/>
  <c r="AI57"/>
  <c r="AH57"/>
  <c r="AG57"/>
  <c r="AE57"/>
  <c r="AD57"/>
  <c r="AC57"/>
  <c r="AA57"/>
  <c r="Z57"/>
  <c r="Y57"/>
  <c r="AM58"/>
  <c r="AL58"/>
  <c r="AK58"/>
  <c r="AI58"/>
  <c r="AH58"/>
  <c r="AG58"/>
  <c r="AE58"/>
  <c r="AD58"/>
  <c r="AC58"/>
  <c r="AA58"/>
  <c r="Z58"/>
  <c r="Y58"/>
  <c r="AM59"/>
  <c r="AL59"/>
  <c r="AK59"/>
  <c r="AI59"/>
  <c r="AH59"/>
  <c r="AG59"/>
  <c r="AE59"/>
  <c r="AD59"/>
  <c r="AC59"/>
  <c r="AA59"/>
  <c r="Z59"/>
  <c r="Y59"/>
  <c r="AM60"/>
  <c r="AL60"/>
  <c r="AK60"/>
  <c r="AI60"/>
  <c r="AH60"/>
  <c r="AG60"/>
  <c r="AE60"/>
  <c r="AD60"/>
  <c r="AC60"/>
  <c r="AA60"/>
  <c r="Z60"/>
  <c r="Y60"/>
  <c r="AM61"/>
  <c r="AL61"/>
  <c r="AK61"/>
  <c r="AI61"/>
  <c r="AH61"/>
  <c r="AG61"/>
  <c r="AE61"/>
  <c r="AD61"/>
  <c r="AC61"/>
  <c r="AA61"/>
  <c r="Z61"/>
  <c r="Y61"/>
  <c r="AM52"/>
  <c r="AL52"/>
  <c r="AK52"/>
  <c r="AI52"/>
  <c r="AH52"/>
  <c r="AG52"/>
  <c r="AE52"/>
  <c r="AD52"/>
  <c r="AC52"/>
  <c r="AA52"/>
  <c r="Z52"/>
  <c r="Y52"/>
  <c r="AM53"/>
  <c r="AL53"/>
  <c r="AK53"/>
  <c r="AI53"/>
  <c r="AH53"/>
  <c r="AG53"/>
  <c r="AE53"/>
  <c r="AD53"/>
  <c r="AC53"/>
  <c r="AA53"/>
  <c r="Z53"/>
  <c r="Y53"/>
  <c r="AM50"/>
  <c r="AL50"/>
  <c r="AK50"/>
  <c r="AI50"/>
  <c r="AH50"/>
  <c r="AG50"/>
  <c r="AE50"/>
  <c r="AD50"/>
  <c r="AC50"/>
  <c r="AA50"/>
  <c r="Z50"/>
  <c r="Y50"/>
  <c r="AM48"/>
  <c r="AL48"/>
  <c r="AK48"/>
  <c r="AI48"/>
  <c r="AH48"/>
  <c r="AG48"/>
  <c r="AE48"/>
  <c r="AD48"/>
  <c r="AC48"/>
  <c r="AA48"/>
  <c r="Z48"/>
  <c r="Y48"/>
  <c r="D48"/>
  <c r="C48"/>
  <c r="AM49"/>
  <c r="AL49"/>
  <c r="AK49"/>
  <c r="AI49"/>
  <c r="AH49"/>
  <c r="AG49"/>
  <c r="AE49"/>
  <c r="AD49"/>
  <c r="AC49"/>
  <c r="AA49"/>
  <c r="Z49"/>
  <c r="Y49"/>
  <c r="AL45"/>
  <c r="AK45"/>
  <c r="AI45"/>
  <c r="AH45"/>
  <c r="AG45"/>
  <c r="AE45"/>
  <c r="AD45"/>
  <c r="AC45"/>
  <c r="AA45"/>
  <c r="Z45"/>
  <c r="Y45"/>
  <c r="AM40"/>
  <c r="AL40"/>
  <c r="AK40"/>
  <c r="AI40"/>
  <c r="AH40"/>
  <c r="AG40"/>
  <c r="AE40"/>
  <c r="AD40"/>
  <c r="AC40"/>
  <c r="AA40"/>
  <c r="Z40"/>
  <c r="Y40"/>
  <c r="AM41"/>
  <c r="AL41"/>
  <c r="AK41"/>
  <c r="AI41"/>
  <c r="AH41"/>
  <c r="AG41"/>
  <c r="AE41"/>
  <c r="AD41"/>
  <c r="AC41"/>
  <c r="AA41"/>
  <c r="Z41"/>
  <c r="Y41"/>
  <c r="AM42"/>
  <c r="AL42"/>
  <c r="AK42"/>
  <c r="AI42"/>
  <c r="AH42"/>
  <c r="AG42"/>
  <c r="AE42"/>
  <c r="AD42"/>
  <c r="AC42"/>
  <c r="AA42"/>
  <c r="Z42"/>
  <c r="Y42"/>
  <c r="AM43"/>
  <c r="AL43"/>
  <c r="AK43"/>
  <c r="AI43"/>
  <c r="AH43"/>
  <c r="AG43"/>
  <c r="AE43"/>
  <c r="AD43"/>
  <c r="AC43"/>
  <c r="AA43"/>
  <c r="Z43"/>
  <c r="Y43"/>
  <c r="AM37"/>
  <c r="AL37"/>
  <c r="AK37"/>
  <c r="AI37"/>
  <c r="AH37"/>
  <c r="AG37"/>
  <c r="AE37"/>
  <c r="AD37"/>
  <c r="AC37"/>
  <c r="AA37"/>
  <c r="Z37"/>
  <c r="Y37"/>
  <c r="AM38"/>
  <c r="AL38"/>
  <c r="AK38"/>
  <c r="AI38"/>
  <c r="AH38"/>
  <c r="AG38"/>
  <c r="AE38"/>
  <c r="AD38"/>
  <c r="AC38"/>
  <c r="AA38"/>
  <c r="Z38"/>
  <c r="Y38"/>
  <c r="Y39"/>
  <c r="Z39"/>
  <c r="AA39"/>
  <c r="AC39"/>
  <c r="AD39"/>
  <c r="AE39"/>
  <c r="AG39"/>
  <c r="AH39"/>
  <c r="AI39"/>
  <c r="AK39"/>
  <c r="AL39"/>
  <c r="AM39"/>
  <c r="AM34"/>
  <c r="AL34"/>
  <c r="AK34"/>
  <c r="AI34"/>
  <c r="AH34"/>
  <c r="AG34"/>
  <c r="AE34"/>
  <c r="AD34"/>
  <c r="AC34"/>
  <c r="AA34"/>
  <c r="Z34"/>
  <c r="Y34"/>
  <c r="Y35"/>
  <c r="Z35"/>
  <c r="AA35"/>
  <c r="AC35"/>
  <c r="AD35"/>
  <c r="AE35"/>
  <c r="AG35"/>
  <c r="AH35"/>
  <c r="AI35"/>
  <c r="AK35"/>
  <c r="AL35"/>
  <c r="AM35"/>
  <c r="AM32"/>
  <c r="AL32"/>
  <c r="AK32"/>
  <c r="AI32"/>
  <c r="AH32"/>
  <c r="AG32"/>
  <c r="AE32"/>
  <c r="AD32"/>
  <c r="AC32"/>
  <c r="AA32"/>
  <c r="Z32"/>
  <c r="AM33"/>
  <c r="AL33"/>
  <c r="AK33"/>
  <c r="AI33"/>
  <c r="AH33"/>
  <c r="AG33"/>
  <c r="AE33"/>
  <c r="AD33"/>
  <c r="AC33"/>
  <c r="AA33"/>
  <c r="Z33"/>
  <c r="Y33"/>
  <c r="AM30"/>
  <c r="AL30"/>
  <c r="AK30"/>
  <c r="AI30"/>
  <c r="AH30"/>
  <c r="AG30"/>
  <c r="AE30"/>
  <c r="AD30"/>
  <c r="AC30"/>
  <c r="AA30"/>
  <c r="Z30"/>
  <c r="Y30"/>
  <c r="Y31"/>
  <c r="Z31"/>
  <c r="AA31"/>
  <c r="AC31"/>
  <c r="AD31"/>
  <c r="AE31"/>
  <c r="AG31"/>
  <c r="AH31"/>
  <c r="AI31"/>
  <c r="AK31"/>
  <c r="AL31"/>
  <c r="AM31"/>
  <c r="AM29"/>
  <c r="AL29"/>
  <c r="AK29"/>
  <c r="AI29"/>
  <c r="AH29"/>
  <c r="AG29"/>
  <c r="AE29"/>
  <c r="AD29"/>
  <c r="AC29"/>
  <c r="Z29"/>
  <c r="AM27"/>
  <c r="AL27"/>
  <c r="AK27"/>
  <c r="AI27"/>
  <c r="AH27"/>
  <c r="AG27"/>
  <c r="AE27"/>
  <c r="AD27"/>
  <c r="AC27"/>
  <c r="AA27"/>
  <c r="Z27"/>
  <c r="AM26"/>
  <c r="AL26"/>
  <c r="AK26"/>
  <c r="AI26"/>
  <c r="AH26"/>
  <c r="AG26"/>
  <c r="AE26"/>
  <c r="AD26"/>
  <c r="AC26"/>
  <c r="AA26"/>
  <c r="Z26"/>
  <c r="Y26"/>
  <c r="AM25"/>
  <c r="AL25"/>
  <c r="AK25"/>
  <c r="AI25"/>
  <c r="AH25"/>
  <c r="AG25"/>
  <c r="AE25"/>
  <c r="AD25"/>
  <c r="AC25"/>
  <c r="AA25"/>
  <c r="Z25"/>
  <c r="Y25"/>
  <c r="AM24"/>
  <c r="AL24"/>
  <c r="AK24"/>
  <c r="AI24"/>
  <c r="AH24"/>
  <c r="AG24"/>
  <c r="AE24"/>
  <c r="AD24"/>
  <c r="AC24"/>
  <c r="AA24"/>
  <c r="Z24"/>
  <c r="Y24"/>
  <c r="Y22"/>
  <c r="Z22"/>
  <c r="AA22"/>
  <c r="AC22"/>
  <c r="AD22"/>
  <c r="AE22"/>
  <c r="AG22"/>
  <c r="AH22"/>
  <c r="AI22"/>
  <c r="AK22"/>
  <c r="AL22"/>
  <c r="AM22"/>
  <c r="AM20"/>
  <c r="AL20"/>
  <c r="AK20"/>
  <c r="AI20"/>
  <c r="AH20"/>
  <c r="AG20"/>
  <c r="AE20"/>
  <c r="AD20"/>
  <c r="AC20"/>
  <c r="AA20"/>
  <c r="Z20"/>
  <c r="Y20"/>
  <c r="Y19"/>
  <c r="Z19"/>
  <c r="AA19"/>
  <c r="AC19"/>
  <c r="AD19"/>
  <c r="AE19"/>
  <c r="AG19"/>
  <c r="AH19"/>
  <c r="AI19"/>
  <c r="AK19"/>
  <c r="AL19"/>
  <c r="AM19"/>
  <c r="AM18"/>
  <c r="AL18"/>
  <c r="AK18"/>
  <c r="AI18"/>
  <c r="AH18"/>
  <c r="AG18"/>
  <c r="AE18"/>
  <c r="AD18"/>
  <c r="AC18"/>
  <c r="AA18"/>
  <c r="Z18"/>
  <c r="Y18"/>
  <c r="AM17"/>
  <c r="AL17"/>
  <c r="AK17"/>
  <c r="AI17"/>
  <c r="AH17"/>
  <c r="AG17"/>
  <c r="AE17"/>
  <c r="AD17"/>
  <c r="AC17"/>
  <c r="AA17"/>
  <c r="Z17"/>
  <c r="Y17"/>
  <c r="AM16"/>
  <c r="AL16"/>
  <c r="AK16"/>
  <c r="AI16"/>
  <c r="AH16"/>
  <c r="AG16"/>
  <c r="AE16"/>
  <c r="AD16"/>
  <c r="AC16"/>
  <c r="AA16"/>
  <c r="Z16"/>
  <c r="Y16"/>
  <c r="AM15"/>
  <c r="AL15"/>
  <c r="AK15"/>
  <c r="AI15"/>
  <c r="AH15"/>
  <c r="AG15"/>
  <c r="AE15"/>
  <c r="AD15"/>
  <c r="AC15"/>
  <c r="Z15"/>
  <c r="Y23"/>
  <c r="Z23"/>
  <c r="AA23"/>
  <c r="AC23"/>
  <c r="AD23"/>
  <c r="AE23"/>
  <c r="AG23"/>
  <c r="AH23"/>
  <c r="AI23"/>
  <c r="AK23"/>
  <c r="AL23"/>
  <c r="AM23"/>
  <c r="AD560" l="1"/>
  <c r="AI560"/>
  <c r="AE560"/>
  <c r="AK560"/>
  <c r="AH560"/>
  <c r="AM560"/>
  <c r="E550"/>
  <c r="I550" s="1"/>
  <c r="E555"/>
  <c r="G555" s="1"/>
  <c r="E559"/>
  <c r="G559" s="1"/>
  <c r="AA560"/>
  <c r="AG560"/>
  <c r="AL560"/>
  <c r="E565"/>
  <c r="I565" s="1"/>
  <c r="E545"/>
  <c r="I545" s="1"/>
  <c r="AN545"/>
  <c r="E553"/>
  <c r="G553" s="1"/>
  <c r="E557"/>
  <c r="I557" s="1"/>
  <c r="E562"/>
  <c r="I562" s="1"/>
  <c r="AJ563"/>
  <c r="AJ543"/>
  <c r="AJ555"/>
  <c r="E563"/>
  <c r="G563" s="1"/>
  <c r="E544"/>
  <c r="G544" s="1"/>
  <c r="AB551"/>
  <c r="E552"/>
  <c r="G552" s="1"/>
  <c r="AF556"/>
  <c r="AN562"/>
  <c r="AB543"/>
  <c r="AF544"/>
  <c r="AJ548"/>
  <c r="AB552"/>
  <c r="AB547"/>
  <c r="E548"/>
  <c r="I548" s="1"/>
  <c r="AB549"/>
  <c r="AF550"/>
  <c r="E551"/>
  <c r="G551" s="1"/>
  <c r="AN552"/>
  <c r="AJ561"/>
  <c r="AN565"/>
  <c r="AF553"/>
  <c r="E554"/>
  <c r="I554" s="1"/>
  <c r="AB556"/>
  <c r="AJ564"/>
  <c r="E543"/>
  <c r="G543" s="1"/>
  <c r="AJ544"/>
  <c r="E546"/>
  <c r="G546" s="1"/>
  <c r="AN548"/>
  <c r="E549"/>
  <c r="G549" s="1"/>
  <c r="E556"/>
  <c r="AJ557"/>
  <c r="E558"/>
  <c r="G558" s="1"/>
  <c r="AJ559"/>
  <c r="AF564"/>
  <c r="AJ545"/>
  <c r="AN546"/>
  <c r="AN549"/>
  <c r="AB553"/>
  <c r="AF554"/>
  <c r="AF557"/>
  <c r="AJ549"/>
  <c r="AJ552"/>
  <c r="AN556"/>
  <c r="AB557"/>
  <c r="AF558"/>
  <c r="AF561"/>
  <c r="AJ565"/>
  <c r="AB544"/>
  <c r="AF545"/>
  <c r="AJ547"/>
  <c r="AF548"/>
  <c r="AN550"/>
  <c r="AN553"/>
  <c r="AB555"/>
  <c r="AN544"/>
  <c r="AB545"/>
  <c r="AF546"/>
  <c r="E547"/>
  <c r="G547" s="1"/>
  <c r="AB548"/>
  <c r="AF549"/>
  <c r="AJ551"/>
  <c r="AF552"/>
  <c r="AJ553"/>
  <c r="AN554"/>
  <c r="AJ556"/>
  <c r="AN557"/>
  <c r="AB559"/>
  <c r="AF562"/>
  <c r="AB564"/>
  <c r="AN558"/>
  <c r="AN561"/>
  <c r="AB563"/>
  <c r="E564"/>
  <c r="AN564"/>
  <c r="AN543"/>
  <c r="AJ546"/>
  <c r="AN547"/>
  <c r="AJ550"/>
  <c r="AN551"/>
  <c r="AJ554"/>
  <c r="AN555"/>
  <c r="AJ558"/>
  <c r="AN559"/>
  <c r="AJ562"/>
  <c r="AN563"/>
  <c r="AF543"/>
  <c r="AB546"/>
  <c r="AF547"/>
  <c r="AB550"/>
  <c r="AF551"/>
  <c r="AB554"/>
  <c r="AF555"/>
  <c r="AB558"/>
  <c r="AF559"/>
  <c r="AB562"/>
  <c r="AF563"/>
  <c r="AN540"/>
  <c r="AF538"/>
  <c r="AF536"/>
  <c r="E537"/>
  <c r="I537" s="1"/>
  <c r="AB537"/>
  <c r="E533"/>
  <c r="I533" s="1"/>
  <c r="E540"/>
  <c r="I540" s="1"/>
  <c r="AF539"/>
  <c r="E535"/>
  <c r="G535" s="1"/>
  <c r="E536"/>
  <c r="G536" s="1"/>
  <c r="E532"/>
  <c r="I532" s="1"/>
  <c r="AJ532"/>
  <c r="AJ538"/>
  <c r="AB536"/>
  <c r="E539"/>
  <c r="I539" s="1"/>
  <c r="AN513"/>
  <c r="E529"/>
  <c r="I529" s="1"/>
  <c r="E530"/>
  <c r="G530" s="1"/>
  <c r="AF530"/>
  <c r="AJ531"/>
  <c r="AF532"/>
  <c r="AN538"/>
  <c r="AN536"/>
  <c r="AN537"/>
  <c r="AB538"/>
  <c r="AN535"/>
  <c r="AJ536"/>
  <c r="AB540"/>
  <c r="AB539"/>
  <c r="AJ535"/>
  <c r="AF540"/>
  <c r="E538"/>
  <c r="G538" s="1"/>
  <c r="AJ540"/>
  <c r="AJ539"/>
  <c r="AF535"/>
  <c r="AJ537"/>
  <c r="AN539"/>
  <c r="AB535"/>
  <c r="AF537"/>
  <c r="AJ530"/>
  <c r="AN531"/>
  <c r="AJ513"/>
  <c r="E514"/>
  <c r="I514" s="1"/>
  <c r="AB532"/>
  <c r="AB533"/>
  <c r="AN532"/>
  <c r="AN533"/>
  <c r="AN529"/>
  <c r="AB530"/>
  <c r="E531"/>
  <c r="I531" s="1"/>
  <c r="AF531"/>
  <c r="AJ533"/>
  <c r="AN530"/>
  <c r="AB531"/>
  <c r="AF533"/>
  <c r="AF534"/>
  <c r="E534"/>
  <c r="I534" s="1"/>
  <c r="AB529"/>
  <c r="AJ534"/>
  <c r="AJ529"/>
  <c r="AN534"/>
  <c r="AB534"/>
  <c r="AF529"/>
  <c r="E513"/>
  <c r="I513" s="1"/>
  <c r="AN514"/>
  <c r="AB515"/>
  <c r="E516"/>
  <c r="G516" s="1"/>
  <c r="AF516"/>
  <c r="AN518"/>
  <c r="AF513"/>
  <c r="AB513"/>
  <c r="E518"/>
  <c r="G518" s="1"/>
  <c r="AB517"/>
  <c r="AJ516"/>
  <c r="AF511"/>
  <c r="AJ512"/>
  <c r="E517"/>
  <c r="I517" s="1"/>
  <c r="AJ518"/>
  <c r="AN516"/>
  <c r="AJ523"/>
  <c r="AJ521"/>
  <c r="AN511"/>
  <c r="AB512"/>
  <c r="AF514"/>
  <c r="AJ515"/>
  <c r="AF517"/>
  <c r="AB518"/>
  <c r="AJ511"/>
  <c r="AN512"/>
  <c r="AB514"/>
  <c r="E515"/>
  <c r="I515" s="1"/>
  <c r="AF515"/>
  <c r="AN517"/>
  <c r="AF520"/>
  <c r="E511"/>
  <c r="G511" s="1"/>
  <c r="AB511"/>
  <c r="E512"/>
  <c r="I512" s="1"/>
  <c r="AF512"/>
  <c r="AJ514"/>
  <c r="AN515"/>
  <c r="AB516"/>
  <c r="AJ517"/>
  <c r="AF518"/>
  <c r="I518"/>
  <c r="AJ504"/>
  <c r="AN510"/>
  <c r="E510"/>
  <c r="I510" s="1"/>
  <c r="E524"/>
  <c r="I524" s="1"/>
  <c r="E522"/>
  <c r="I522" s="1"/>
  <c r="AF522"/>
  <c r="E520"/>
  <c r="I520" s="1"/>
  <c r="AB520"/>
  <c r="AF523"/>
  <c r="AF521"/>
  <c r="AB522"/>
  <c r="AB523"/>
  <c r="AN519"/>
  <c r="AB521"/>
  <c r="AN520"/>
  <c r="AN523"/>
  <c r="AN521"/>
  <c r="AJ520"/>
  <c r="E506"/>
  <c r="G506" s="1"/>
  <c r="AB505"/>
  <c r="AJ524"/>
  <c r="AB510"/>
  <c r="AB519"/>
  <c r="E521"/>
  <c r="I521" s="1"/>
  <c r="E504"/>
  <c r="I504" s="1"/>
  <c r="AJ510"/>
  <c r="AJ519"/>
  <c r="AN522"/>
  <c r="AN524"/>
  <c r="AF510"/>
  <c r="E519"/>
  <c r="I519" s="1"/>
  <c r="AF519"/>
  <c r="AJ522"/>
  <c r="E508"/>
  <c r="I508" s="1"/>
  <c r="AN505"/>
  <c r="AF525"/>
  <c r="AB524"/>
  <c r="AF505"/>
  <c r="E523"/>
  <c r="I523" s="1"/>
  <c r="AJ505"/>
  <c r="E505"/>
  <c r="I505" s="1"/>
  <c r="AF524"/>
  <c r="AN504"/>
  <c r="AJ525"/>
  <c r="AF504"/>
  <c r="E525"/>
  <c r="G525" s="1"/>
  <c r="AB525"/>
  <c r="AB504"/>
  <c r="AF508"/>
  <c r="AB507"/>
  <c r="AN506"/>
  <c r="AN525"/>
  <c r="AJ508"/>
  <c r="AF507"/>
  <c r="E507"/>
  <c r="I507" s="1"/>
  <c r="AB506"/>
  <c r="AN508"/>
  <c r="AJ507"/>
  <c r="AF506"/>
  <c r="AN491"/>
  <c r="AN503"/>
  <c r="AB508"/>
  <c r="AN507"/>
  <c r="AJ506"/>
  <c r="G504"/>
  <c r="AB502"/>
  <c r="AB503"/>
  <c r="E502"/>
  <c r="I502" s="1"/>
  <c r="AJ502"/>
  <c r="AJ503"/>
  <c r="AN502"/>
  <c r="AF502"/>
  <c r="E503"/>
  <c r="G503" s="1"/>
  <c r="AF503"/>
  <c r="E493"/>
  <c r="I493" s="1"/>
  <c r="AF493"/>
  <c r="AJ493"/>
  <c r="AF495"/>
  <c r="E496"/>
  <c r="G496" s="1"/>
  <c r="E490"/>
  <c r="I490" s="1"/>
  <c r="AF490"/>
  <c r="AJ492"/>
  <c r="AB493"/>
  <c r="E494"/>
  <c r="I494" s="1"/>
  <c r="AJ491"/>
  <c r="AB490"/>
  <c r="E492"/>
  <c r="I492" s="1"/>
  <c r="AN493"/>
  <c r="AN496"/>
  <c r="AN494"/>
  <c r="E491"/>
  <c r="I491" s="1"/>
  <c r="AB491"/>
  <c r="AJ494"/>
  <c r="AF492"/>
  <c r="AF491"/>
  <c r="AB495"/>
  <c r="E495"/>
  <c r="I495" s="1"/>
  <c r="AN490"/>
  <c r="AB492"/>
  <c r="AF494"/>
  <c r="AJ490"/>
  <c r="AN492"/>
  <c r="AB494"/>
  <c r="E497"/>
  <c r="I497" s="1"/>
  <c r="AF497"/>
  <c r="AB496"/>
  <c r="AN495"/>
  <c r="AJ496"/>
  <c r="AJ497"/>
  <c r="AJ495"/>
  <c r="AF496"/>
  <c r="E486"/>
  <c r="I486" s="1"/>
  <c r="AB497"/>
  <c r="AJ487"/>
  <c r="AN486"/>
  <c r="AN497"/>
  <c r="AB486"/>
  <c r="E487"/>
  <c r="I487" s="1"/>
  <c r="AJ486"/>
  <c r="AF486"/>
  <c r="AN487"/>
  <c r="E472"/>
  <c r="I472" s="1"/>
  <c r="AF487"/>
  <c r="AJ479"/>
  <c r="AB481"/>
  <c r="E470"/>
  <c r="G470" s="1"/>
  <c r="AF470"/>
  <c r="AJ471"/>
  <c r="AJ475"/>
  <c r="AB487"/>
  <c r="AN479"/>
  <c r="AJ470"/>
  <c r="AN471"/>
  <c r="AF473"/>
  <c r="AJ474"/>
  <c r="AN475"/>
  <c r="AF476"/>
  <c r="E477"/>
  <c r="G477" s="1"/>
  <c r="AF479"/>
  <c r="AB470"/>
  <c r="AF471"/>
  <c r="AF475"/>
  <c r="AB476"/>
  <c r="AN477"/>
  <c r="AB479"/>
  <c r="AN470"/>
  <c r="AB471"/>
  <c r="AN472"/>
  <c r="AJ473"/>
  <c r="AN474"/>
  <c r="AB475"/>
  <c r="E476"/>
  <c r="I476" s="1"/>
  <c r="AF480"/>
  <c r="E481"/>
  <c r="I481" s="1"/>
  <c r="AN478"/>
  <c r="E480"/>
  <c r="I480" s="1"/>
  <c r="AB472"/>
  <c r="AN473"/>
  <c r="AB474"/>
  <c r="E475"/>
  <c r="I475" s="1"/>
  <c r="AB477"/>
  <c r="AN476"/>
  <c r="AJ477"/>
  <c r="AJ472"/>
  <c r="E484"/>
  <c r="I484" s="1"/>
  <c r="AN483"/>
  <c r="AB478"/>
  <c r="E479"/>
  <c r="I479" s="1"/>
  <c r="AN481"/>
  <c r="E471"/>
  <c r="G471" s="1"/>
  <c r="AF472"/>
  <c r="E473"/>
  <c r="G473" s="1"/>
  <c r="AB473"/>
  <c r="E474"/>
  <c r="G474" s="1"/>
  <c r="AF474"/>
  <c r="AJ476"/>
  <c r="AF477"/>
  <c r="I477"/>
  <c r="AB480"/>
  <c r="E482"/>
  <c r="I482" s="1"/>
  <c r="AJ478"/>
  <c r="AN480"/>
  <c r="AJ481"/>
  <c r="AJ484"/>
  <c r="AB483"/>
  <c r="E478"/>
  <c r="G478" s="1"/>
  <c r="AF478"/>
  <c r="AJ480"/>
  <c r="AF481"/>
  <c r="AN482"/>
  <c r="AJ482"/>
  <c r="AJ483"/>
  <c r="AN484"/>
  <c r="AB482"/>
  <c r="AF482"/>
  <c r="E483"/>
  <c r="G483" s="1"/>
  <c r="AF483"/>
  <c r="AF484"/>
  <c r="AN460"/>
  <c r="AJ468"/>
  <c r="AB484"/>
  <c r="AB460"/>
  <c r="E461"/>
  <c r="I461" s="1"/>
  <c r="AN468"/>
  <c r="AJ460"/>
  <c r="AF468"/>
  <c r="AF460"/>
  <c r="AB468"/>
  <c r="E468"/>
  <c r="I468" s="1"/>
  <c r="AB463"/>
  <c r="AN464"/>
  <c r="AJ461"/>
  <c r="AF462"/>
  <c r="E460"/>
  <c r="I460" s="1"/>
  <c r="E464"/>
  <c r="I464" s="1"/>
  <c r="AF461"/>
  <c r="E462"/>
  <c r="I462" s="1"/>
  <c r="AB462"/>
  <c r="AB461"/>
  <c r="AN462"/>
  <c r="AF465"/>
  <c r="AN463"/>
  <c r="AF463"/>
  <c r="AJ463"/>
  <c r="AN461"/>
  <c r="AJ462"/>
  <c r="AJ464"/>
  <c r="E465"/>
  <c r="I465" s="1"/>
  <c r="AB465"/>
  <c r="E463"/>
  <c r="G463" s="1"/>
  <c r="AF464"/>
  <c r="AJ400"/>
  <c r="AB464"/>
  <c r="AN402"/>
  <c r="E456"/>
  <c r="G456" s="1"/>
  <c r="AJ465"/>
  <c r="AN465"/>
  <c r="AF414"/>
  <c r="AN400"/>
  <c r="E401"/>
  <c r="I401" s="1"/>
  <c r="AJ453"/>
  <c r="AN456"/>
  <c r="AF400"/>
  <c r="AB400"/>
  <c r="AN401"/>
  <c r="AN453"/>
  <c r="AB456"/>
  <c r="AJ456"/>
  <c r="AF456"/>
  <c r="E432"/>
  <c r="I432" s="1"/>
  <c r="AF435"/>
  <c r="E436"/>
  <c r="I436" s="1"/>
  <c r="E440"/>
  <c r="I440" s="1"/>
  <c r="E407"/>
  <c r="I407" s="1"/>
  <c r="E415"/>
  <c r="I415" s="1"/>
  <c r="AJ401"/>
  <c r="AJ402"/>
  <c r="AF450"/>
  <c r="AF430"/>
  <c r="AN432"/>
  <c r="AF434"/>
  <c r="AN414"/>
  <c r="E417"/>
  <c r="G417" s="1"/>
  <c r="E400"/>
  <c r="G400" s="1"/>
  <c r="AF401"/>
  <c r="E402"/>
  <c r="G402" s="1"/>
  <c r="AF402"/>
  <c r="E453"/>
  <c r="I453" s="1"/>
  <c r="AF453"/>
  <c r="E447"/>
  <c r="I447" s="1"/>
  <c r="E451"/>
  <c r="I451" s="1"/>
  <c r="E431"/>
  <c r="I431" s="1"/>
  <c r="E435"/>
  <c r="I435" s="1"/>
  <c r="E414"/>
  <c r="I414" s="1"/>
  <c r="AJ414"/>
  <c r="AB401"/>
  <c r="AB402"/>
  <c r="AB453"/>
  <c r="AB434"/>
  <c r="AF406"/>
  <c r="AF410"/>
  <c r="AJ411"/>
  <c r="AF422"/>
  <c r="AF426"/>
  <c r="AB427"/>
  <c r="AN428"/>
  <c r="AN434"/>
  <c r="AF418"/>
  <c r="AJ418"/>
  <c r="E419"/>
  <c r="I419" s="1"/>
  <c r="AJ424"/>
  <c r="AN425"/>
  <c r="AB426"/>
  <c r="E427"/>
  <c r="I427" s="1"/>
  <c r="AJ428"/>
  <c r="AJ434"/>
  <c r="AB436"/>
  <c r="E437"/>
  <c r="I437" s="1"/>
  <c r="AF437"/>
  <c r="AN438"/>
  <c r="E441"/>
  <c r="G441" s="1"/>
  <c r="AJ442"/>
  <c r="AJ404"/>
  <c r="E439"/>
  <c r="I439" s="1"/>
  <c r="AF407"/>
  <c r="AN408"/>
  <c r="AN409"/>
  <c r="E411"/>
  <c r="I411" s="1"/>
  <c r="E418"/>
  <c r="G418" s="1"/>
  <c r="AN418"/>
  <c r="E421"/>
  <c r="G421" s="1"/>
  <c r="AF421"/>
  <c r="AJ422"/>
  <c r="AJ426"/>
  <c r="E428"/>
  <c r="I428" s="1"/>
  <c r="AJ405"/>
  <c r="AN406"/>
  <c r="AN410"/>
  <c r="AB447"/>
  <c r="AB431"/>
  <c r="AB433"/>
  <c r="E434"/>
  <c r="I434" s="1"/>
  <c r="E438"/>
  <c r="G438" s="1"/>
  <c r="AF442"/>
  <c r="AN444"/>
  <c r="E405"/>
  <c r="G405" s="1"/>
  <c r="AF405"/>
  <c r="AJ406"/>
  <c r="AJ410"/>
  <c r="E412"/>
  <c r="I412" s="1"/>
  <c r="AJ415"/>
  <c r="AN423"/>
  <c r="AJ448"/>
  <c r="AN449"/>
  <c r="AB450"/>
  <c r="AN429"/>
  <c r="AB430"/>
  <c r="AF415"/>
  <c r="E416"/>
  <c r="I416" s="1"/>
  <c r="AF417"/>
  <c r="AJ419"/>
  <c r="AF420"/>
  <c r="AJ421"/>
  <c r="AN422"/>
  <c r="E423"/>
  <c r="I423" s="1"/>
  <c r="AF424"/>
  <c r="AJ425"/>
  <c r="AN426"/>
  <c r="AJ450"/>
  <c r="AJ430"/>
  <c r="AF431"/>
  <c r="AJ435"/>
  <c r="AB438"/>
  <c r="AN442"/>
  <c r="AN404"/>
  <c r="AN405"/>
  <c r="AJ407"/>
  <c r="AB409"/>
  <c r="E410"/>
  <c r="G410" s="1"/>
  <c r="AN411"/>
  <c r="AF412"/>
  <c r="E413"/>
  <c r="G413" s="1"/>
  <c r="AF413"/>
  <c r="AF416"/>
  <c r="AJ417"/>
  <c r="AN419"/>
  <c r="AJ420"/>
  <c r="AN421"/>
  <c r="AN424"/>
  <c r="AB425"/>
  <c r="E426"/>
  <c r="G426" s="1"/>
  <c r="AF427"/>
  <c r="AB428"/>
  <c r="AN445"/>
  <c r="AB446"/>
  <c r="AJ438"/>
  <c r="AB443"/>
  <c r="AF404"/>
  <c r="AJ408"/>
  <c r="AF411"/>
  <c r="AN412"/>
  <c r="AN413"/>
  <c r="AN416"/>
  <c r="AF419"/>
  <c r="E420"/>
  <c r="G420" s="1"/>
  <c r="AJ423"/>
  <c r="AN427"/>
  <c r="AN450"/>
  <c r="AN430"/>
  <c r="AF438"/>
  <c r="AN439"/>
  <c r="AJ440"/>
  <c r="AN441"/>
  <c r="AB442"/>
  <c r="E443"/>
  <c r="I443" s="1"/>
  <c r="E406"/>
  <c r="G406" s="1"/>
  <c r="AN407"/>
  <c r="E408"/>
  <c r="I408" s="1"/>
  <c r="AF408"/>
  <c r="E409"/>
  <c r="G409" s="1"/>
  <c r="AF409"/>
  <c r="AJ412"/>
  <c r="AJ413"/>
  <c r="AN415"/>
  <c r="AJ416"/>
  <c r="AN417"/>
  <c r="AN420"/>
  <c r="E422"/>
  <c r="G422" s="1"/>
  <c r="AF423"/>
  <c r="E424"/>
  <c r="I424" s="1"/>
  <c r="E425"/>
  <c r="G425" s="1"/>
  <c r="AF425"/>
  <c r="AJ427"/>
  <c r="AF428"/>
  <c r="AF446"/>
  <c r="AN448"/>
  <c r="AB449"/>
  <c r="E450"/>
  <c r="G450" s="1"/>
  <c r="AN452"/>
  <c r="AB429"/>
  <c r="E430"/>
  <c r="I430" s="1"/>
  <c r="AB432"/>
  <c r="E433"/>
  <c r="G433" s="1"/>
  <c r="AF433"/>
  <c r="AF436"/>
  <c r="AJ437"/>
  <c r="AJ439"/>
  <c r="AF440"/>
  <c r="AJ441"/>
  <c r="AN443"/>
  <c r="AJ444"/>
  <c r="AJ445"/>
  <c r="AN446"/>
  <c r="AJ429"/>
  <c r="AN431"/>
  <c r="AJ432"/>
  <c r="AN433"/>
  <c r="AB435"/>
  <c r="AN436"/>
  <c r="AB437"/>
  <c r="AF439"/>
  <c r="AB440"/>
  <c r="AF441"/>
  <c r="AJ443"/>
  <c r="AF444"/>
  <c r="AJ446"/>
  <c r="E448"/>
  <c r="I448" s="1"/>
  <c r="AF451"/>
  <c r="E452"/>
  <c r="I452" s="1"/>
  <c r="AB452"/>
  <c r="E429"/>
  <c r="G429" s="1"/>
  <c r="AF429"/>
  <c r="AJ431"/>
  <c r="AF432"/>
  <c r="AJ433"/>
  <c r="AN435"/>
  <c r="AJ436"/>
  <c r="AN437"/>
  <c r="AB439"/>
  <c r="AN440"/>
  <c r="AB441"/>
  <c r="E442"/>
  <c r="I442" s="1"/>
  <c r="AF443"/>
  <c r="E444"/>
  <c r="I444" s="1"/>
  <c r="AB444"/>
  <c r="AN447"/>
  <c r="AB451"/>
  <c r="E445"/>
  <c r="G445" s="1"/>
  <c r="AF445"/>
  <c r="AJ447"/>
  <c r="AF448"/>
  <c r="AJ449"/>
  <c r="AN451"/>
  <c r="AJ452"/>
  <c r="AB445"/>
  <c r="E446"/>
  <c r="G446" s="1"/>
  <c r="AF447"/>
  <c r="AB448"/>
  <c r="E449"/>
  <c r="G449" s="1"/>
  <c r="AF449"/>
  <c r="AJ451"/>
  <c r="AF452"/>
  <c r="E386"/>
  <c r="I386" s="1"/>
  <c r="E391"/>
  <c r="I391" s="1"/>
  <c r="AN455"/>
  <c r="E454"/>
  <c r="I454" s="1"/>
  <c r="AB372"/>
  <c r="AB455"/>
  <c r="AJ454"/>
  <c r="AJ455"/>
  <c r="AN454"/>
  <c r="AB454"/>
  <c r="AF454"/>
  <c r="E455"/>
  <c r="I455" s="1"/>
  <c r="AF455"/>
  <c r="AF396"/>
  <c r="E396"/>
  <c r="I396" s="1"/>
  <c r="AB396"/>
  <c r="E393"/>
  <c r="I393" s="1"/>
  <c r="AJ394"/>
  <c r="AN396"/>
  <c r="AJ396"/>
  <c r="AN384"/>
  <c r="AB393"/>
  <c r="AN394"/>
  <c r="AB384"/>
  <c r="AF391"/>
  <c r="AF393"/>
  <c r="E394"/>
  <c r="G394" s="1"/>
  <c r="AB394"/>
  <c r="AN393"/>
  <c r="AJ393"/>
  <c r="AF394"/>
  <c r="AJ388"/>
  <c r="AJ384"/>
  <c r="AN386"/>
  <c r="E392"/>
  <c r="G392" s="1"/>
  <c r="AF392"/>
  <c r="AF384"/>
  <c r="AJ391"/>
  <c r="AB392"/>
  <c r="AN392"/>
  <c r="AJ392"/>
  <c r="AB391"/>
  <c r="AN391"/>
  <c r="AF372"/>
  <c r="AD383"/>
  <c r="AI383"/>
  <c r="E384"/>
  <c r="I384" s="1"/>
  <c r="AJ386"/>
  <c r="AE383"/>
  <c r="AN372"/>
  <c r="AA383"/>
  <c r="AJ372"/>
  <c r="AF388"/>
  <c r="AF385"/>
  <c r="AH383"/>
  <c r="AM383"/>
  <c r="E387"/>
  <c r="G387" s="1"/>
  <c r="AK383"/>
  <c r="AN388"/>
  <c r="AJ387"/>
  <c r="D383"/>
  <c r="AB388"/>
  <c r="E388"/>
  <c r="I388" s="1"/>
  <c r="AC383"/>
  <c r="AN387"/>
  <c r="AB387"/>
  <c r="AF386"/>
  <c r="AF368"/>
  <c r="AB369"/>
  <c r="AB370"/>
  <c r="AB371"/>
  <c r="E372"/>
  <c r="G372" s="1"/>
  <c r="AB375"/>
  <c r="E376"/>
  <c r="I376" s="1"/>
  <c r="AN376"/>
  <c r="AN378"/>
  <c r="AB347"/>
  <c r="AF387"/>
  <c r="AB386"/>
  <c r="E351"/>
  <c r="I351" s="1"/>
  <c r="AN352"/>
  <c r="E355"/>
  <c r="G355" s="1"/>
  <c r="E362"/>
  <c r="I362" s="1"/>
  <c r="AN367"/>
  <c r="AB368"/>
  <c r="E369"/>
  <c r="I369" s="1"/>
  <c r="AN371"/>
  <c r="E373"/>
  <c r="I373" s="1"/>
  <c r="E377"/>
  <c r="I377" s="1"/>
  <c r="E349"/>
  <c r="I349" s="1"/>
  <c r="AJ360"/>
  <c r="E364"/>
  <c r="I364" s="1"/>
  <c r="AJ364"/>
  <c r="E352"/>
  <c r="I352" s="1"/>
  <c r="AF356"/>
  <c r="AN358"/>
  <c r="AB359"/>
  <c r="E360"/>
  <c r="I360" s="1"/>
  <c r="AN360"/>
  <c r="AN362"/>
  <c r="E353"/>
  <c r="I353" s="1"/>
  <c r="AF360"/>
  <c r="AF351"/>
  <c r="AJ356"/>
  <c r="AB360"/>
  <c r="AF361"/>
  <c r="AB362"/>
  <c r="AJ348"/>
  <c r="AJ352"/>
  <c r="AF348"/>
  <c r="AB352"/>
  <c r="AF352"/>
  <c r="AN353"/>
  <c r="AJ354"/>
  <c r="AN355"/>
  <c r="AB356"/>
  <c r="AJ358"/>
  <c r="AN359"/>
  <c r="E361"/>
  <c r="I361" s="1"/>
  <c r="AB378"/>
  <c r="E347"/>
  <c r="I347" s="1"/>
  <c r="AF347"/>
  <c r="AJ349"/>
  <c r="AJ351"/>
  <c r="AF354"/>
  <c r="AJ355"/>
  <c r="AN356"/>
  <c r="AJ376"/>
  <c r="AF349"/>
  <c r="E350"/>
  <c r="I350" s="1"/>
  <c r="AF350"/>
  <c r="AJ353"/>
  <c r="AB361"/>
  <c r="AB364"/>
  <c r="AN368"/>
  <c r="AF376"/>
  <c r="AN347"/>
  <c r="AB351"/>
  <c r="AF353"/>
  <c r="E354"/>
  <c r="G354" s="1"/>
  <c r="AB354"/>
  <c r="AF355"/>
  <c r="AJ357"/>
  <c r="AF358"/>
  <c r="AJ359"/>
  <c r="AN361"/>
  <c r="AJ362"/>
  <c r="AF364"/>
  <c r="AN365"/>
  <c r="AN366"/>
  <c r="AJ379"/>
  <c r="AN380"/>
  <c r="AJ363"/>
  <c r="E365"/>
  <c r="I365" s="1"/>
  <c r="AJ367"/>
  <c r="AJ380"/>
  <c r="E363"/>
  <c r="I363" s="1"/>
  <c r="AF363"/>
  <c r="AN364"/>
  <c r="E367"/>
  <c r="G367" s="1"/>
  <c r="AJ368"/>
  <c r="AF373"/>
  <c r="E374"/>
  <c r="I374" s="1"/>
  <c r="AF374"/>
  <c r="E375"/>
  <c r="G375" s="1"/>
  <c r="AF375"/>
  <c r="AB376"/>
  <c r="AJ377"/>
  <c r="AF378"/>
  <c r="AJ347"/>
  <c r="AN349"/>
  <c r="AN351"/>
  <c r="AB353"/>
  <c r="AN354"/>
  <c r="AB355"/>
  <c r="E356"/>
  <c r="I356" s="1"/>
  <c r="AF357"/>
  <c r="E358"/>
  <c r="I358" s="1"/>
  <c r="AB358"/>
  <c r="E359"/>
  <c r="G359" s="1"/>
  <c r="AF359"/>
  <c r="AJ361"/>
  <c r="AF362"/>
  <c r="E382"/>
  <c r="I382" s="1"/>
  <c r="AJ365"/>
  <c r="AJ366"/>
  <c r="AN369"/>
  <c r="AN370"/>
  <c r="AB373"/>
  <c r="AB374"/>
  <c r="AF377"/>
  <c r="E378"/>
  <c r="I378" s="1"/>
  <c r="AF380"/>
  <c r="AB381"/>
  <c r="AN382"/>
  <c r="AB363"/>
  <c r="AF365"/>
  <c r="AF367"/>
  <c r="AJ369"/>
  <c r="AJ370"/>
  <c r="AJ371"/>
  <c r="AN373"/>
  <c r="AN374"/>
  <c r="AN375"/>
  <c r="AB377"/>
  <c r="AN379"/>
  <c r="AB380"/>
  <c r="E381"/>
  <c r="I381" s="1"/>
  <c r="AJ382"/>
  <c r="AN363"/>
  <c r="AB365"/>
  <c r="AB367"/>
  <c r="E368"/>
  <c r="I368" s="1"/>
  <c r="AF369"/>
  <c r="E370"/>
  <c r="I370" s="1"/>
  <c r="AF370"/>
  <c r="E371"/>
  <c r="G371" s="1"/>
  <c r="AF371"/>
  <c r="AJ373"/>
  <c r="AJ374"/>
  <c r="AJ375"/>
  <c r="AN377"/>
  <c r="AJ378"/>
  <c r="AN381"/>
  <c r="E379"/>
  <c r="I379" s="1"/>
  <c r="AF379"/>
  <c r="AJ381"/>
  <c r="AF382"/>
  <c r="AB379"/>
  <c r="E380"/>
  <c r="G380" s="1"/>
  <c r="AF381"/>
  <c r="AB382"/>
  <c r="G379"/>
  <c r="E343"/>
  <c r="G343" s="1"/>
  <c r="AN342"/>
  <c r="AJ342"/>
  <c r="AN343"/>
  <c r="AB342"/>
  <c r="E342"/>
  <c r="I342" s="1"/>
  <c r="AF342"/>
  <c r="AF340"/>
  <c r="AJ343"/>
  <c r="AF343"/>
  <c r="AB343"/>
  <c r="E340"/>
  <c r="I340" s="1"/>
  <c r="AB340"/>
  <c r="E337"/>
  <c r="I337" s="1"/>
  <c r="AF337"/>
  <c r="AN340"/>
  <c r="AJ340"/>
  <c r="E336"/>
  <c r="G336" s="1"/>
  <c r="AJ337"/>
  <c r="E334"/>
  <c r="I334" s="1"/>
  <c r="AB337"/>
  <c r="AN337"/>
  <c r="AB334"/>
  <c r="AF336"/>
  <c r="AB336"/>
  <c r="AN336"/>
  <c r="AJ336"/>
  <c r="AF334"/>
  <c r="AN334"/>
  <c r="AJ334"/>
  <c r="E332"/>
  <c r="I332" s="1"/>
  <c r="AJ333"/>
  <c r="AN331"/>
  <c r="AN332"/>
  <c r="AN333"/>
  <c r="E331"/>
  <c r="G331" s="1"/>
  <c r="AB331"/>
  <c r="AJ331"/>
  <c r="AF331"/>
  <c r="AJ332"/>
  <c r="E318"/>
  <c r="I318" s="1"/>
  <c r="AF332"/>
  <c r="E333"/>
  <c r="G333" s="1"/>
  <c r="AF333"/>
  <c r="AB332"/>
  <c r="AB333"/>
  <c r="AJ317"/>
  <c r="AJ320"/>
  <c r="AN321"/>
  <c r="AB316"/>
  <c r="AN319"/>
  <c r="E316"/>
  <c r="I316" s="1"/>
  <c r="AF316"/>
  <c r="AN318"/>
  <c r="E320"/>
  <c r="G320" s="1"/>
  <c r="AJ321"/>
  <c r="E314"/>
  <c r="I314" s="1"/>
  <c r="AJ319"/>
  <c r="AN317"/>
  <c r="AB321"/>
  <c r="E322"/>
  <c r="I322" s="1"/>
  <c r="AN322"/>
  <c r="AJ323"/>
  <c r="AB314"/>
  <c r="AF315"/>
  <c r="AJ316"/>
  <c r="AB318"/>
  <c r="AB319"/>
  <c r="E325"/>
  <c r="G325" s="1"/>
  <c r="E323"/>
  <c r="G323" s="1"/>
  <c r="AN314"/>
  <c r="AJ318"/>
  <c r="AF324"/>
  <c r="AF321"/>
  <c r="AF314"/>
  <c r="AJ314"/>
  <c r="AJ315"/>
  <c r="AN316"/>
  <c r="AF318"/>
  <c r="E319"/>
  <c r="I319" s="1"/>
  <c r="AF319"/>
  <c r="AB325"/>
  <c r="AF320"/>
  <c r="AJ322"/>
  <c r="AF323"/>
  <c r="E326"/>
  <c r="I326" s="1"/>
  <c r="AF326"/>
  <c r="AB320"/>
  <c r="E321"/>
  <c r="I321" s="1"/>
  <c r="AF322"/>
  <c r="AB323"/>
  <c r="E305"/>
  <c r="G305" s="1"/>
  <c r="E309"/>
  <c r="G309" s="1"/>
  <c r="E270"/>
  <c r="I270" s="1"/>
  <c r="E274"/>
  <c r="G274" s="1"/>
  <c r="E278"/>
  <c r="G278" s="1"/>
  <c r="E282"/>
  <c r="G282" s="1"/>
  <c r="E286"/>
  <c r="I286" s="1"/>
  <c r="E324"/>
  <c r="I324" s="1"/>
  <c r="AN320"/>
  <c r="AN323"/>
  <c r="AB324"/>
  <c r="E287"/>
  <c r="I287" s="1"/>
  <c r="AN324"/>
  <c r="AN325"/>
  <c r="AJ326"/>
  <c r="AJ324"/>
  <c r="AF325"/>
  <c r="AJ325"/>
  <c r="E271"/>
  <c r="I271" s="1"/>
  <c r="E275"/>
  <c r="I275" s="1"/>
  <c r="E279"/>
  <c r="I279" s="1"/>
  <c r="E283"/>
  <c r="I283" s="1"/>
  <c r="AB290"/>
  <c r="E291"/>
  <c r="I291" s="1"/>
  <c r="AB294"/>
  <c r="E295"/>
  <c r="I295" s="1"/>
  <c r="E299"/>
  <c r="I299" s="1"/>
  <c r="AB326"/>
  <c r="AF304"/>
  <c r="AF308"/>
  <c r="AN270"/>
  <c r="AN271"/>
  <c r="AN275"/>
  <c r="AN279"/>
  <c r="AN283"/>
  <c r="AJ286"/>
  <c r="AJ287"/>
  <c r="AJ289"/>
  <c r="AN326"/>
  <c r="AB271"/>
  <c r="E272"/>
  <c r="G272" s="1"/>
  <c r="AB274"/>
  <c r="AB275"/>
  <c r="E276"/>
  <c r="I276" s="1"/>
  <c r="AB278"/>
  <c r="AB279"/>
  <c r="E280"/>
  <c r="I280" s="1"/>
  <c r="AB282"/>
  <c r="AB283"/>
  <c r="E298"/>
  <c r="I298" s="1"/>
  <c r="AF298"/>
  <c r="AN300"/>
  <c r="AJ271"/>
  <c r="AJ275"/>
  <c r="AJ279"/>
  <c r="AJ283"/>
  <c r="AN284"/>
  <c r="AB285"/>
  <c r="AF286"/>
  <c r="AN290"/>
  <c r="AN294"/>
  <c r="AF271"/>
  <c r="AF275"/>
  <c r="AF279"/>
  <c r="AF283"/>
  <c r="E290"/>
  <c r="AJ298"/>
  <c r="AN274"/>
  <c r="AN278"/>
  <c r="AN282"/>
  <c r="AF301"/>
  <c r="AN303"/>
  <c r="AB304"/>
  <c r="AB308"/>
  <c r="AB269"/>
  <c r="AJ270"/>
  <c r="AN272"/>
  <c r="AB273"/>
  <c r="AJ274"/>
  <c r="AN276"/>
  <c r="AB277"/>
  <c r="AJ278"/>
  <c r="AN280"/>
  <c r="AB281"/>
  <c r="AJ282"/>
  <c r="AB299"/>
  <c r="E302"/>
  <c r="I302" s="1"/>
  <c r="AN304"/>
  <c r="AN308"/>
  <c r="AF270"/>
  <c r="AF274"/>
  <c r="AF278"/>
  <c r="AF282"/>
  <c r="AB286"/>
  <c r="AJ290"/>
  <c r="AJ294"/>
  <c r="AJ295"/>
  <c r="AJ297"/>
  <c r="AB298"/>
  <c r="AJ300"/>
  <c r="AJ304"/>
  <c r="AJ308"/>
  <c r="AB270"/>
  <c r="E284"/>
  <c r="I284" s="1"/>
  <c r="AN286"/>
  <c r="AF290"/>
  <c r="AB291"/>
  <c r="AB293"/>
  <c r="E294"/>
  <c r="I294" s="1"/>
  <c r="AF294"/>
  <c r="E297"/>
  <c r="G297" s="1"/>
  <c r="AF297"/>
  <c r="AN298"/>
  <c r="AJ301"/>
  <c r="AB302"/>
  <c r="AB303"/>
  <c r="AJ305"/>
  <c r="AB306"/>
  <c r="AB307"/>
  <c r="AN309"/>
  <c r="AF310"/>
  <c r="E311"/>
  <c r="I311" s="1"/>
  <c r="AF311"/>
  <c r="AF269"/>
  <c r="AF273"/>
  <c r="AF277"/>
  <c r="AF281"/>
  <c r="AF285"/>
  <c r="AN287"/>
  <c r="AJ288"/>
  <c r="AN288"/>
  <c r="AN289"/>
  <c r="AF291"/>
  <c r="E292"/>
  <c r="I292" s="1"/>
  <c r="E293"/>
  <c r="G293" s="1"/>
  <c r="AF293"/>
  <c r="AN295"/>
  <c r="AJ296"/>
  <c r="AN296"/>
  <c r="AN297"/>
  <c r="AF299"/>
  <c r="E300"/>
  <c r="I300" s="1"/>
  <c r="AN285"/>
  <c r="AF287"/>
  <c r="E288"/>
  <c r="I288" s="1"/>
  <c r="E289"/>
  <c r="G289" s="1"/>
  <c r="AF289"/>
  <c r="AN291"/>
  <c r="AJ292"/>
  <c r="AN292"/>
  <c r="AN293"/>
  <c r="AF295"/>
  <c r="E296"/>
  <c r="G296" s="1"/>
  <c r="AN299"/>
  <c r="AJ285"/>
  <c r="AB287"/>
  <c r="AB289"/>
  <c r="AJ291"/>
  <c r="AJ293"/>
  <c r="AB295"/>
  <c r="AB297"/>
  <c r="AJ299"/>
  <c r="E269"/>
  <c r="AJ269"/>
  <c r="AB272"/>
  <c r="E273"/>
  <c r="AJ273"/>
  <c r="AB276"/>
  <c r="E277"/>
  <c r="AJ277"/>
  <c r="AB280"/>
  <c r="E281"/>
  <c r="AJ281"/>
  <c r="AB284"/>
  <c r="E285"/>
  <c r="AB288"/>
  <c r="AB292"/>
  <c r="AB296"/>
  <c r="AB300"/>
  <c r="AN305"/>
  <c r="AF306"/>
  <c r="E307"/>
  <c r="I307" s="1"/>
  <c r="AF307"/>
  <c r="AB309"/>
  <c r="E310"/>
  <c r="I310" s="1"/>
  <c r="AJ310"/>
  <c r="AJ311"/>
  <c r="AJ272"/>
  <c r="AJ276"/>
  <c r="AJ280"/>
  <c r="AJ284"/>
  <c r="E301"/>
  <c r="G301" s="1"/>
  <c r="AN302"/>
  <c r="E304"/>
  <c r="I304" s="1"/>
  <c r="AN269"/>
  <c r="AF272"/>
  <c r="AN273"/>
  <c r="AF276"/>
  <c r="AN277"/>
  <c r="AF280"/>
  <c r="AN281"/>
  <c r="AF284"/>
  <c r="AF288"/>
  <c r="AF292"/>
  <c r="AF296"/>
  <c r="AF300"/>
  <c r="AB301"/>
  <c r="AJ302"/>
  <c r="AJ303"/>
  <c r="AF305"/>
  <c r="AN306"/>
  <c r="AN307"/>
  <c r="E308"/>
  <c r="I308" s="1"/>
  <c r="AJ309"/>
  <c r="AB310"/>
  <c r="AB311"/>
  <c r="AN301"/>
  <c r="AF302"/>
  <c r="E303"/>
  <c r="I303" s="1"/>
  <c r="AF303"/>
  <c r="AB305"/>
  <c r="E306"/>
  <c r="I306" s="1"/>
  <c r="AJ306"/>
  <c r="AJ307"/>
  <c r="AF309"/>
  <c r="AN310"/>
  <c r="AN311"/>
  <c r="AC260"/>
  <c r="AH260"/>
  <c r="AM260"/>
  <c r="AB265"/>
  <c r="E266"/>
  <c r="G266" s="1"/>
  <c r="AF266"/>
  <c r="AA260"/>
  <c r="AG260"/>
  <c r="AL260"/>
  <c r="AB263"/>
  <c r="D260"/>
  <c r="Z260"/>
  <c r="AF261"/>
  <c r="AK260"/>
  <c r="Y260"/>
  <c r="AD260"/>
  <c r="AI260"/>
  <c r="C260"/>
  <c r="E265"/>
  <c r="I265" s="1"/>
  <c r="AE260"/>
  <c r="AB264"/>
  <c r="AF265"/>
  <c r="AB261"/>
  <c r="AF262"/>
  <c r="E263"/>
  <c r="I263" s="1"/>
  <c r="AB266"/>
  <c r="E261"/>
  <c r="G261" s="1"/>
  <c r="AN261"/>
  <c r="AN263"/>
  <c r="AJ261"/>
  <c r="E262"/>
  <c r="I262" s="1"/>
  <c r="AJ263"/>
  <c r="AF263"/>
  <c r="E264"/>
  <c r="I264" s="1"/>
  <c r="AJ264"/>
  <c r="AN264"/>
  <c r="AF264"/>
  <c r="AB262"/>
  <c r="AN262"/>
  <c r="AJ262"/>
  <c r="AN265"/>
  <c r="AN266"/>
  <c r="AF231"/>
  <c r="AJ265"/>
  <c r="AJ266"/>
  <c r="AN232"/>
  <c r="E231"/>
  <c r="I231" s="1"/>
  <c r="AB231"/>
  <c r="AN231"/>
  <c r="AJ232"/>
  <c r="AB251"/>
  <c r="AN233"/>
  <c r="AJ231"/>
  <c r="E232"/>
  <c r="I232" s="1"/>
  <c r="AB232"/>
  <c r="AF232"/>
  <c r="AJ233"/>
  <c r="E251"/>
  <c r="G251" s="1"/>
  <c r="AJ251"/>
  <c r="AN253"/>
  <c r="E233"/>
  <c r="I233" s="1"/>
  <c r="AF233"/>
  <c r="AB233"/>
  <c r="AF251"/>
  <c r="AF245"/>
  <c r="AJ246"/>
  <c r="AN247"/>
  <c r="AB256"/>
  <c r="AN259"/>
  <c r="E246"/>
  <c r="I246" s="1"/>
  <c r="AJ247"/>
  <c r="AN251"/>
  <c r="AF252"/>
  <c r="E253"/>
  <c r="I253" s="1"/>
  <c r="AB253"/>
  <c r="AN257"/>
  <c r="AJ255"/>
  <c r="AN256"/>
  <c r="AF247"/>
  <c r="AN249"/>
  <c r="AB250"/>
  <c r="AJ245"/>
  <c r="AN246"/>
  <c r="AB247"/>
  <c r="AJ249"/>
  <c r="AN250"/>
  <c r="E252"/>
  <c r="I252" s="1"/>
  <c r="AJ259"/>
  <c r="E259"/>
  <c r="I259" s="1"/>
  <c r="AN258"/>
  <c r="AJ254"/>
  <c r="E257"/>
  <c r="I257" s="1"/>
  <c r="AF255"/>
  <c r="AJ256"/>
  <c r="AF256"/>
  <c r="AJ253"/>
  <c r="AF253"/>
  <c r="AB252"/>
  <c r="AN252"/>
  <c r="AJ252"/>
  <c r="AJ250"/>
  <c r="E250"/>
  <c r="G250" s="1"/>
  <c r="AF250"/>
  <c r="AF249"/>
  <c r="E249"/>
  <c r="G249" s="1"/>
  <c r="AB249"/>
  <c r="E247"/>
  <c r="G247" s="1"/>
  <c r="E245"/>
  <c r="I245" s="1"/>
  <c r="AB245"/>
  <c r="AF246"/>
  <c r="AN245"/>
  <c r="AB246"/>
  <c r="AJ248"/>
  <c r="AF248"/>
  <c r="E254"/>
  <c r="I254" s="1"/>
  <c r="AF254"/>
  <c r="AJ257"/>
  <c r="AJ258"/>
  <c r="AB254"/>
  <c r="E255"/>
  <c r="I255" s="1"/>
  <c r="AB255"/>
  <c r="E256"/>
  <c r="G256" s="1"/>
  <c r="AF257"/>
  <c r="E258"/>
  <c r="G258" s="1"/>
  <c r="AF258"/>
  <c r="AF259"/>
  <c r="AN254"/>
  <c r="AN255"/>
  <c r="AB257"/>
  <c r="AB258"/>
  <c r="AB259"/>
  <c r="C235"/>
  <c r="AC235"/>
  <c r="AH235"/>
  <c r="AM235"/>
  <c r="D235"/>
  <c r="AA235"/>
  <c r="AG235"/>
  <c r="AL235"/>
  <c r="Z235"/>
  <c r="AE235"/>
  <c r="AK235"/>
  <c r="Y235"/>
  <c r="AD235"/>
  <c r="AI235"/>
  <c r="AJ237"/>
  <c r="AF237"/>
  <c r="AF240"/>
  <c r="AB237"/>
  <c r="AF238"/>
  <c r="E239"/>
  <c r="I239" s="1"/>
  <c r="AB239"/>
  <c r="AN241"/>
  <c r="AB236"/>
  <c r="E237"/>
  <c r="I237" s="1"/>
  <c r="AN237"/>
  <c r="AN239"/>
  <c r="AB240"/>
  <c r="E240"/>
  <c r="I240" s="1"/>
  <c r="AN240"/>
  <c r="AJ241"/>
  <c r="AN236"/>
  <c r="E238"/>
  <c r="I238" s="1"/>
  <c r="AJ240"/>
  <c r="E241"/>
  <c r="I241" s="1"/>
  <c r="AB238"/>
  <c r="AJ236"/>
  <c r="AN238"/>
  <c r="AJ239"/>
  <c r="E242"/>
  <c r="I242" s="1"/>
  <c r="AF242"/>
  <c r="E236"/>
  <c r="G236" s="1"/>
  <c r="AF236"/>
  <c r="AJ238"/>
  <c r="AF239"/>
  <c r="AF241"/>
  <c r="AB241"/>
  <c r="AJ242"/>
  <c r="AN228"/>
  <c r="AF230"/>
  <c r="AN226"/>
  <c r="AB242"/>
  <c r="AN242"/>
  <c r="E227"/>
  <c r="G227" s="1"/>
  <c r="AN225"/>
  <c r="AJ226"/>
  <c r="E229"/>
  <c r="I229" s="1"/>
  <c r="AN229"/>
  <c r="E226"/>
  <c r="I226" s="1"/>
  <c r="AB228"/>
  <c r="AB226"/>
  <c r="AF227"/>
  <c r="AJ229"/>
  <c r="AJ228"/>
  <c r="AF228"/>
  <c r="AF226"/>
  <c r="AJ227"/>
  <c r="AJ230"/>
  <c r="AB227"/>
  <c r="E228"/>
  <c r="G228" s="1"/>
  <c r="AF229"/>
  <c r="E230"/>
  <c r="I230" s="1"/>
  <c r="AB230"/>
  <c r="AN227"/>
  <c r="AB229"/>
  <c r="AN230"/>
  <c r="E215"/>
  <c r="I215" s="1"/>
  <c r="AJ215"/>
  <c r="AN216"/>
  <c r="AF215"/>
  <c r="AJ216"/>
  <c r="E210"/>
  <c r="G210" s="1"/>
  <c r="E220"/>
  <c r="I220" s="1"/>
  <c r="AB215"/>
  <c r="E216"/>
  <c r="G216" s="1"/>
  <c r="AF216"/>
  <c r="AJ217"/>
  <c r="E218"/>
  <c r="I218" s="1"/>
  <c r="AN215"/>
  <c r="AB216"/>
  <c r="E217"/>
  <c r="I217" s="1"/>
  <c r="AF217"/>
  <c r="I216"/>
  <c r="AJ218"/>
  <c r="AB217"/>
  <c r="AN217"/>
  <c r="AB219"/>
  <c r="AJ220"/>
  <c r="AB218"/>
  <c r="AF218"/>
  <c r="E219"/>
  <c r="G219" s="1"/>
  <c r="AF219"/>
  <c r="AN218"/>
  <c r="AN219"/>
  <c r="AJ219"/>
  <c r="AF220"/>
  <c r="AB220"/>
  <c r="AN209"/>
  <c r="AN220"/>
  <c r="AB210"/>
  <c r="E209"/>
  <c r="I209" s="1"/>
  <c r="AB209"/>
  <c r="AF208"/>
  <c r="AF210"/>
  <c r="AJ210"/>
  <c r="AJ209"/>
  <c r="AJ211"/>
  <c r="AN210"/>
  <c r="AF209"/>
  <c r="E211"/>
  <c r="G211" s="1"/>
  <c r="E212"/>
  <c r="I212" s="1"/>
  <c r="AJ208"/>
  <c r="AN211"/>
  <c r="AN212"/>
  <c r="E208"/>
  <c r="G208" s="1"/>
  <c r="AB208"/>
  <c r="AF211"/>
  <c r="AJ212"/>
  <c r="AN208"/>
  <c r="AB211"/>
  <c r="AF212"/>
  <c r="AB212"/>
  <c r="E201"/>
  <c r="I201" s="1"/>
  <c r="E204"/>
  <c r="I204" s="1"/>
  <c r="AF192"/>
  <c r="AB201"/>
  <c r="E202"/>
  <c r="I202" s="1"/>
  <c r="AJ203"/>
  <c r="AB204"/>
  <c r="AN204"/>
  <c r="E193"/>
  <c r="I193" s="1"/>
  <c r="AJ201"/>
  <c r="AJ204"/>
  <c r="AF201"/>
  <c r="AF204"/>
  <c r="AJ202"/>
  <c r="AN203"/>
  <c r="E205"/>
  <c r="G205" s="1"/>
  <c r="E203"/>
  <c r="I203" s="1"/>
  <c r="AF203"/>
  <c r="AN202"/>
  <c r="AB203"/>
  <c r="AB192"/>
  <c r="AF205"/>
  <c r="AF202"/>
  <c r="AJ192"/>
  <c r="AB202"/>
  <c r="AJ194"/>
  <c r="AN193"/>
  <c r="AJ205"/>
  <c r="AB205"/>
  <c r="AN205"/>
  <c r="AN194"/>
  <c r="AB193"/>
  <c r="AB195"/>
  <c r="E194"/>
  <c r="I194" s="1"/>
  <c r="AJ193"/>
  <c r="AF193"/>
  <c r="AN195"/>
  <c r="AB170"/>
  <c r="AB174"/>
  <c r="AF197"/>
  <c r="E195"/>
  <c r="G195" s="1"/>
  <c r="AJ195"/>
  <c r="AF194"/>
  <c r="AF195"/>
  <c r="AJ196"/>
  <c r="AB194"/>
  <c r="AN196"/>
  <c r="AF196"/>
  <c r="E197"/>
  <c r="G197" s="1"/>
  <c r="AJ197"/>
  <c r="AB197"/>
  <c r="AN197"/>
  <c r="AF170"/>
  <c r="AF174"/>
  <c r="AB181"/>
  <c r="E182"/>
  <c r="G182" s="1"/>
  <c r="AF182"/>
  <c r="AJ183"/>
  <c r="AN170"/>
  <c r="E166"/>
  <c r="I166" s="1"/>
  <c r="AJ170"/>
  <c r="AJ186"/>
  <c r="AJ171"/>
  <c r="AJ172"/>
  <c r="AJ173"/>
  <c r="AN174"/>
  <c r="E176"/>
  <c r="I176" s="1"/>
  <c r="AN176"/>
  <c r="AN177"/>
  <c r="E180"/>
  <c r="I180" s="1"/>
  <c r="E170"/>
  <c r="G170" s="1"/>
  <c r="E173"/>
  <c r="G173" s="1"/>
  <c r="AF173"/>
  <c r="AJ174"/>
  <c r="AF183"/>
  <c r="AB183"/>
  <c r="AN184"/>
  <c r="AJ185"/>
  <c r="AN186"/>
  <c r="E178"/>
  <c r="G178" s="1"/>
  <c r="AJ180"/>
  <c r="AF181"/>
  <c r="AJ182"/>
  <c r="AN183"/>
  <c r="E184"/>
  <c r="I184" s="1"/>
  <c r="AF185"/>
  <c r="AF180"/>
  <c r="E181"/>
  <c r="I181" s="1"/>
  <c r="AJ184"/>
  <c r="AF186"/>
  <c r="AF188"/>
  <c r="E189"/>
  <c r="G189" s="1"/>
  <c r="AF189"/>
  <c r="AN178"/>
  <c r="AB179"/>
  <c r="AB180"/>
  <c r="AN181"/>
  <c r="AB182"/>
  <c r="E183"/>
  <c r="G183" s="1"/>
  <c r="AF184"/>
  <c r="E185"/>
  <c r="I185" s="1"/>
  <c r="AB185"/>
  <c r="AB186"/>
  <c r="AN180"/>
  <c r="AJ181"/>
  <c r="AN182"/>
  <c r="AB184"/>
  <c r="AN185"/>
  <c r="AF177"/>
  <c r="AF172"/>
  <c r="AB172"/>
  <c r="AB173"/>
  <c r="E174"/>
  <c r="I174" s="1"/>
  <c r="E172"/>
  <c r="G172" s="1"/>
  <c r="AN171"/>
  <c r="AN172"/>
  <c r="AN173"/>
  <c r="AN179"/>
  <c r="AJ179"/>
  <c r="AF175"/>
  <c r="E177"/>
  <c r="I177" s="1"/>
  <c r="E175"/>
  <c r="I175" s="1"/>
  <c r="AF179"/>
  <c r="AB175"/>
  <c r="AJ176"/>
  <c r="AJ177"/>
  <c r="AJ178"/>
  <c r="AN175"/>
  <c r="AF176"/>
  <c r="AF178"/>
  <c r="AJ175"/>
  <c r="AB176"/>
  <c r="AB177"/>
  <c r="AB178"/>
  <c r="E179"/>
  <c r="G179" s="1"/>
  <c r="AN187"/>
  <c r="AB188"/>
  <c r="AB189"/>
  <c r="AJ187"/>
  <c r="AN188"/>
  <c r="AN189"/>
  <c r="E186"/>
  <c r="I186" s="1"/>
  <c r="AF187"/>
  <c r="E188"/>
  <c r="G188" s="1"/>
  <c r="AJ188"/>
  <c r="AJ189"/>
  <c r="AN166"/>
  <c r="AJ167"/>
  <c r="AB166"/>
  <c r="E167"/>
  <c r="I167" s="1"/>
  <c r="AJ166"/>
  <c r="AF166"/>
  <c r="E169"/>
  <c r="I169" s="1"/>
  <c r="AJ168"/>
  <c r="AN167"/>
  <c r="AF167"/>
  <c r="AN168"/>
  <c r="AB167"/>
  <c r="AJ156"/>
  <c r="AB169"/>
  <c r="E168"/>
  <c r="I168" s="1"/>
  <c r="AF168"/>
  <c r="AB168"/>
  <c r="E154"/>
  <c r="I154" s="1"/>
  <c r="AN169"/>
  <c r="AJ169"/>
  <c r="E159"/>
  <c r="I159" s="1"/>
  <c r="E151"/>
  <c r="G151" s="1"/>
  <c r="E152"/>
  <c r="I152" s="1"/>
  <c r="AF169"/>
  <c r="AN151"/>
  <c r="AB152"/>
  <c r="E153"/>
  <c r="I153" s="1"/>
  <c r="AB155"/>
  <c r="E156"/>
  <c r="I156" s="1"/>
  <c r="AN156"/>
  <c r="AN158"/>
  <c r="AF156"/>
  <c r="AN161"/>
  <c r="AB151"/>
  <c r="AF152"/>
  <c r="AB153"/>
  <c r="AJ154"/>
  <c r="AB156"/>
  <c r="AF157"/>
  <c r="AN153"/>
  <c r="AJ153"/>
  <c r="E157"/>
  <c r="I157" s="1"/>
  <c r="AF153"/>
  <c r="AJ158"/>
  <c r="AF158"/>
  <c r="AN157"/>
  <c r="AB157"/>
  <c r="AJ157"/>
  <c r="AF155"/>
  <c r="AF154"/>
  <c r="E155"/>
  <c r="I155" s="1"/>
  <c r="AJ151"/>
  <c r="AN152"/>
  <c r="AB154"/>
  <c r="AN155"/>
  <c r="AF151"/>
  <c r="AJ152"/>
  <c r="AN154"/>
  <c r="AJ155"/>
  <c r="AN159"/>
  <c r="AN160"/>
  <c r="AJ161"/>
  <c r="AB161"/>
  <c r="AJ160"/>
  <c r="E160"/>
  <c r="G160" s="1"/>
  <c r="AB160"/>
  <c r="AF160"/>
  <c r="E161"/>
  <c r="I161" s="1"/>
  <c r="AF161"/>
  <c r="E143"/>
  <c r="I143" s="1"/>
  <c r="E140"/>
  <c r="I140" s="1"/>
  <c r="AB159"/>
  <c r="AJ159"/>
  <c r="AF159"/>
  <c r="AF142"/>
  <c r="AF139"/>
  <c r="AB140"/>
  <c r="E138"/>
  <c r="I138" s="1"/>
  <c r="AN142"/>
  <c r="AN139"/>
  <c r="AN140"/>
  <c r="AB142"/>
  <c r="AN141"/>
  <c r="E139"/>
  <c r="G139" s="1"/>
  <c r="AJ139"/>
  <c r="AJ142"/>
  <c r="AB139"/>
  <c r="E142"/>
  <c r="G142" s="1"/>
  <c r="AB141"/>
  <c r="AF144"/>
  <c r="E145"/>
  <c r="I145" s="1"/>
  <c r="AF138"/>
  <c r="AN143"/>
  <c r="AF141"/>
  <c r="E141"/>
  <c r="G141" s="1"/>
  <c r="AJ140"/>
  <c r="AJ141"/>
  <c r="AF140"/>
  <c r="AJ138"/>
  <c r="AB143"/>
  <c r="AB144"/>
  <c r="AN145"/>
  <c r="AB138"/>
  <c r="AJ143"/>
  <c r="E129"/>
  <c r="I129" s="1"/>
  <c r="E144"/>
  <c r="I144" s="1"/>
  <c r="AN138"/>
  <c r="AF143"/>
  <c r="AF146"/>
  <c r="AB145"/>
  <c r="AN144"/>
  <c r="AJ145"/>
  <c r="AJ146"/>
  <c r="AJ144"/>
  <c r="AF145"/>
  <c r="E137"/>
  <c r="I137" s="1"/>
  <c r="AJ136"/>
  <c r="AN137"/>
  <c r="E146"/>
  <c r="G146" s="1"/>
  <c r="AB146"/>
  <c r="AJ137"/>
  <c r="AN146"/>
  <c r="AF137"/>
  <c r="AJ123"/>
  <c r="AJ135"/>
  <c r="AN136"/>
  <c r="AB137"/>
  <c r="E135"/>
  <c r="I135" s="1"/>
  <c r="AF136"/>
  <c r="AN123"/>
  <c r="AN135"/>
  <c r="E136"/>
  <c r="G136" s="1"/>
  <c r="AB136"/>
  <c r="AF120"/>
  <c r="AF135"/>
  <c r="E120"/>
  <c r="I120" s="1"/>
  <c r="AB135"/>
  <c r="AB123"/>
  <c r="AN125"/>
  <c r="AF147"/>
  <c r="AB147"/>
  <c r="AN147"/>
  <c r="E147"/>
  <c r="I147" s="1"/>
  <c r="AJ147"/>
  <c r="AB126"/>
  <c r="E127"/>
  <c r="I127" s="1"/>
  <c r="AF128"/>
  <c r="AB120"/>
  <c r="AB121"/>
  <c r="AB122"/>
  <c r="E123"/>
  <c r="G123" s="1"/>
  <c r="E124"/>
  <c r="I124" s="1"/>
  <c r="AN122"/>
  <c r="AF123"/>
  <c r="AF124"/>
  <c r="E125"/>
  <c r="I125" s="1"/>
  <c r="AB125"/>
  <c r="AF130"/>
  <c r="AJ129"/>
  <c r="AN126"/>
  <c r="E126"/>
  <c r="G126" s="1"/>
  <c r="AJ126"/>
  <c r="AJ122"/>
  <c r="AN124"/>
  <c r="AJ125"/>
  <c r="AB124"/>
  <c r="AF126"/>
  <c r="AN127"/>
  <c r="AJ128"/>
  <c r="E122"/>
  <c r="G122" s="1"/>
  <c r="AF122"/>
  <c r="AJ124"/>
  <c r="AF125"/>
  <c r="AJ121"/>
  <c r="AN121"/>
  <c r="E121"/>
  <c r="I121" s="1"/>
  <c r="AF121"/>
  <c r="AN120"/>
  <c r="AJ120"/>
  <c r="AF129"/>
  <c r="AJ127"/>
  <c r="AB129"/>
  <c r="E130"/>
  <c r="I130" s="1"/>
  <c r="AB130"/>
  <c r="AF127"/>
  <c r="E128"/>
  <c r="G128" s="1"/>
  <c r="AB128"/>
  <c r="AN129"/>
  <c r="AB127"/>
  <c r="AN128"/>
  <c r="AN130"/>
  <c r="AJ130"/>
  <c r="E113"/>
  <c r="I113" s="1"/>
  <c r="E111"/>
  <c r="I111" s="1"/>
  <c r="E114"/>
  <c r="I114" s="1"/>
  <c r="E112"/>
  <c r="G112" s="1"/>
  <c r="E109"/>
  <c r="I109" s="1"/>
  <c r="AN109"/>
  <c r="AB110"/>
  <c r="AN110"/>
  <c r="AN113"/>
  <c r="AB114"/>
  <c r="AJ110"/>
  <c r="AF111"/>
  <c r="AB112"/>
  <c r="E116"/>
  <c r="G116" s="1"/>
  <c r="AJ113"/>
  <c r="AN114"/>
  <c r="AF110"/>
  <c r="AN112"/>
  <c r="AJ114"/>
  <c r="AJ112"/>
  <c r="AF114"/>
  <c r="AF112"/>
  <c r="AN111"/>
  <c r="AB111"/>
  <c r="AJ111"/>
  <c r="AB109"/>
  <c r="E110"/>
  <c r="I110" s="1"/>
  <c r="AJ109"/>
  <c r="AF109"/>
  <c r="AF113"/>
  <c r="E99"/>
  <c r="I99" s="1"/>
  <c r="AB113"/>
  <c r="G113"/>
  <c r="AN115"/>
  <c r="AJ116"/>
  <c r="AB108"/>
  <c r="AB115"/>
  <c r="AN108"/>
  <c r="AJ108"/>
  <c r="AJ115"/>
  <c r="AN116"/>
  <c r="E108"/>
  <c r="I108" s="1"/>
  <c r="AF108"/>
  <c r="E115"/>
  <c r="G115" s="1"/>
  <c r="AF115"/>
  <c r="AJ99"/>
  <c r="AN97"/>
  <c r="E98"/>
  <c r="G98" s="1"/>
  <c r="AB98"/>
  <c r="AF116"/>
  <c r="AB116"/>
  <c r="AF99"/>
  <c r="AJ97"/>
  <c r="AN98"/>
  <c r="AN104"/>
  <c r="AB99"/>
  <c r="AF97"/>
  <c r="AJ98"/>
  <c r="AN99"/>
  <c r="E97"/>
  <c r="I97" s="1"/>
  <c r="AB97"/>
  <c r="AF98"/>
  <c r="E105"/>
  <c r="G105" s="1"/>
  <c r="AF102"/>
  <c r="AF105"/>
  <c r="AB104"/>
  <c r="AJ104"/>
  <c r="AJ102"/>
  <c r="E104"/>
  <c r="G104" s="1"/>
  <c r="AF104"/>
  <c r="AN105"/>
  <c r="AJ105"/>
  <c r="AB105"/>
  <c r="E100"/>
  <c r="I100" s="1"/>
  <c r="AJ101"/>
  <c r="AN100"/>
  <c r="E102"/>
  <c r="G102" s="1"/>
  <c r="AB102"/>
  <c r="AN102"/>
  <c r="E101"/>
  <c r="G101" s="1"/>
  <c r="AN101"/>
  <c r="AB100"/>
  <c r="AJ100"/>
  <c r="AF100"/>
  <c r="AF101"/>
  <c r="AB101"/>
  <c r="AJ94"/>
  <c r="E94"/>
  <c r="G94" s="1"/>
  <c r="AJ93"/>
  <c r="E91"/>
  <c r="I91" s="1"/>
  <c r="AJ92"/>
  <c r="E73"/>
  <c r="I73" s="1"/>
  <c r="E77"/>
  <c r="I77" s="1"/>
  <c r="AF92"/>
  <c r="AN93"/>
  <c r="AB94"/>
  <c r="AF94"/>
  <c r="E93"/>
  <c r="G93" s="1"/>
  <c r="AB93"/>
  <c r="AN95"/>
  <c r="AN94"/>
  <c r="AF93"/>
  <c r="E92"/>
  <c r="G92" s="1"/>
  <c r="AB92"/>
  <c r="AB91"/>
  <c r="AN92"/>
  <c r="AF91"/>
  <c r="AN91"/>
  <c r="AJ91"/>
  <c r="AB95"/>
  <c r="AF95"/>
  <c r="E95"/>
  <c r="I95" s="1"/>
  <c r="AJ86"/>
  <c r="AJ95"/>
  <c r="E84"/>
  <c r="I84" s="1"/>
  <c r="AJ87"/>
  <c r="AN86"/>
  <c r="AF86"/>
  <c r="AF73"/>
  <c r="AJ74"/>
  <c r="AN75"/>
  <c r="AB76"/>
  <c r="AJ84"/>
  <c r="E86"/>
  <c r="I86" s="1"/>
  <c r="AB86"/>
  <c r="AN87"/>
  <c r="AF87"/>
  <c r="AN84"/>
  <c r="E87"/>
  <c r="I87" s="1"/>
  <c r="AB87"/>
  <c r="AF84"/>
  <c r="AB84"/>
  <c r="E76"/>
  <c r="I76" s="1"/>
  <c r="AF76"/>
  <c r="AN76"/>
  <c r="AJ76"/>
  <c r="AB77"/>
  <c r="AJ78"/>
  <c r="AB73"/>
  <c r="E74"/>
  <c r="I74" s="1"/>
  <c r="AF74"/>
  <c r="AJ75"/>
  <c r="AN77"/>
  <c r="AB74"/>
  <c r="E75"/>
  <c r="G75" s="1"/>
  <c r="AF75"/>
  <c r="AJ77"/>
  <c r="AJ73"/>
  <c r="AN73"/>
  <c r="AN74"/>
  <c r="AB75"/>
  <c r="AF77"/>
  <c r="AJ79"/>
  <c r="AN78"/>
  <c r="E79"/>
  <c r="G79" s="1"/>
  <c r="AF78"/>
  <c r="E81"/>
  <c r="I81" s="1"/>
  <c r="AJ80"/>
  <c r="AN79"/>
  <c r="E65"/>
  <c r="G65" s="1"/>
  <c r="E80"/>
  <c r="I80" s="1"/>
  <c r="AF79"/>
  <c r="AJ81"/>
  <c r="AN80"/>
  <c r="AB79"/>
  <c r="E82"/>
  <c r="I82" s="1"/>
  <c r="AF80"/>
  <c r="AN81"/>
  <c r="AB80"/>
  <c r="AJ72"/>
  <c r="AB82"/>
  <c r="AF81"/>
  <c r="E72"/>
  <c r="I72" s="1"/>
  <c r="AB81"/>
  <c r="AF63"/>
  <c r="AN72"/>
  <c r="AF82"/>
  <c r="AF72"/>
  <c r="AN82"/>
  <c r="E64"/>
  <c r="I64" s="1"/>
  <c r="AB72"/>
  <c r="AJ82"/>
  <c r="AJ63"/>
  <c r="AN63"/>
  <c r="AN64"/>
  <c r="AF64"/>
  <c r="E66"/>
  <c r="I66" s="1"/>
  <c r="AJ65"/>
  <c r="E67"/>
  <c r="I67" s="1"/>
  <c r="AN65"/>
  <c r="AF65"/>
  <c r="AB65"/>
  <c r="AN66"/>
  <c r="AF66"/>
  <c r="AJ66"/>
  <c r="AJ67"/>
  <c r="AB66"/>
  <c r="AN67"/>
  <c r="AF67"/>
  <c r="AJ68"/>
  <c r="AB67"/>
  <c r="E70"/>
  <c r="I70" s="1"/>
  <c r="AF70"/>
  <c r="AJ69"/>
  <c r="AN68"/>
  <c r="AF68"/>
  <c r="E55"/>
  <c r="I55" s="1"/>
  <c r="E71"/>
  <c r="G71" s="1"/>
  <c r="AJ70"/>
  <c r="AN69"/>
  <c r="E68"/>
  <c r="G68" s="1"/>
  <c r="AB68"/>
  <c r="AJ71"/>
  <c r="AB70"/>
  <c r="AF69"/>
  <c r="AN70"/>
  <c r="AN71"/>
  <c r="AB71"/>
  <c r="AJ57"/>
  <c r="AB55"/>
  <c r="AF71"/>
  <c r="AJ55"/>
  <c r="AF55"/>
  <c r="AN55"/>
  <c r="E56"/>
  <c r="I56" s="1"/>
  <c r="AN56"/>
  <c r="E57"/>
  <c r="I57" s="1"/>
  <c r="AJ56"/>
  <c r="AJ58"/>
  <c r="AN57"/>
  <c r="AB56"/>
  <c r="AF56"/>
  <c r="E58"/>
  <c r="I58" s="1"/>
  <c r="AF57"/>
  <c r="E60"/>
  <c r="I60" s="1"/>
  <c r="AJ59"/>
  <c r="AN58"/>
  <c r="AB57"/>
  <c r="E52"/>
  <c r="I52" s="1"/>
  <c r="AF58"/>
  <c r="AB60"/>
  <c r="AN59"/>
  <c r="AB58"/>
  <c r="AN60"/>
  <c r="AJ61"/>
  <c r="AJ60"/>
  <c r="AF59"/>
  <c r="AJ53"/>
  <c r="E61"/>
  <c r="I61" s="1"/>
  <c r="AF61"/>
  <c r="AF60"/>
  <c r="E59"/>
  <c r="I59" s="1"/>
  <c r="AB59"/>
  <c r="AJ52"/>
  <c r="G60"/>
  <c r="E53"/>
  <c r="I53" s="1"/>
  <c r="AF53"/>
  <c r="AB61"/>
  <c r="AN61"/>
  <c r="E50"/>
  <c r="G50" s="1"/>
  <c r="AF52"/>
  <c r="AB52"/>
  <c r="AN52"/>
  <c r="AN53"/>
  <c r="E48"/>
  <c r="I48" s="1"/>
  <c r="AB53"/>
  <c r="AF49"/>
  <c r="AJ48"/>
  <c r="AN50"/>
  <c r="AF45"/>
  <c r="AJ49"/>
  <c r="AN48"/>
  <c r="AB50"/>
  <c r="AJ50"/>
  <c r="AF50"/>
  <c r="AB49"/>
  <c r="AN49"/>
  <c r="AB48"/>
  <c r="AF48"/>
  <c r="AB45"/>
  <c r="E49"/>
  <c r="I49" s="1"/>
  <c r="AJ40"/>
  <c r="E40"/>
  <c r="G40" s="1"/>
  <c r="AJ45"/>
  <c r="AJ38"/>
  <c r="AN37"/>
  <c r="AN40"/>
  <c r="AF40"/>
  <c r="AB40"/>
  <c r="AN41"/>
  <c r="AF42"/>
  <c r="AJ41"/>
  <c r="E41"/>
  <c r="G41" s="1"/>
  <c r="AF41"/>
  <c r="AB41"/>
  <c r="AJ43"/>
  <c r="AN42"/>
  <c r="AJ42"/>
  <c r="E43"/>
  <c r="G43" s="1"/>
  <c r="AN43"/>
  <c r="E42"/>
  <c r="I42" s="1"/>
  <c r="AB42"/>
  <c r="E37"/>
  <c r="I37" s="1"/>
  <c r="AF43"/>
  <c r="AB43"/>
  <c r="E38"/>
  <c r="G38" s="1"/>
  <c r="AN38"/>
  <c r="AB37"/>
  <c r="AF39"/>
  <c r="E39"/>
  <c r="G39" s="1"/>
  <c r="AJ37"/>
  <c r="AF37"/>
  <c r="AJ39"/>
  <c r="E35"/>
  <c r="G35" s="1"/>
  <c r="AN39"/>
  <c r="AF38"/>
  <c r="AF34"/>
  <c r="AB39"/>
  <c r="AB38"/>
  <c r="AJ32"/>
  <c r="AF32"/>
  <c r="AB34"/>
  <c r="AF35"/>
  <c r="AN34"/>
  <c r="E34"/>
  <c r="G34" s="1"/>
  <c r="AJ34"/>
  <c r="AJ35"/>
  <c r="AN35"/>
  <c r="AB35"/>
  <c r="E31"/>
  <c r="G31" s="1"/>
  <c r="AJ30"/>
  <c r="E30"/>
  <c r="G30" s="1"/>
  <c r="AJ33"/>
  <c r="AN32"/>
  <c r="AN33"/>
  <c r="E33"/>
  <c r="I33" s="1"/>
  <c r="AF33"/>
  <c r="AN30"/>
  <c r="AB33"/>
  <c r="AF30"/>
  <c r="AF31"/>
  <c r="AB30"/>
  <c r="AN31"/>
  <c r="AJ31"/>
  <c r="AB31"/>
  <c r="AN27"/>
  <c r="E29"/>
  <c r="I29" s="1"/>
  <c r="AJ27"/>
  <c r="AN29"/>
  <c r="AJ29"/>
  <c r="AF29"/>
  <c r="E25"/>
  <c r="G25" s="1"/>
  <c r="AN25"/>
  <c r="E26"/>
  <c r="I26" s="1"/>
  <c r="AB26"/>
  <c r="AF27"/>
  <c r="AN26"/>
  <c r="AJ26"/>
  <c r="AF26"/>
  <c r="E19"/>
  <c r="I19" s="1"/>
  <c r="E24"/>
  <c r="I24" s="1"/>
  <c r="AN24"/>
  <c r="AB25"/>
  <c r="AJ25"/>
  <c r="AF25"/>
  <c r="AF19"/>
  <c r="AN22"/>
  <c r="AB22"/>
  <c r="AB24"/>
  <c r="AJ24"/>
  <c r="AF24"/>
  <c r="AF22"/>
  <c r="E22"/>
  <c r="I22" s="1"/>
  <c r="AN20"/>
  <c r="AJ22"/>
  <c r="E20"/>
  <c r="G20" s="1"/>
  <c r="AB20"/>
  <c r="AJ20"/>
  <c r="AF20"/>
  <c r="AJ19"/>
  <c r="AN19"/>
  <c r="AB19"/>
  <c r="AJ17"/>
  <c r="AN18"/>
  <c r="AJ18"/>
  <c r="E23"/>
  <c r="I23" s="1"/>
  <c r="E17"/>
  <c r="I17" s="1"/>
  <c r="E18"/>
  <c r="I18" s="1"/>
  <c r="AB18"/>
  <c r="AF18"/>
  <c r="AJ16"/>
  <c r="AN17"/>
  <c r="AF23"/>
  <c r="AN16"/>
  <c r="AB17"/>
  <c r="AF17"/>
  <c r="AJ23"/>
  <c r="AN23"/>
  <c r="E15"/>
  <c r="I15" s="1"/>
  <c r="E16"/>
  <c r="I16" s="1"/>
  <c r="AB23"/>
  <c r="AB16"/>
  <c r="AF16"/>
  <c r="AN15"/>
  <c r="AJ15"/>
  <c r="AF15"/>
  <c r="AM542"/>
  <c r="AM541" s="1"/>
  <c r="AL542"/>
  <c r="AL541" s="1"/>
  <c r="AK542"/>
  <c r="AK541" s="1"/>
  <c r="AI542"/>
  <c r="AI541" s="1"/>
  <c r="AH542"/>
  <c r="AH541" s="1"/>
  <c r="AG542"/>
  <c r="AG541" s="1"/>
  <c r="AE542"/>
  <c r="AE541" s="1"/>
  <c r="AD542"/>
  <c r="AD541" s="1"/>
  <c r="AC542"/>
  <c r="AC541" s="1"/>
  <c r="AA542"/>
  <c r="AA541" s="1"/>
  <c r="Z542"/>
  <c r="Z541" s="1"/>
  <c r="Y542"/>
  <c r="Y541" s="1"/>
  <c r="D542"/>
  <c r="C542"/>
  <c r="C541" s="1"/>
  <c r="AM528"/>
  <c r="AL528"/>
  <c r="AK528"/>
  <c r="AI528"/>
  <c r="AH528"/>
  <c r="AG528"/>
  <c r="AG527" s="1"/>
  <c r="AE528"/>
  <c r="AD528"/>
  <c r="AC528"/>
  <c r="AC527" s="1"/>
  <c r="AA528"/>
  <c r="Z528"/>
  <c r="Y528"/>
  <c r="D528"/>
  <c r="C528"/>
  <c r="AM509"/>
  <c r="AL509"/>
  <c r="AK509"/>
  <c r="AI509"/>
  <c r="AH509"/>
  <c r="AG509"/>
  <c r="AE509"/>
  <c r="AD509"/>
  <c r="AC509"/>
  <c r="AA509"/>
  <c r="Z509"/>
  <c r="Y509"/>
  <c r="D509"/>
  <c r="C509"/>
  <c r="AM501"/>
  <c r="AL501"/>
  <c r="AK501"/>
  <c r="AK500" s="1"/>
  <c r="AI501"/>
  <c r="AH501"/>
  <c r="AG501"/>
  <c r="AG500" s="1"/>
  <c r="AE501"/>
  <c r="AE500" s="1"/>
  <c r="AD501"/>
  <c r="AC501"/>
  <c r="AC500" s="1"/>
  <c r="AA501"/>
  <c r="Z501"/>
  <c r="Z500" s="1"/>
  <c r="Y501"/>
  <c r="Y500" s="1"/>
  <c r="D501"/>
  <c r="C501"/>
  <c r="AM403"/>
  <c r="AL403"/>
  <c r="AK403"/>
  <c r="AI403"/>
  <c r="AH403"/>
  <c r="AG403"/>
  <c r="AE403"/>
  <c r="AD403"/>
  <c r="AC403"/>
  <c r="AA403"/>
  <c r="Z403"/>
  <c r="Y403"/>
  <c r="D403"/>
  <c r="C403"/>
  <c r="AM498"/>
  <c r="AM489" s="1"/>
  <c r="AL498"/>
  <c r="AL489" s="1"/>
  <c r="AK498"/>
  <c r="AK489" s="1"/>
  <c r="AI498"/>
  <c r="AI489" s="1"/>
  <c r="AH498"/>
  <c r="AH489" s="1"/>
  <c r="AG498"/>
  <c r="AG489" s="1"/>
  <c r="AE498"/>
  <c r="AE489" s="1"/>
  <c r="AD498"/>
  <c r="AD489" s="1"/>
  <c r="AC498"/>
  <c r="AC489" s="1"/>
  <c r="AA498"/>
  <c r="AA489" s="1"/>
  <c r="Z498"/>
  <c r="Z489" s="1"/>
  <c r="Y498"/>
  <c r="Y489" s="1"/>
  <c r="D498"/>
  <c r="D489" s="1"/>
  <c r="C498"/>
  <c r="C489" s="1"/>
  <c r="AM488"/>
  <c r="AM485" s="1"/>
  <c r="AL488"/>
  <c r="AL485" s="1"/>
  <c r="AK488"/>
  <c r="AK485" s="1"/>
  <c r="AI488"/>
  <c r="AI485" s="1"/>
  <c r="AH488"/>
  <c r="AH485" s="1"/>
  <c r="AG488"/>
  <c r="AG485" s="1"/>
  <c r="AE488"/>
  <c r="AE485" s="1"/>
  <c r="AD488"/>
  <c r="AD485" s="1"/>
  <c r="AC488"/>
  <c r="AC485" s="1"/>
  <c r="AA488"/>
  <c r="AA485" s="1"/>
  <c r="Z488"/>
  <c r="Z485" s="1"/>
  <c r="Y488"/>
  <c r="Y485" s="1"/>
  <c r="D488"/>
  <c r="D485" s="1"/>
  <c r="C488"/>
  <c r="C485" s="1"/>
  <c r="AM469"/>
  <c r="AM467" s="1"/>
  <c r="AL469"/>
  <c r="AL467" s="1"/>
  <c r="AK469"/>
  <c r="AK467" s="1"/>
  <c r="AI469"/>
  <c r="AI467" s="1"/>
  <c r="AH469"/>
  <c r="AH467" s="1"/>
  <c r="AG469"/>
  <c r="AG467" s="1"/>
  <c r="AE469"/>
  <c r="AE467" s="1"/>
  <c r="AD469"/>
  <c r="AD467" s="1"/>
  <c r="AC469"/>
  <c r="AC467" s="1"/>
  <c r="AA469"/>
  <c r="AA467" s="1"/>
  <c r="Z469"/>
  <c r="Z467" s="1"/>
  <c r="Y469"/>
  <c r="Y467" s="1"/>
  <c r="D469"/>
  <c r="D467" s="1"/>
  <c r="C469"/>
  <c r="C467" s="1"/>
  <c r="AM466"/>
  <c r="AM459" s="1"/>
  <c r="AL466"/>
  <c r="AL459" s="1"/>
  <c r="AK466"/>
  <c r="AK459" s="1"/>
  <c r="AI466"/>
  <c r="AI459" s="1"/>
  <c r="AH466"/>
  <c r="AH459" s="1"/>
  <c r="AG466"/>
  <c r="AG459" s="1"/>
  <c r="AE466"/>
  <c r="AE459" s="1"/>
  <c r="AD466"/>
  <c r="AD459" s="1"/>
  <c r="AC466"/>
  <c r="AC459" s="1"/>
  <c r="AA466"/>
  <c r="AA459" s="1"/>
  <c r="Z466"/>
  <c r="Z459" s="1"/>
  <c r="Y466"/>
  <c r="Y459" s="1"/>
  <c r="D466"/>
  <c r="D459" s="1"/>
  <c r="C466"/>
  <c r="C459" s="1"/>
  <c r="AM458"/>
  <c r="AL458"/>
  <c r="AK458"/>
  <c r="AI458"/>
  <c r="AH458"/>
  <c r="AG458"/>
  <c r="AE458"/>
  <c r="AD458"/>
  <c r="AC458"/>
  <c r="AA458"/>
  <c r="Z458"/>
  <c r="Y458"/>
  <c r="D458"/>
  <c r="C458"/>
  <c r="AM457"/>
  <c r="AL457"/>
  <c r="AK457"/>
  <c r="AI457"/>
  <c r="AH457"/>
  <c r="AG457"/>
  <c r="AE457"/>
  <c r="AD457"/>
  <c r="AC457"/>
  <c r="AA457"/>
  <c r="Z457"/>
  <c r="Y457"/>
  <c r="D457"/>
  <c r="C457"/>
  <c r="AM399"/>
  <c r="AL399"/>
  <c r="AK399"/>
  <c r="AI399"/>
  <c r="AH399"/>
  <c r="AG399"/>
  <c r="AE399"/>
  <c r="AD399"/>
  <c r="AC399"/>
  <c r="AA399"/>
  <c r="Z399"/>
  <c r="Y399"/>
  <c r="D399"/>
  <c r="C399"/>
  <c r="AM344"/>
  <c r="AL344"/>
  <c r="AK344"/>
  <c r="AI344"/>
  <c r="AH344"/>
  <c r="AG344"/>
  <c r="AE344"/>
  <c r="AD344"/>
  <c r="AC344"/>
  <c r="AA344"/>
  <c r="Z344"/>
  <c r="Y344"/>
  <c r="D344"/>
  <c r="C344"/>
  <c r="AM338"/>
  <c r="AL338"/>
  <c r="AK338"/>
  <c r="AI338"/>
  <c r="AH338"/>
  <c r="AG338"/>
  <c r="AE338"/>
  <c r="AD338"/>
  <c r="AC338"/>
  <c r="AA338"/>
  <c r="Z338"/>
  <c r="Y338"/>
  <c r="D338"/>
  <c r="C338"/>
  <c r="AM335"/>
  <c r="AL335"/>
  <c r="AK335"/>
  <c r="AI335"/>
  <c r="AH335"/>
  <c r="AG335"/>
  <c r="AE335"/>
  <c r="AD335"/>
  <c r="AC335"/>
  <c r="AA335"/>
  <c r="Z335"/>
  <c r="Y335"/>
  <c r="D335"/>
  <c r="C335"/>
  <c r="AM330"/>
  <c r="AL330"/>
  <c r="AK330"/>
  <c r="AI330"/>
  <c r="AH330"/>
  <c r="AG330"/>
  <c r="AE330"/>
  <c r="AD330"/>
  <c r="AC330"/>
  <c r="AA330"/>
  <c r="Z330"/>
  <c r="Y330"/>
  <c r="D330"/>
  <c r="C330"/>
  <c r="AM395"/>
  <c r="AL395"/>
  <c r="AK395"/>
  <c r="AI395"/>
  <c r="AH395"/>
  <c r="AG395"/>
  <c r="AE395"/>
  <c r="AD395"/>
  <c r="AC395"/>
  <c r="AA395"/>
  <c r="Z395"/>
  <c r="Y395"/>
  <c r="D395"/>
  <c r="C395"/>
  <c r="AM390"/>
  <c r="AL390"/>
  <c r="AK390"/>
  <c r="AI390"/>
  <c r="AH390"/>
  <c r="AG390"/>
  <c r="AE390"/>
  <c r="AD390"/>
  <c r="AC390"/>
  <c r="AA390"/>
  <c r="Z390"/>
  <c r="Y390"/>
  <c r="D390"/>
  <c r="C390"/>
  <c r="AM346"/>
  <c r="AL346"/>
  <c r="AK346"/>
  <c r="AI346"/>
  <c r="AH346"/>
  <c r="AG346"/>
  <c r="AE346"/>
  <c r="AD346"/>
  <c r="AC346"/>
  <c r="AA346"/>
  <c r="Z346"/>
  <c r="Y346"/>
  <c r="D346"/>
  <c r="C346"/>
  <c r="AM339"/>
  <c r="AL339"/>
  <c r="AK339"/>
  <c r="AI339"/>
  <c r="AH339"/>
  <c r="AG339"/>
  <c r="AE339"/>
  <c r="AD339"/>
  <c r="AC339"/>
  <c r="AA339"/>
  <c r="Z339"/>
  <c r="Y339"/>
  <c r="D339"/>
  <c r="C339"/>
  <c r="AM329"/>
  <c r="AL329"/>
  <c r="AK329"/>
  <c r="AI329"/>
  <c r="AH329"/>
  <c r="AG329"/>
  <c r="AE329"/>
  <c r="AD329"/>
  <c r="AC329"/>
  <c r="AA329"/>
  <c r="Z329"/>
  <c r="Y329"/>
  <c r="D329"/>
  <c r="C329"/>
  <c r="AM234"/>
  <c r="AL234"/>
  <c r="AK234"/>
  <c r="AI234"/>
  <c r="AH234"/>
  <c r="AG234"/>
  <c r="AE234"/>
  <c r="AD234"/>
  <c r="AC234"/>
  <c r="AA234"/>
  <c r="Z234"/>
  <c r="Y234"/>
  <c r="AM313"/>
  <c r="AL313"/>
  <c r="AK313"/>
  <c r="AI313"/>
  <c r="AH313"/>
  <c r="AG313"/>
  <c r="AE313"/>
  <c r="AD313"/>
  <c r="AC313"/>
  <c r="AA313"/>
  <c r="Z313"/>
  <c r="Y313"/>
  <c r="D313"/>
  <c r="C313"/>
  <c r="AM268"/>
  <c r="AL268"/>
  <c r="AK268"/>
  <c r="AI268"/>
  <c r="AH268"/>
  <c r="AG268"/>
  <c r="AE268"/>
  <c r="AD268"/>
  <c r="AC268"/>
  <c r="AA268"/>
  <c r="Z268"/>
  <c r="Y268"/>
  <c r="D268"/>
  <c r="C268"/>
  <c r="AL244"/>
  <c r="AK244"/>
  <c r="AI244"/>
  <c r="AH244"/>
  <c r="AG244"/>
  <c r="AE244"/>
  <c r="AD244"/>
  <c r="AC244"/>
  <c r="AA244"/>
  <c r="Z244"/>
  <c r="Y244"/>
  <c r="D244"/>
  <c r="AM224"/>
  <c r="AL224"/>
  <c r="AK224"/>
  <c r="AI224"/>
  <c r="AH224"/>
  <c r="AG224"/>
  <c r="AE224"/>
  <c r="AD224"/>
  <c r="AC224"/>
  <c r="AA224"/>
  <c r="Z224"/>
  <c r="Y224"/>
  <c r="D224"/>
  <c r="C224"/>
  <c r="AM206"/>
  <c r="AL206"/>
  <c r="AK206"/>
  <c r="AI206"/>
  <c r="AH206"/>
  <c r="AG206"/>
  <c r="AE206"/>
  <c r="AD206"/>
  <c r="AC206"/>
  <c r="AA206"/>
  <c r="Z206"/>
  <c r="Y206"/>
  <c r="AM200"/>
  <c r="AL200"/>
  <c r="AK200"/>
  <c r="AI200"/>
  <c r="AH200"/>
  <c r="AG200"/>
  <c r="AE200"/>
  <c r="AD200"/>
  <c r="AC200"/>
  <c r="AA200"/>
  <c r="Z200"/>
  <c r="Y200"/>
  <c r="D200"/>
  <c r="C200"/>
  <c r="AM198"/>
  <c r="AL198"/>
  <c r="AL191" s="1"/>
  <c r="AK198"/>
  <c r="AK191" s="1"/>
  <c r="AI198"/>
  <c r="AI191" s="1"/>
  <c r="AH198"/>
  <c r="AH191" s="1"/>
  <c r="AG198"/>
  <c r="AG191" s="1"/>
  <c r="AE198"/>
  <c r="AE191" s="1"/>
  <c r="AD198"/>
  <c r="AD191" s="1"/>
  <c r="AC198"/>
  <c r="AC191" s="1"/>
  <c r="AA198"/>
  <c r="AA191" s="1"/>
  <c r="Z198"/>
  <c r="Y198"/>
  <c r="Y191" s="1"/>
  <c r="D191"/>
  <c r="AM221"/>
  <c r="AM214" s="1"/>
  <c r="AL221"/>
  <c r="AL214" s="1"/>
  <c r="AK221"/>
  <c r="AK214" s="1"/>
  <c r="AI221"/>
  <c r="AI214" s="1"/>
  <c r="AH221"/>
  <c r="AH214" s="1"/>
  <c r="AG221"/>
  <c r="AG214" s="1"/>
  <c r="AE221"/>
  <c r="AE214" s="1"/>
  <c r="AD221"/>
  <c r="AD214" s="1"/>
  <c r="AC221"/>
  <c r="AC214" s="1"/>
  <c r="AA221"/>
  <c r="AA214" s="1"/>
  <c r="Z221"/>
  <c r="Z214" s="1"/>
  <c r="Y221"/>
  <c r="Y214" s="1"/>
  <c r="D214"/>
  <c r="C214"/>
  <c r="AM213"/>
  <c r="AM207" s="1"/>
  <c r="AL213"/>
  <c r="AL207" s="1"/>
  <c r="AK213"/>
  <c r="AK207" s="1"/>
  <c r="AI213"/>
  <c r="AI207" s="1"/>
  <c r="AH213"/>
  <c r="AH207" s="1"/>
  <c r="AG213"/>
  <c r="AG207" s="1"/>
  <c r="AE213"/>
  <c r="AE207" s="1"/>
  <c r="AD213"/>
  <c r="AD207" s="1"/>
  <c r="AC213"/>
  <c r="AC207" s="1"/>
  <c r="AA213"/>
  <c r="AA207" s="1"/>
  <c r="Z213"/>
  <c r="Z207" s="1"/>
  <c r="Y213"/>
  <c r="Y207" s="1"/>
  <c r="D207"/>
  <c r="C207"/>
  <c r="AM165"/>
  <c r="AL165"/>
  <c r="AK165"/>
  <c r="AI165"/>
  <c r="AH165"/>
  <c r="AG165"/>
  <c r="AE165"/>
  <c r="AD165"/>
  <c r="AC165"/>
  <c r="AA165"/>
  <c r="Z165"/>
  <c r="Y165"/>
  <c r="D165"/>
  <c r="C165"/>
  <c r="AM163"/>
  <c r="AL163"/>
  <c r="AK163"/>
  <c r="AI163"/>
  <c r="AH163"/>
  <c r="AG163"/>
  <c r="AE163"/>
  <c r="AD163"/>
  <c r="AC163"/>
  <c r="AA163"/>
  <c r="Z163"/>
  <c r="Y163"/>
  <c r="AM162"/>
  <c r="AL162"/>
  <c r="AK162"/>
  <c r="AI162"/>
  <c r="AH162"/>
  <c r="AG162"/>
  <c r="AE162"/>
  <c r="AD162"/>
  <c r="AC162"/>
  <c r="AA162"/>
  <c r="AM150"/>
  <c r="AL150"/>
  <c r="AK150"/>
  <c r="AI150"/>
  <c r="AH150"/>
  <c r="AG150"/>
  <c r="AE150"/>
  <c r="AD150"/>
  <c r="AC150"/>
  <c r="AA150"/>
  <c r="Z150"/>
  <c r="Y150"/>
  <c r="D150"/>
  <c r="C150"/>
  <c r="AM148"/>
  <c r="AL148"/>
  <c r="AK148"/>
  <c r="AI148"/>
  <c r="AH148"/>
  <c r="AG148"/>
  <c r="AE148"/>
  <c r="AD148"/>
  <c r="AC148"/>
  <c r="AA148"/>
  <c r="Z148"/>
  <c r="Y148"/>
  <c r="AM134"/>
  <c r="AL134"/>
  <c r="AK134"/>
  <c r="AI134"/>
  <c r="AH134"/>
  <c r="AG134"/>
  <c r="AE134"/>
  <c r="AD134"/>
  <c r="AC134"/>
  <c r="AA134"/>
  <c r="Z134"/>
  <c r="Y134"/>
  <c r="D134"/>
  <c r="C134"/>
  <c r="AM132"/>
  <c r="AL132"/>
  <c r="AK132"/>
  <c r="AI132"/>
  <c r="AH132"/>
  <c r="AG132"/>
  <c r="AE132"/>
  <c r="AD132"/>
  <c r="AC132"/>
  <c r="AA132"/>
  <c r="Z132"/>
  <c r="Y132"/>
  <c r="AM131"/>
  <c r="AL131"/>
  <c r="AK131"/>
  <c r="AI131"/>
  <c r="AH131"/>
  <c r="AG131"/>
  <c r="AE131"/>
  <c r="AD131"/>
  <c r="AC131"/>
  <c r="AA131"/>
  <c r="Z131"/>
  <c r="Y131"/>
  <c r="AM119"/>
  <c r="AL119"/>
  <c r="AK119"/>
  <c r="AI119"/>
  <c r="AH119"/>
  <c r="AG119"/>
  <c r="AE119"/>
  <c r="AD119"/>
  <c r="AC119"/>
  <c r="AA119"/>
  <c r="Z119"/>
  <c r="Y119"/>
  <c r="D119"/>
  <c r="C119"/>
  <c r="AM117"/>
  <c r="AM107" s="1"/>
  <c r="AL117"/>
  <c r="AL107" s="1"/>
  <c r="AK117"/>
  <c r="AK107" s="1"/>
  <c r="AI117"/>
  <c r="AI107" s="1"/>
  <c r="AH117"/>
  <c r="AH107" s="1"/>
  <c r="AG117"/>
  <c r="AG107" s="1"/>
  <c r="AE117"/>
  <c r="AE107" s="1"/>
  <c r="AD117"/>
  <c r="AD107" s="1"/>
  <c r="AC117"/>
  <c r="AC107" s="1"/>
  <c r="AA117"/>
  <c r="AA107" s="1"/>
  <c r="Z117"/>
  <c r="Z107" s="1"/>
  <c r="Y117"/>
  <c r="Y107" s="1"/>
  <c r="D107"/>
  <c r="C107"/>
  <c r="AM44"/>
  <c r="AL44"/>
  <c r="AK44"/>
  <c r="AI44"/>
  <c r="AH44"/>
  <c r="AG44"/>
  <c r="AE44"/>
  <c r="AD44"/>
  <c r="AC44"/>
  <c r="AA44"/>
  <c r="Z44"/>
  <c r="Y44"/>
  <c r="AM36"/>
  <c r="AL36"/>
  <c r="AK36"/>
  <c r="AI36"/>
  <c r="AH36"/>
  <c r="AG36"/>
  <c r="AE36"/>
  <c r="AD36"/>
  <c r="AC36"/>
  <c r="AA36"/>
  <c r="Z36"/>
  <c r="Y36"/>
  <c r="AM103"/>
  <c r="AL103"/>
  <c r="AK103"/>
  <c r="AI103"/>
  <c r="AH103"/>
  <c r="AG103"/>
  <c r="AE103"/>
  <c r="AD103"/>
  <c r="AC103"/>
  <c r="AA103"/>
  <c r="Z103"/>
  <c r="Y103"/>
  <c r="AM90"/>
  <c r="AL90"/>
  <c r="AK90"/>
  <c r="AI90"/>
  <c r="AH90"/>
  <c r="AG90"/>
  <c r="AE90"/>
  <c r="AD90"/>
  <c r="AC90"/>
  <c r="AA90"/>
  <c r="Z90"/>
  <c r="Y90"/>
  <c r="D90"/>
  <c r="C90"/>
  <c r="AM88"/>
  <c r="AL88"/>
  <c r="AK88"/>
  <c r="AI88"/>
  <c r="AH88"/>
  <c r="AG88"/>
  <c r="AE88"/>
  <c r="AD88"/>
  <c r="AC88"/>
  <c r="AA88"/>
  <c r="Z88"/>
  <c r="Y88"/>
  <c r="AM85"/>
  <c r="AL85"/>
  <c r="AK85"/>
  <c r="AI85"/>
  <c r="AH85"/>
  <c r="AG85"/>
  <c r="AE85"/>
  <c r="AD85"/>
  <c r="AC85"/>
  <c r="AA85"/>
  <c r="Z85"/>
  <c r="Y85"/>
  <c r="AM62"/>
  <c r="AL62"/>
  <c r="AK62"/>
  <c r="AI62"/>
  <c r="AH62"/>
  <c r="AG62"/>
  <c r="AE62"/>
  <c r="AD62"/>
  <c r="AC62"/>
  <c r="AA62"/>
  <c r="Z62"/>
  <c r="Y62"/>
  <c r="AM54"/>
  <c r="AL54"/>
  <c r="AK54"/>
  <c r="AI54"/>
  <c r="AH54"/>
  <c r="AG54"/>
  <c r="AE54"/>
  <c r="AD54"/>
  <c r="AC54"/>
  <c r="AA54"/>
  <c r="Z54"/>
  <c r="Y54"/>
  <c r="AM51"/>
  <c r="AL51"/>
  <c r="AK51"/>
  <c r="AI51"/>
  <c r="AH51"/>
  <c r="AG51"/>
  <c r="AE51"/>
  <c r="AD51"/>
  <c r="AC51"/>
  <c r="AA51"/>
  <c r="Z51"/>
  <c r="Y51"/>
  <c r="AM46"/>
  <c r="AL46"/>
  <c r="AK46"/>
  <c r="AI46"/>
  <c r="AH46"/>
  <c r="AG46"/>
  <c r="AE46"/>
  <c r="AD46"/>
  <c r="AC46"/>
  <c r="AA46"/>
  <c r="Z46"/>
  <c r="Y46"/>
  <c r="AM28"/>
  <c r="AL28"/>
  <c r="AK28"/>
  <c r="AI28"/>
  <c r="AH28"/>
  <c r="AG28"/>
  <c r="AE28"/>
  <c r="AD28"/>
  <c r="AC28"/>
  <c r="AM21"/>
  <c r="AL21"/>
  <c r="AK21"/>
  <c r="AI21"/>
  <c r="AH21"/>
  <c r="AG21"/>
  <c r="AE21"/>
  <c r="AD21"/>
  <c r="AC21"/>
  <c r="AA21"/>
  <c r="Z14"/>
  <c r="AC14"/>
  <c r="AD14"/>
  <c r="AE14"/>
  <c r="AG14"/>
  <c r="AH14"/>
  <c r="AI14"/>
  <c r="AK14"/>
  <c r="AL14"/>
  <c r="AM14"/>
  <c r="F89"/>
  <c r="H89"/>
  <c r="F96"/>
  <c r="H96"/>
  <c r="F118"/>
  <c r="H118"/>
  <c r="F133"/>
  <c r="H133"/>
  <c r="F149"/>
  <c r="H149"/>
  <c r="F164"/>
  <c r="H164"/>
  <c r="F199"/>
  <c r="F190" s="1"/>
  <c r="H199"/>
  <c r="H190" s="1"/>
  <c r="F223"/>
  <c r="H223"/>
  <c r="F243"/>
  <c r="H243"/>
  <c r="F267"/>
  <c r="H267"/>
  <c r="F312"/>
  <c r="H312"/>
  <c r="F328"/>
  <c r="H328"/>
  <c r="F345"/>
  <c r="H345"/>
  <c r="F389"/>
  <c r="H389"/>
  <c r="F398"/>
  <c r="H398"/>
  <c r="F500"/>
  <c r="H500"/>
  <c r="F527"/>
  <c r="H527"/>
  <c r="F541"/>
  <c r="H541"/>
  <c r="AO184" l="1"/>
  <c r="G174"/>
  <c r="C328"/>
  <c r="I20"/>
  <c r="G347"/>
  <c r="G108"/>
  <c r="I463"/>
  <c r="I146"/>
  <c r="I333"/>
  <c r="F13"/>
  <c r="F12" s="1"/>
  <c r="H13"/>
  <c r="G386"/>
  <c r="I251"/>
  <c r="I75"/>
  <c r="I331"/>
  <c r="I343"/>
  <c r="I553"/>
  <c r="I549"/>
  <c r="I546"/>
  <c r="G565"/>
  <c r="I547"/>
  <c r="I551"/>
  <c r="I543"/>
  <c r="G562"/>
  <c r="G545"/>
  <c r="I563"/>
  <c r="G514"/>
  <c r="G532"/>
  <c r="G539"/>
  <c r="G554"/>
  <c r="G534"/>
  <c r="I530"/>
  <c r="AO551"/>
  <c r="AO543"/>
  <c r="G548"/>
  <c r="G533"/>
  <c r="G537"/>
  <c r="I559"/>
  <c r="AO552"/>
  <c r="I535"/>
  <c r="G557"/>
  <c r="AO547"/>
  <c r="G550"/>
  <c r="I558"/>
  <c r="AO548"/>
  <c r="I544"/>
  <c r="AO558"/>
  <c r="AO550"/>
  <c r="I555"/>
  <c r="AO555"/>
  <c r="AO538"/>
  <c r="AO562"/>
  <c r="AO556"/>
  <c r="AO545"/>
  <c r="AO553"/>
  <c r="I552"/>
  <c r="AO539"/>
  <c r="AO554"/>
  <c r="AO546"/>
  <c r="AO549"/>
  <c r="I556"/>
  <c r="G556"/>
  <c r="AO564"/>
  <c r="AO536"/>
  <c r="AO563"/>
  <c r="AO544"/>
  <c r="AO557"/>
  <c r="AO559"/>
  <c r="I564"/>
  <c r="G564"/>
  <c r="G529"/>
  <c r="AO535"/>
  <c r="AO537"/>
  <c r="G540"/>
  <c r="I536"/>
  <c r="I538"/>
  <c r="AO513"/>
  <c r="AO532"/>
  <c r="AO540"/>
  <c r="AO533"/>
  <c r="I516"/>
  <c r="AO530"/>
  <c r="AO531"/>
  <c r="AO534"/>
  <c r="G531"/>
  <c r="AO514"/>
  <c r="AO518"/>
  <c r="I525"/>
  <c r="AO529"/>
  <c r="AO515"/>
  <c r="G513"/>
  <c r="G521"/>
  <c r="G508"/>
  <c r="G524"/>
  <c r="G512"/>
  <c r="AO517"/>
  <c r="AO512"/>
  <c r="G520"/>
  <c r="G517"/>
  <c r="AO516"/>
  <c r="AO511"/>
  <c r="I511"/>
  <c r="AO510"/>
  <c r="AO520"/>
  <c r="G486"/>
  <c r="I496"/>
  <c r="G493"/>
  <c r="G505"/>
  <c r="G510"/>
  <c r="G502"/>
  <c r="G515"/>
  <c r="Z527"/>
  <c r="Z526" s="1"/>
  <c r="AK527"/>
  <c r="AK526" s="1"/>
  <c r="AO508"/>
  <c r="AO505"/>
  <c r="G522"/>
  <c r="AO521"/>
  <c r="AO523"/>
  <c r="AE527"/>
  <c r="AE526" s="1"/>
  <c r="D527"/>
  <c r="Y527"/>
  <c r="Y526" s="1"/>
  <c r="AO522"/>
  <c r="G523"/>
  <c r="AO519"/>
  <c r="AO524"/>
  <c r="I506"/>
  <c r="AO504"/>
  <c r="G519"/>
  <c r="G507"/>
  <c r="G495"/>
  <c r="AO503"/>
  <c r="AO495"/>
  <c r="AO507"/>
  <c r="AO525"/>
  <c r="AO502"/>
  <c r="AO506"/>
  <c r="G490"/>
  <c r="G497"/>
  <c r="G494"/>
  <c r="I355"/>
  <c r="AO492"/>
  <c r="AO493"/>
  <c r="I503"/>
  <c r="G487"/>
  <c r="G492"/>
  <c r="G437"/>
  <c r="G428"/>
  <c r="AO490"/>
  <c r="G491"/>
  <c r="AO491"/>
  <c r="AO494"/>
  <c r="AO471"/>
  <c r="AO497"/>
  <c r="AO496"/>
  <c r="G448"/>
  <c r="AF485"/>
  <c r="AO481"/>
  <c r="I478"/>
  <c r="G476"/>
  <c r="G481"/>
  <c r="AO476"/>
  <c r="AO486"/>
  <c r="AN485"/>
  <c r="AB485"/>
  <c r="I473"/>
  <c r="AO479"/>
  <c r="AO487"/>
  <c r="AO461"/>
  <c r="G482"/>
  <c r="I470"/>
  <c r="G475"/>
  <c r="AO402"/>
  <c r="G461"/>
  <c r="AO482"/>
  <c r="G480"/>
  <c r="G479"/>
  <c r="G472"/>
  <c r="AO472"/>
  <c r="AO475"/>
  <c r="AO470"/>
  <c r="I409"/>
  <c r="I406"/>
  <c r="G462"/>
  <c r="AO478"/>
  <c r="G427"/>
  <c r="I421"/>
  <c r="G484"/>
  <c r="AO448"/>
  <c r="AO484"/>
  <c r="AO480"/>
  <c r="I471"/>
  <c r="G468"/>
  <c r="AO473"/>
  <c r="I483"/>
  <c r="AO477"/>
  <c r="I474"/>
  <c r="AO483"/>
  <c r="AO474"/>
  <c r="Y328"/>
  <c r="AK398"/>
  <c r="AK397" s="1"/>
  <c r="G435"/>
  <c r="I456"/>
  <c r="G432"/>
  <c r="AO468"/>
  <c r="AO460"/>
  <c r="G452"/>
  <c r="G412"/>
  <c r="I450"/>
  <c r="G443"/>
  <c r="G430"/>
  <c r="I405"/>
  <c r="G434"/>
  <c r="G411"/>
  <c r="I413"/>
  <c r="I410"/>
  <c r="AO430"/>
  <c r="G460"/>
  <c r="G407"/>
  <c r="I418"/>
  <c r="G414"/>
  <c r="G465"/>
  <c r="G464"/>
  <c r="AO463"/>
  <c r="AO465"/>
  <c r="AO464"/>
  <c r="AO462"/>
  <c r="G424"/>
  <c r="G416"/>
  <c r="G376"/>
  <c r="I354"/>
  <c r="AO440"/>
  <c r="AO429"/>
  <c r="I402"/>
  <c r="AO401"/>
  <c r="AO443"/>
  <c r="AO438"/>
  <c r="G451"/>
  <c r="G436"/>
  <c r="I433"/>
  <c r="G415"/>
  <c r="I420"/>
  <c r="I417"/>
  <c r="I426"/>
  <c r="G401"/>
  <c r="I372"/>
  <c r="G447"/>
  <c r="I446"/>
  <c r="G439"/>
  <c r="I438"/>
  <c r="AO444"/>
  <c r="AO456"/>
  <c r="AO400"/>
  <c r="G361"/>
  <c r="G360"/>
  <c r="G384"/>
  <c r="G440"/>
  <c r="G408"/>
  <c r="G431"/>
  <c r="G423"/>
  <c r="G453"/>
  <c r="I400"/>
  <c r="AO453"/>
  <c r="G454"/>
  <c r="I429"/>
  <c r="AO432"/>
  <c r="I422"/>
  <c r="AO439"/>
  <c r="D398"/>
  <c r="AO427"/>
  <c r="AO436"/>
  <c r="G444"/>
  <c r="AO452"/>
  <c r="G419"/>
  <c r="AO450"/>
  <c r="AO434"/>
  <c r="AO445"/>
  <c r="I441"/>
  <c r="G442"/>
  <c r="I425"/>
  <c r="AO426"/>
  <c r="G382"/>
  <c r="AO442"/>
  <c r="AO446"/>
  <c r="AO437"/>
  <c r="AO433"/>
  <c r="AO425"/>
  <c r="AO428"/>
  <c r="I445"/>
  <c r="AO451"/>
  <c r="AO447"/>
  <c r="I449"/>
  <c r="AO441"/>
  <c r="AO431"/>
  <c r="AO449"/>
  <c r="AO435"/>
  <c r="G369"/>
  <c r="G326"/>
  <c r="I375"/>
  <c r="I359"/>
  <c r="G388"/>
  <c r="G391"/>
  <c r="AO384"/>
  <c r="AO455"/>
  <c r="I282"/>
  <c r="G377"/>
  <c r="AO354"/>
  <c r="AO388"/>
  <c r="AO391"/>
  <c r="G393"/>
  <c r="G455"/>
  <c r="G363"/>
  <c r="G356"/>
  <c r="AO454"/>
  <c r="G349"/>
  <c r="AO358"/>
  <c r="G373"/>
  <c r="I392"/>
  <c r="I394"/>
  <c r="G396"/>
  <c r="AO396"/>
  <c r="AO393"/>
  <c r="AO394"/>
  <c r="I387"/>
  <c r="AO392"/>
  <c r="G287"/>
  <c r="AO386"/>
  <c r="AO372"/>
  <c r="G368"/>
  <c r="G316"/>
  <c r="G378"/>
  <c r="G362"/>
  <c r="G322"/>
  <c r="AO387"/>
  <c r="G351"/>
  <c r="AO356"/>
  <c r="AO365"/>
  <c r="G374"/>
  <c r="I371"/>
  <c r="G364"/>
  <c r="AO378"/>
  <c r="G358"/>
  <c r="AO368"/>
  <c r="AO379"/>
  <c r="AO371"/>
  <c r="AO369"/>
  <c r="AO362"/>
  <c r="AO355"/>
  <c r="AO377"/>
  <c r="AO364"/>
  <c r="G279"/>
  <c r="AO367"/>
  <c r="AO353"/>
  <c r="AO360"/>
  <c r="G311"/>
  <c r="G288"/>
  <c r="G353"/>
  <c r="G352"/>
  <c r="G350"/>
  <c r="AO359"/>
  <c r="AO347"/>
  <c r="G381"/>
  <c r="AO370"/>
  <c r="AO352"/>
  <c r="AO382"/>
  <c r="AO376"/>
  <c r="AO361"/>
  <c r="G340"/>
  <c r="G370"/>
  <c r="I380"/>
  <c r="AO363"/>
  <c r="AO351"/>
  <c r="AO381"/>
  <c r="G365"/>
  <c r="I367"/>
  <c r="AO375"/>
  <c r="AO380"/>
  <c r="AO373"/>
  <c r="AO374"/>
  <c r="G283"/>
  <c r="G284"/>
  <c r="G295"/>
  <c r="G286"/>
  <c r="G270"/>
  <c r="G298"/>
  <c r="G334"/>
  <c r="AO342"/>
  <c r="AO340"/>
  <c r="I296"/>
  <c r="I336"/>
  <c r="G342"/>
  <c r="G310"/>
  <c r="AO343"/>
  <c r="I274"/>
  <c r="AO337"/>
  <c r="I289"/>
  <c r="G337"/>
  <c r="AO334"/>
  <c r="AO294"/>
  <c r="I320"/>
  <c r="G332"/>
  <c r="I272"/>
  <c r="I305"/>
  <c r="AO306"/>
  <c r="I297"/>
  <c r="I325"/>
  <c r="G318"/>
  <c r="AO336"/>
  <c r="G306"/>
  <c r="AO332"/>
  <c r="AO331"/>
  <c r="AO333"/>
  <c r="I228"/>
  <c r="G291"/>
  <c r="G276"/>
  <c r="G314"/>
  <c r="I309"/>
  <c r="G302"/>
  <c r="G321"/>
  <c r="G275"/>
  <c r="AO274"/>
  <c r="AO307"/>
  <c r="I278"/>
  <c r="G319"/>
  <c r="G304"/>
  <c r="AO271"/>
  <c r="AO279"/>
  <c r="AO282"/>
  <c r="AO324"/>
  <c r="AO316"/>
  <c r="G324"/>
  <c r="I323"/>
  <c r="AO318"/>
  <c r="AO314"/>
  <c r="AO321"/>
  <c r="AO325"/>
  <c r="AO319"/>
  <c r="AO323"/>
  <c r="AO305"/>
  <c r="AO320"/>
  <c r="AO275"/>
  <c r="AO308"/>
  <c r="AO304"/>
  <c r="G257"/>
  <c r="G307"/>
  <c r="AO301"/>
  <c r="G299"/>
  <c r="G271"/>
  <c r="AO283"/>
  <c r="AO278"/>
  <c r="AO311"/>
  <c r="AO326"/>
  <c r="G226"/>
  <c r="I261"/>
  <c r="G303"/>
  <c r="I293"/>
  <c r="AO297"/>
  <c r="AO289"/>
  <c r="AO310"/>
  <c r="AO290"/>
  <c r="I290"/>
  <c r="G290"/>
  <c r="G240"/>
  <c r="I247"/>
  <c r="G280"/>
  <c r="AO295"/>
  <c r="AO286"/>
  <c r="G239"/>
  <c r="G292"/>
  <c r="G237"/>
  <c r="I266"/>
  <c r="I301"/>
  <c r="AO291"/>
  <c r="AO281"/>
  <c r="G294"/>
  <c r="AO287"/>
  <c r="AO270"/>
  <c r="AO298"/>
  <c r="I236"/>
  <c r="G300"/>
  <c r="AO299"/>
  <c r="AO293"/>
  <c r="AO285"/>
  <c r="G308"/>
  <c r="AO273"/>
  <c r="AO302"/>
  <c r="AO296"/>
  <c r="AO276"/>
  <c r="AO269"/>
  <c r="AO303"/>
  <c r="AO277"/>
  <c r="AO309"/>
  <c r="G273"/>
  <c r="I273"/>
  <c r="G265"/>
  <c r="AO300"/>
  <c r="G285"/>
  <c r="I285"/>
  <c r="AO272"/>
  <c r="G269"/>
  <c r="I269"/>
  <c r="G263"/>
  <c r="AO288"/>
  <c r="AO284"/>
  <c r="G281"/>
  <c r="I281"/>
  <c r="G238"/>
  <c r="AO292"/>
  <c r="AO280"/>
  <c r="G277"/>
  <c r="I277"/>
  <c r="I211"/>
  <c r="G233"/>
  <c r="G232"/>
  <c r="G262"/>
  <c r="G264"/>
  <c r="G252"/>
  <c r="AO263"/>
  <c r="AO266"/>
  <c r="AO261"/>
  <c r="AO264"/>
  <c r="AO262"/>
  <c r="AO265"/>
  <c r="I210"/>
  <c r="G254"/>
  <c r="AO252"/>
  <c r="I258"/>
  <c r="AO251"/>
  <c r="G231"/>
  <c r="AO231"/>
  <c r="G229"/>
  <c r="G255"/>
  <c r="I249"/>
  <c r="G246"/>
  <c r="G253"/>
  <c r="AO249"/>
  <c r="G259"/>
  <c r="AO255"/>
  <c r="AO233"/>
  <c r="AO232"/>
  <c r="AO253"/>
  <c r="G230"/>
  <c r="I256"/>
  <c r="G245"/>
  <c r="AO256"/>
  <c r="AO254"/>
  <c r="AO245"/>
  <c r="AO250"/>
  <c r="AO247"/>
  <c r="AO259"/>
  <c r="AO257"/>
  <c r="I250"/>
  <c r="AO246"/>
  <c r="AO258"/>
  <c r="AO241"/>
  <c r="G241"/>
  <c r="AO242"/>
  <c r="G218"/>
  <c r="I227"/>
  <c r="AO236"/>
  <c r="AO237"/>
  <c r="G202"/>
  <c r="AO239"/>
  <c r="AO238"/>
  <c r="AO240"/>
  <c r="G242"/>
  <c r="G220"/>
  <c r="G217"/>
  <c r="AO229"/>
  <c r="AO226"/>
  <c r="AO230"/>
  <c r="AO228"/>
  <c r="AO215"/>
  <c r="AO227"/>
  <c r="G215"/>
  <c r="AO217"/>
  <c r="AO219"/>
  <c r="I219"/>
  <c r="AO218"/>
  <c r="AO216"/>
  <c r="AO220"/>
  <c r="AO210"/>
  <c r="G209"/>
  <c r="G193"/>
  <c r="I205"/>
  <c r="AO209"/>
  <c r="I208"/>
  <c r="G201"/>
  <c r="G212"/>
  <c r="AO212"/>
  <c r="G204"/>
  <c r="AO211"/>
  <c r="G194"/>
  <c r="AO208"/>
  <c r="AO204"/>
  <c r="AO202"/>
  <c r="G203"/>
  <c r="AO203"/>
  <c r="AO205"/>
  <c r="I195"/>
  <c r="AO193"/>
  <c r="AO195"/>
  <c r="I197"/>
  <c r="AO194"/>
  <c r="AO197"/>
  <c r="AO170"/>
  <c r="I151"/>
  <c r="I182"/>
  <c r="G185"/>
  <c r="G152"/>
  <c r="I173"/>
  <c r="AO172"/>
  <c r="AO174"/>
  <c r="G166"/>
  <c r="G153"/>
  <c r="G169"/>
  <c r="AO151"/>
  <c r="G156"/>
  <c r="G176"/>
  <c r="G175"/>
  <c r="I172"/>
  <c r="AO175"/>
  <c r="AO173"/>
  <c r="AO186"/>
  <c r="G145"/>
  <c r="AO142"/>
  <c r="G159"/>
  <c r="G154"/>
  <c r="G155"/>
  <c r="G167"/>
  <c r="AO166"/>
  <c r="I170"/>
  <c r="G138"/>
  <c r="G180"/>
  <c r="AO180"/>
  <c r="AO183"/>
  <c r="G184"/>
  <c r="I178"/>
  <c r="AO181"/>
  <c r="I189"/>
  <c r="I188"/>
  <c r="AO179"/>
  <c r="G186"/>
  <c r="I183"/>
  <c r="G181"/>
  <c r="AO185"/>
  <c r="AO182"/>
  <c r="G177"/>
  <c r="I179"/>
  <c r="AO176"/>
  <c r="AO178"/>
  <c r="AO177"/>
  <c r="AO189"/>
  <c r="AO188"/>
  <c r="G140"/>
  <c r="AO167"/>
  <c r="G168"/>
  <c r="AO154"/>
  <c r="AO152"/>
  <c r="AO169"/>
  <c r="AO168"/>
  <c r="AO153"/>
  <c r="G143"/>
  <c r="AO155"/>
  <c r="G157"/>
  <c r="AO156"/>
  <c r="AO138"/>
  <c r="AO157"/>
  <c r="I142"/>
  <c r="I126"/>
  <c r="G137"/>
  <c r="G144"/>
  <c r="G161"/>
  <c r="I160"/>
  <c r="AO160"/>
  <c r="AO161"/>
  <c r="AO140"/>
  <c r="I141"/>
  <c r="AO123"/>
  <c r="AO159"/>
  <c r="I139"/>
  <c r="AO139"/>
  <c r="G129"/>
  <c r="AO144"/>
  <c r="G135"/>
  <c r="AO141"/>
  <c r="AO145"/>
  <c r="AO143"/>
  <c r="AO137"/>
  <c r="AO146"/>
  <c r="AO136"/>
  <c r="I136"/>
  <c r="AO135"/>
  <c r="I112"/>
  <c r="G127"/>
  <c r="G120"/>
  <c r="AO124"/>
  <c r="G124"/>
  <c r="G125"/>
  <c r="AO110"/>
  <c r="AO147"/>
  <c r="I122"/>
  <c r="I123"/>
  <c r="AO97"/>
  <c r="I128"/>
  <c r="G147"/>
  <c r="G109"/>
  <c r="AO130"/>
  <c r="AO120"/>
  <c r="AO122"/>
  <c r="AO126"/>
  <c r="G110"/>
  <c r="AO129"/>
  <c r="AO121"/>
  <c r="AO125"/>
  <c r="AO128"/>
  <c r="G121"/>
  <c r="G130"/>
  <c r="G111"/>
  <c r="AO127"/>
  <c r="AO98"/>
  <c r="AO114"/>
  <c r="I116"/>
  <c r="G99"/>
  <c r="G114"/>
  <c r="AO105"/>
  <c r="AO111"/>
  <c r="I115"/>
  <c r="AO112"/>
  <c r="AO109"/>
  <c r="I65"/>
  <c r="AO115"/>
  <c r="AO113"/>
  <c r="AO104"/>
  <c r="G91"/>
  <c r="I98"/>
  <c r="AO108"/>
  <c r="I79"/>
  <c r="G77"/>
  <c r="AO116"/>
  <c r="AO99"/>
  <c r="I102"/>
  <c r="G97"/>
  <c r="I105"/>
  <c r="I104"/>
  <c r="I101"/>
  <c r="AO102"/>
  <c r="H526"/>
  <c r="AA83"/>
  <c r="AG83"/>
  <c r="AL83"/>
  <c r="G100"/>
  <c r="G84"/>
  <c r="G73"/>
  <c r="AO101"/>
  <c r="AO100"/>
  <c r="I92"/>
  <c r="C83"/>
  <c r="AC83"/>
  <c r="AH83"/>
  <c r="AM83"/>
  <c r="G76"/>
  <c r="AO75"/>
  <c r="AO86"/>
  <c r="I94"/>
  <c r="F526"/>
  <c r="D83"/>
  <c r="Y83"/>
  <c r="AD83"/>
  <c r="AI83"/>
  <c r="AO94"/>
  <c r="G86"/>
  <c r="I93"/>
  <c r="AO93"/>
  <c r="G95"/>
  <c r="AO95"/>
  <c r="AO91"/>
  <c r="AO92"/>
  <c r="AO84"/>
  <c r="Z83"/>
  <c r="AE83"/>
  <c r="AK83"/>
  <c r="AO87"/>
  <c r="AO77"/>
  <c r="AO76"/>
  <c r="AC47"/>
  <c r="AH47"/>
  <c r="AM47"/>
  <c r="G80"/>
  <c r="AO79"/>
  <c r="G87"/>
  <c r="G81"/>
  <c r="G72"/>
  <c r="AO80"/>
  <c r="AO74"/>
  <c r="AD47"/>
  <c r="AI47"/>
  <c r="G82"/>
  <c r="AO81"/>
  <c r="G74"/>
  <c r="AO73"/>
  <c r="AO82"/>
  <c r="G64"/>
  <c r="AL47"/>
  <c r="G70"/>
  <c r="AE47"/>
  <c r="AK47"/>
  <c r="AO72"/>
  <c r="I71"/>
  <c r="AO65"/>
  <c r="G67"/>
  <c r="G55"/>
  <c r="G66"/>
  <c r="AO66"/>
  <c r="I68"/>
  <c r="AO68"/>
  <c r="AO70"/>
  <c r="AO67"/>
  <c r="AO55"/>
  <c r="AO71"/>
  <c r="G56"/>
  <c r="G48"/>
  <c r="AO58"/>
  <c r="AO57"/>
  <c r="AO56"/>
  <c r="G61"/>
  <c r="G57"/>
  <c r="G58"/>
  <c r="G52"/>
  <c r="AO61"/>
  <c r="G49"/>
  <c r="G59"/>
  <c r="AO60"/>
  <c r="AO59"/>
  <c r="I50"/>
  <c r="AO52"/>
  <c r="G53"/>
  <c r="AO53"/>
  <c r="AO50"/>
  <c r="AO48"/>
  <c r="AO40"/>
  <c r="AO49"/>
  <c r="I38"/>
  <c r="G37"/>
  <c r="I40"/>
  <c r="I39"/>
  <c r="I43"/>
  <c r="AO42"/>
  <c r="I35"/>
  <c r="AO43"/>
  <c r="I41"/>
  <c r="AO41"/>
  <c r="G42"/>
  <c r="AO37"/>
  <c r="AG223"/>
  <c r="AO38"/>
  <c r="AK328"/>
  <c r="AO39"/>
  <c r="I31"/>
  <c r="I34"/>
  <c r="AO34"/>
  <c r="G29"/>
  <c r="AO33"/>
  <c r="I30"/>
  <c r="AO35"/>
  <c r="AO31"/>
  <c r="G33"/>
  <c r="AO30"/>
  <c r="G22"/>
  <c r="I25"/>
  <c r="G26"/>
  <c r="AD199"/>
  <c r="AD190" s="1"/>
  <c r="Y89"/>
  <c r="AI133"/>
  <c r="AL312"/>
  <c r="AC328"/>
  <c r="AK389"/>
  <c r="AE398"/>
  <c r="AE397" s="1"/>
  <c r="G18"/>
  <c r="AO25"/>
  <c r="AO26"/>
  <c r="Z199"/>
  <c r="G24"/>
  <c r="AO24"/>
  <c r="AL199"/>
  <c r="AL190" s="1"/>
  <c r="AK312"/>
  <c r="AL389"/>
  <c r="G19"/>
  <c r="AG133"/>
  <c r="AK199"/>
  <c r="AK190" s="1"/>
  <c r="E224"/>
  <c r="G224" s="1"/>
  <c r="AO22"/>
  <c r="AA389"/>
  <c r="AH199"/>
  <c r="AH190" s="1"/>
  <c r="AD267"/>
  <c r="AG312"/>
  <c r="AG389"/>
  <c r="G23"/>
  <c r="AJ191"/>
  <c r="AO19"/>
  <c r="AO20"/>
  <c r="Y199"/>
  <c r="AK223"/>
  <c r="AG243"/>
  <c r="G17"/>
  <c r="AL223"/>
  <c r="Y133"/>
  <c r="C89"/>
  <c r="AC89"/>
  <c r="Y267"/>
  <c r="AG328"/>
  <c r="AI345"/>
  <c r="E131"/>
  <c r="G131" s="1"/>
  <c r="AI328"/>
  <c r="E395"/>
  <c r="I395" s="1"/>
  <c r="E458"/>
  <c r="I458" s="1"/>
  <c r="G15"/>
  <c r="AO16"/>
  <c r="AO18"/>
  <c r="E329"/>
  <c r="G329" s="1"/>
  <c r="AF399"/>
  <c r="E466"/>
  <c r="I466" s="1"/>
  <c r="G16"/>
  <c r="AJ28"/>
  <c r="AF46"/>
  <c r="AJ51"/>
  <c r="AN54"/>
  <c r="AA96"/>
  <c r="AG96"/>
  <c r="AL96"/>
  <c r="AJ44"/>
  <c r="AB117"/>
  <c r="E119"/>
  <c r="I119" s="1"/>
  <c r="AB132"/>
  <c r="E134"/>
  <c r="I134" s="1"/>
  <c r="AC133"/>
  <c r="AJ162"/>
  <c r="E163"/>
  <c r="I163" s="1"/>
  <c r="AA164"/>
  <c r="AG164"/>
  <c r="AN207"/>
  <c r="AG199"/>
  <c r="Y223"/>
  <c r="AB268"/>
  <c r="AI267"/>
  <c r="AN399"/>
  <c r="E528"/>
  <c r="G528" s="1"/>
  <c r="AC199"/>
  <c r="AJ399"/>
  <c r="AO23"/>
  <c r="AO17"/>
  <c r="AB36"/>
  <c r="AB119"/>
  <c r="AD118"/>
  <c r="AJ131"/>
  <c r="AK133"/>
  <c r="AN162"/>
  <c r="AJ165"/>
  <c r="AA223"/>
  <c r="Y243"/>
  <c r="AC243"/>
  <c r="AF268"/>
  <c r="AH312"/>
  <c r="AJ234"/>
  <c r="AF339"/>
  <c r="AH328"/>
  <c r="AJ346"/>
  <c r="AB390"/>
  <c r="AM389"/>
  <c r="AB399"/>
  <c r="AD13"/>
  <c r="E90"/>
  <c r="G90" s="1"/>
  <c r="AK96"/>
  <c r="AC118"/>
  <c r="AI118"/>
  <c r="AL164"/>
  <c r="AC267"/>
  <c r="AF103"/>
  <c r="AD96"/>
  <c r="AN119"/>
  <c r="AK243"/>
  <c r="AJ268"/>
  <c r="AC389"/>
  <c r="AF335"/>
  <c r="AJ338"/>
  <c r="AB344"/>
  <c r="E399"/>
  <c r="I399" s="1"/>
  <c r="AA398"/>
  <c r="AA397" s="1"/>
  <c r="AN458"/>
  <c r="AB466"/>
  <c r="AF469"/>
  <c r="AJ488"/>
  <c r="E198"/>
  <c r="I198" s="1"/>
  <c r="AH223"/>
  <c r="AN390"/>
  <c r="AL500"/>
  <c r="AL499" s="1"/>
  <c r="AB207"/>
  <c r="AF28"/>
  <c r="AJ224"/>
  <c r="E44"/>
  <c r="I44" s="1"/>
  <c r="D133"/>
  <c r="AD133"/>
  <c r="AN165"/>
  <c r="AF213"/>
  <c r="AJ221"/>
  <c r="AN198"/>
  <c r="AN268"/>
  <c r="AJ390"/>
  <c r="AD389"/>
  <c r="AF457"/>
  <c r="AD398"/>
  <c r="AD397" s="1"/>
  <c r="AN403"/>
  <c r="AI500"/>
  <c r="AI499" s="1"/>
  <c r="AH527"/>
  <c r="AH526" s="1"/>
  <c r="AJ46"/>
  <c r="AB54"/>
  <c r="E62"/>
  <c r="I62" s="1"/>
  <c r="AN62"/>
  <c r="AA89"/>
  <c r="AG89"/>
  <c r="AC96"/>
  <c r="E103"/>
  <c r="G103" s="1"/>
  <c r="AF119"/>
  <c r="AE133"/>
  <c r="AB148"/>
  <c r="E150"/>
  <c r="I150" s="1"/>
  <c r="AF150"/>
  <c r="AH149"/>
  <c r="AJ163"/>
  <c r="AB165"/>
  <c r="AB313"/>
  <c r="AA328"/>
  <c r="AF395"/>
  <c r="E330"/>
  <c r="G330" s="1"/>
  <c r="AN335"/>
  <c r="E501"/>
  <c r="I501" s="1"/>
  <c r="AM500"/>
  <c r="AM499" s="1"/>
  <c r="AJ528"/>
  <c r="AJ542"/>
  <c r="AH96"/>
  <c r="Y118"/>
  <c r="AF132"/>
  <c r="AH118"/>
  <c r="AA133"/>
  <c r="AN148"/>
  <c r="AB150"/>
  <c r="E162"/>
  <c r="I162" s="1"/>
  <c r="E165"/>
  <c r="I165" s="1"/>
  <c r="E200"/>
  <c r="G200" s="1"/>
  <c r="AJ206"/>
  <c r="AE243"/>
  <c r="E268"/>
  <c r="G268" s="1"/>
  <c r="AE267"/>
  <c r="E313"/>
  <c r="I313" s="1"/>
  <c r="E390"/>
  <c r="G390" s="1"/>
  <c r="AF390"/>
  <c r="AB330"/>
  <c r="E335"/>
  <c r="E403"/>
  <c r="I403" s="1"/>
  <c r="E542"/>
  <c r="I542" s="1"/>
  <c r="AH89"/>
  <c r="AB107"/>
  <c r="AF54"/>
  <c r="AB62"/>
  <c r="AB85"/>
  <c r="E88"/>
  <c r="I88" s="1"/>
  <c r="AF88"/>
  <c r="AE89"/>
  <c r="AK89"/>
  <c r="AD89"/>
  <c r="AJ119"/>
  <c r="AH133"/>
  <c r="AL149"/>
  <c r="AF162"/>
  <c r="AF165"/>
  <c r="AB213"/>
  <c r="AF221"/>
  <c r="AF313"/>
  <c r="AF234"/>
  <c r="AE328"/>
  <c r="AB339"/>
  <c r="AF346"/>
  <c r="AF338"/>
  <c r="AN344"/>
  <c r="AC398"/>
  <c r="AC397" s="1"/>
  <c r="E457"/>
  <c r="G457" s="1"/>
  <c r="AN528"/>
  <c r="AL527"/>
  <c r="AN214"/>
  <c r="AN85"/>
  <c r="D96"/>
  <c r="AJ85"/>
  <c r="AN44"/>
  <c r="AJ54"/>
  <c r="AF85"/>
  <c r="E36"/>
  <c r="G36" s="1"/>
  <c r="AN51"/>
  <c r="AJ88"/>
  <c r="AI89"/>
  <c r="AI96"/>
  <c r="AB44"/>
  <c r="AN117"/>
  <c r="AN131"/>
  <c r="AJ132"/>
  <c r="AL118"/>
  <c r="AJ134"/>
  <c r="AF148"/>
  <c r="AJ150"/>
  <c r="AN163"/>
  <c r="AH164"/>
  <c r="AM164"/>
  <c r="AK164"/>
  <c r="AJ213"/>
  <c r="AN221"/>
  <c r="AB198"/>
  <c r="AA199"/>
  <c r="AA190" s="1"/>
  <c r="AN206"/>
  <c r="AM223"/>
  <c r="D243"/>
  <c r="AD243"/>
  <c r="AI243"/>
  <c r="AH267"/>
  <c r="AD312"/>
  <c r="E339"/>
  <c r="G339" s="1"/>
  <c r="AH345"/>
  <c r="AB335"/>
  <c r="E338"/>
  <c r="I338" s="1"/>
  <c r="AG398"/>
  <c r="AG397" s="1"/>
  <c r="AI164"/>
  <c r="AB46"/>
  <c r="AB88"/>
  <c r="Z89"/>
  <c r="Y96"/>
  <c r="AB103"/>
  <c r="Z96"/>
  <c r="AF117"/>
  <c r="AE118"/>
  <c r="E132"/>
  <c r="I132" s="1"/>
  <c r="Z133"/>
  <c r="AF163"/>
  <c r="AJ198"/>
  <c r="AI199"/>
  <c r="AI190" s="1"/>
  <c r="AF206"/>
  <c r="AF224"/>
  <c r="D223"/>
  <c r="AB395"/>
  <c r="Z389"/>
  <c r="AJ335"/>
  <c r="E46"/>
  <c r="G46" s="1"/>
  <c r="AF51"/>
  <c r="AJ62"/>
  <c r="AN36"/>
  <c r="AD149"/>
  <c r="D118"/>
  <c r="AN28"/>
  <c r="AN46"/>
  <c r="AB51"/>
  <c r="E54"/>
  <c r="I54" s="1"/>
  <c r="E85"/>
  <c r="I85" s="1"/>
  <c r="AN88"/>
  <c r="D89"/>
  <c r="AM89"/>
  <c r="AL89"/>
  <c r="AM96"/>
  <c r="AJ36"/>
  <c r="AF44"/>
  <c r="AG118"/>
  <c r="AK118"/>
  <c r="AA118"/>
  <c r="Z118"/>
  <c r="AN132"/>
  <c r="AN134"/>
  <c r="AJ148"/>
  <c r="AL133"/>
  <c r="AN150"/>
  <c r="AB163"/>
  <c r="D164"/>
  <c r="Y164"/>
  <c r="AC164"/>
  <c r="AN213"/>
  <c r="E221"/>
  <c r="I221" s="1"/>
  <c r="AB221"/>
  <c r="AF214"/>
  <c r="AF198"/>
  <c r="AE199"/>
  <c r="AE190" s="1"/>
  <c r="D199"/>
  <c r="D190" s="1"/>
  <c r="AB206"/>
  <c r="AB224"/>
  <c r="AH243"/>
  <c r="AM267"/>
  <c r="AL267"/>
  <c r="AJ313"/>
  <c r="Y389"/>
  <c r="AJ467"/>
  <c r="AB489"/>
  <c r="AB458"/>
  <c r="AF466"/>
  <c r="AJ469"/>
  <c r="AN467"/>
  <c r="AN488"/>
  <c r="AB498"/>
  <c r="AF489"/>
  <c r="AA500"/>
  <c r="AA499" s="1"/>
  <c r="AN542"/>
  <c r="E234"/>
  <c r="I234" s="1"/>
  <c r="AB234"/>
  <c r="AN339"/>
  <c r="E346"/>
  <c r="I346" s="1"/>
  <c r="AB346"/>
  <c r="AN330"/>
  <c r="AB338"/>
  <c r="AJ344"/>
  <c r="AM398"/>
  <c r="AJ458"/>
  <c r="AL398"/>
  <c r="AN466"/>
  <c r="AB469"/>
  <c r="AF467"/>
  <c r="AF488"/>
  <c r="AJ498"/>
  <c r="AN498"/>
  <c r="AJ403"/>
  <c r="AB501"/>
  <c r="AH500"/>
  <c r="AH499" s="1"/>
  <c r="AF528"/>
  <c r="AD527"/>
  <c r="AD526" s="1"/>
  <c r="AF542"/>
  <c r="AD223"/>
  <c r="AA243"/>
  <c r="AL243"/>
  <c r="AG267"/>
  <c r="AK267"/>
  <c r="AA267"/>
  <c r="Z267"/>
  <c r="D312"/>
  <c r="AN234"/>
  <c r="AM328"/>
  <c r="AJ339"/>
  <c r="AL328"/>
  <c r="AE345"/>
  <c r="AN346"/>
  <c r="AJ395"/>
  <c r="AH389"/>
  <c r="AN338"/>
  <c r="AF344"/>
  <c r="AJ457"/>
  <c r="AF458"/>
  <c r="AH398"/>
  <c r="AH397" s="1"/>
  <c r="AJ466"/>
  <c r="AB467"/>
  <c r="AN469"/>
  <c r="AB488"/>
  <c r="AF498"/>
  <c r="AJ489"/>
  <c r="AF501"/>
  <c r="D500"/>
  <c r="D499" s="1"/>
  <c r="AD500"/>
  <c r="AF500" s="1"/>
  <c r="AA527"/>
  <c r="AA526" s="1"/>
  <c r="AB542"/>
  <c r="AF21"/>
  <c r="AN21"/>
  <c r="AJ21"/>
  <c r="AH13"/>
  <c r="AJ541"/>
  <c r="D541"/>
  <c r="AN541"/>
  <c r="AF541"/>
  <c r="AM527"/>
  <c r="AM526" s="1"/>
  <c r="AI527"/>
  <c r="AI526" s="1"/>
  <c r="AB528"/>
  <c r="E509"/>
  <c r="G509" s="1"/>
  <c r="AC499"/>
  <c r="F499"/>
  <c r="Z499"/>
  <c r="AJ509"/>
  <c r="AB509"/>
  <c r="AN509"/>
  <c r="AJ501"/>
  <c r="AN501"/>
  <c r="AE499"/>
  <c r="H499"/>
  <c r="AB403"/>
  <c r="AF403"/>
  <c r="E498"/>
  <c r="AN489"/>
  <c r="AJ485"/>
  <c r="E488"/>
  <c r="E469"/>
  <c r="H397"/>
  <c r="E459"/>
  <c r="F397"/>
  <c r="AB457"/>
  <c r="AN457"/>
  <c r="E344"/>
  <c r="AF330"/>
  <c r="AJ330"/>
  <c r="D389"/>
  <c r="AI389"/>
  <c r="AE389"/>
  <c r="AN395"/>
  <c r="AC345"/>
  <c r="AK345"/>
  <c r="AB329"/>
  <c r="AF329"/>
  <c r="AJ329"/>
  <c r="AN329"/>
  <c r="AE312"/>
  <c r="AI312"/>
  <c r="AN313"/>
  <c r="AN260"/>
  <c r="E260"/>
  <c r="G260" s="1"/>
  <c r="AB260"/>
  <c r="AF260"/>
  <c r="AJ260"/>
  <c r="AB244"/>
  <c r="AF244"/>
  <c r="AJ244"/>
  <c r="H222"/>
  <c r="E235"/>
  <c r="I235" s="1"/>
  <c r="AE223"/>
  <c r="AN224"/>
  <c r="AB200"/>
  <c r="AF200"/>
  <c r="AJ200"/>
  <c r="AN200"/>
  <c r="E206"/>
  <c r="AF191"/>
  <c r="AJ214"/>
  <c r="AB214"/>
  <c r="AJ207"/>
  <c r="AF207"/>
  <c r="E213"/>
  <c r="AD164"/>
  <c r="AM149"/>
  <c r="AI149"/>
  <c r="AE149"/>
  <c r="AA149"/>
  <c r="AK149"/>
  <c r="AG149"/>
  <c r="AC149"/>
  <c r="AM133"/>
  <c r="AB134"/>
  <c r="AF134"/>
  <c r="E148"/>
  <c r="AM118"/>
  <c r="AB131"/>
  <c r="AF131"/>
  <c r="E117"/>
  <c r="AJ117"/>
  <c r="AF36"/>
  <c r="AE96"/>
  <c r="AJ103"/>
  <c r="AN103"/>
  <c r="AB90"/>
  <c r="AF90"/>
  <c r="AJ90"/>
  <c r="AN90"/>
  <c r="E51"/>
  <c r="AF62"/>
  <c r="C500"/>
  <c r="D149"/>
  <c r="AB541"/>
  <c r="AG526"/>
  <c r="AK499"/>
  <c r="C267"/>
  <c r="AN235"/>
  <c r="C527"/>
  <c r="C389"/>
  <c r="AB235"/>
  <c r="AI13"/>
  <c r="E467"/>
  <c r="C133"/>
  <c r="E489"/>
  <c r="AF383"/>
  <c r="F327"/>
  <c r="AC526"/>
  <c r="AG499"/>
  <c r="Y499"/>
  <c r="E485"/>
  <c r="AN459"/>
  <c r="AJ459"/>
  <c r="AF459"/>
  <c r="AB459"/>
  <c r="F222"/>
  <c r="C118"/>
  <c r="C96"/>
  <c r="H327"/>
  <c r="AF235"/>
  <c r="E207"/>
  <c r="AE13"/>
  <c r="D267"/>
  <c r="AJ235"/>
  <c r="C199"/>
  <c r="AN107"/>
  <c r="F106"/>
  <c r="H106"/>
  <c r="AJ107"/>
  <c r="AL13"/>
  <c r="AG13"/>
  <c r="AJ14"/>
  <c r="AK13"/>
  <c r="AN14"/>
  <c r="AC13"/>
  <c r="AF14"/>
  <c r="H12"/>
  <c r="H566" l="1"/>
  <c r="F566"/>
  <c r="D328"/>
  <c r="E328" s="1"/>
  <c r="Z328"/>
  <c r="AB328" s="1"/>
  <c r="AD328"/>
  <c r="AC190"/>
  <c r="AF190" s="1"/>
  <c r="AG190"/>
  <c r="AJ190" s="1"/>
  <c r="Y190"/>
  <c r="D526"/>
  <c r="AO485"/>
  <c r="I330"/>
  <c r="I268"/>
  <c r="G150"/>
  <c r="E83"/>
  <c r="G83" s="1"/>
  <c r="AJ312"/>
  <c r="G458"/>
  <c r="I224"/>
  <c r="I103"/>
  <c r="AF267"/>
  <c r="G134"/>
  <c r="G221"/>
  <c r="I46"/>
  <c r="E89"/>
  <c r="I89" s="1"/>
  <c r="I390"/>
  <c r="AN500"/>
  <c r="G395"/>
  <c r="I329"/>
  <c r="AJ83"/>
  <c r="E96"/>
  <c r="G96" s="1"/>
  <c r="AB133"/>
  <c r="I457"/>
  <c r="G542"/>
  <c r="AB118"/>
  <c r="AO36"/>
  <c r="I131"/>
  <c r="E214"/>
  <c r="G214" s="1"/>
  <c r="I260"/>
  <c r="G54"/>
  <c r="AJ118"/>
  <c r="G85"/>
  <c r="G162"/>
  <c r="AF527"/>
  <c r="AF118"/>
  <c r="AN389"/>
  <c r="I90"/>
  <c r="AO117"/>
  <c r="AK327"/>
  <c r="G466"/>
  <c r="I528"/>
  <c r="AL12"/>
  <c r="AI12"/>
  <c r="G163"/>
  <c r="G338"/>
  <c r="AJ267"/>
  <c r="AF199"/>
  <c r="AN164"/>
  <c r="AO224"/>
  <c r="AB527"/>
  <c r="AJ527"/>
  <c r="G165"/>
  <c r="AO338"/>
  <c r="AL222"/>
  <c r="AO206"/>
  <c r="AN96"/>
  <c r="AB96"/>
  <c r="AC327"/>
  <c r="AH12"/>
  <c r="AJ133"/>
  <c r="AO260"/>
  <c r="AL106"/>
  <c r="AH327"/>
  <c r="AN118"/>
  <c r="AF509"/>
  <c r="AO509" s="1"/>
  <c r="AO119"/>
  <c r="AO207"/>
  <c r="AN83"/>
  <c r="AN223"/>
  <c r="AB199"/>
  <c r="E389"/>
  <c r="I389" s="1"/>
  <c r="AH222"/>
  <c r="AF389"/>
  <c r="AF398"/>
  <c r="AD499"/>
  <c r="AF499" s="1"/>
  <c r="AJ243"/>
  <c r="AJ199"/>
  <c r="G44"/>
  <c r="AO488"/>
  <c r="AN267"/>
  <c r="AD222"/>
  <c r="AO467"/>
  <c r="AB389"/>
  <c r="AO132"/>
  <c r="AB89"/>
  <c r="AN527"/>
  <c r="AO346"/>
  <c r="AF83"/>
  <c r="AO390"/>
  <c r="AH106"/>
  <c r="AO150"/>
  <c r="AB83"/>
  <c r="AF133"/>
  <c r="AG222"/>
  <c r="I36"/>
  <c r="AO313"/>
  <c r="AO54"/>
  <c r="AJ500"/>
  <c r="G119"/>
  <c r="G198"/>
  <c r="I339"/>
  <c r="G399"/>
  <c r="AL526"/>
  <c r="AN526" s="1"/>
  <c r="AJ328"/>
  <c r="E133"/>
  <c r="G133" s="1"/>
  <c r="AN133"/>
  <c r="G346"/>
  <c r="AI327"/>
  <c r="AO344"/>
  <c r="AO339"/>
  <c r="AO213"/>
  <c r="AO163"/>
  <c r="AJ89"/>
  <c r="AF89"/>
  <c r="AO268"/>
  <c r="AO399"/>
  <c r="AD106"/>
  <c r="AL397"/>
  <c r="AN149"/>
  <c r="AO85"/>
  <c r="AB267"/>
  <c r="AN398"/>
  <c r="AO489"/>
  <c r="AO88"/>
  <c r="AI106"/>
  <c r="AJ164"/>
  <c r="AO330"/>
  <c r="AF243"/>
  <c r="AO165"/>
  <c r="AJ149"/>
  <c r="AA106"/>
  <c r="E118"/>
  <c r="I118" s="1"/>
  <c r="AK222"/>
  <c r="AE327"/>
  <c r="D397"/>
  <c r="AN47"/>
  <c r="AD12"/>
  <c r="G62"/>
  <c r="AO103"/>
  <c r="AO131"/>
  <c r="G132"/>
  <c r="G234"/>
  <c r="AM397"/>
  <c r="AO403"/>
  <c r="AO528"/>
  <c r="AO466"/>
  <c r="AO221"/>
  <c r="AN89"/>
  <c r="AJ96"/>
  <c r="I335"/>
  <c r="G335"/>
  <c r="AB500"/>
  <c r="AO62"/>
  <c r="AF96"/>
  <c r="AO214"/>
  <c r="I200"/>
  <c r="AO457"/>
  <c r="G403"/>
  <c r="G501"/>
  <c r="AO542"/>
  <c r="AN328"/>
  <c r="AO148"/>
  <c r="AO541"/>
  <c r="AF47"/>
  <c r="G88"/>
  <c r="G313"/>
  <c r="AO395"/>
  <c r="AJ526"/>
  <c r="AO501"/>
  <c r="E541"/>
  <c r="G541" s="1"/>
  <c r="AO234"/>
  <c r="AO46"/>
  <c r="AO198"/>
  <c r="AO329"/>
  <c r="AB526"/>
  <c r="AO469"/>
  <c r="AO51"/>
  <c r="AO498"/>
  <c r="AO458"/>
  <c r="AO335"/>
  <c r="AO44"/>
  <c r="AF526"/>
  <c r="AB499"/>
  <c r="I509"/>
  <c r="AN499"/>
  <c r="AJ499"/>
  <c r="I498"/>
  <c r="G498"/>
  <c r="I488"/>
  <c r="G488"/>
  <c r="I469"/>
  <c r="G469"/>
  <c r="AF397"/>
  <c r="I344"/>
  <c r="G344"/>
  <c r="AJ389"/>
  <c r="AE222"/>
  <c r="D222"/>
  <c r="G235"/>
  <c r="I206"/>
  <c r="G206"/>
  <c r="AO200"/>
  <c r="I213"/>
  <c r="G213"/>
  <c r="D106"/>
  <c r="AK106"/>
  <c r="AF149"/>
  <c r="AO134"/>
  <c r="I148"/>
  <c r="G148"/>
  <c r="AF107"/>
  <c r="AO107" s="1"/>
  <c r="I117"/>
  <c r="G117"/>
  <c r="AE12"/>
  <c r="AO90"/>
  <c r="G51"/>
  <c r="I51"/>
  <c r="I207"/>
  <c r="G207"/>
  <c r="I485"/>
  <c r="G485"/>
  <c r="I467"/>
  <c r="G467"/>
  <c r="C499"/>
  <c r="E499" s="1"/>
  <c r="E500"/>
  <c r="I489"/>
  <c r="G489"/>
  <c r="E267"/>
  <c r="AK12"/>
  <c r="E107"/>
  <c r="E199"/>
  <c r="AF13"/>
  <c r="AC12"/>
  <c r="AJ13"/>
  <c r="AO459"/>
  <c r="AO235"/>
  <c r="C526"/>
  <c r="E527"/>
  <c r="I459"/>
  <c r="G459"/>
  <c r="AF328" l="1"/>
  <c r="AO328" s="1"/>
  <c r="AH566"/>
  <c r="AK566"/>
  <c r="AG106"/>
  <c r="AJ106" s="1"/>
  <c r="AC106"/>
  <c r="E526"/>
  <c r="G526" s="1"/>
  <c r="I83"/>
  <c r="I214"/>
  <c r="I96"/>
  <c r="G89"/>
  <c r="AO118"/>
  <c r="AO267"/>
  <c r="AO527"/>
  <c r="AO500"/>
  <c r="I133"/>
  <c r="AO89"/>
  <c r="AO133"/>
  <c r="AO83"/>
  <c r="G389"/>
  <c r="AO389"/>
  <c r="AN397"/>
  <c r="G118"/>
  <c r="AO96"/>
  <c r="AO526"/>
  <c r="I541"/>
  <c r="AO499"/>
  <c r="AF12"/>
  <c r="I328"/>
  <c r="G328"/>
  <c r="G499"/>
  <c r="I499"/>
  <c r="G527"/>
  <c r="I527"/>
  <c r="I267"/>
  <c r="G267"/>
  <c r="I199"/>
  <c r="G199"/>
  <c r="G500"/>
  <c r="I500"/>
  <c r="I107"/>
  <c r="G107"/>
  <c r="I526" l="1"/>
  <c r="C92" i="27" l="1"/>
  <c r="C88"/>
  <c r="B100"/>
  <c r="B96"/>
  <c r="B92"/>
  <c r="B88"/>
  <c r="B95"/>
  <c r="B87"/>
  <c r="B98"/>
  <c r="B90"/>
  <c r="B86"/>
  <c r="C97"/>
  <c r="C85"/>
  <c r="B97"/>
  <c r="B93"/>
  <c r="B89"/>
  <c r="B85"/>
  <c r="B99"/>
  <c r="B91"/>
  <c r="C86"/>
  <c r="B94"/>
  <c r="B50"/>
  <c r="B46"/>
  <c r="B42"/>
  <c r="B38"/>
  <c r="B49"/>
  <c r="B45"/>
  <c r="B48"/>
  <c r="B40"/>
  <c r="B51"/>
  <c r="B47"/>
  <c r="B43"/>
  <c r="B39"/>
  <c r="B41"/>
  <c r="B44"/>
  <c r="C50"/>
  <c r="C48"/>
  <c r="C45"/>
  <c r="C43"/>
  <c r="C46"/>
  <c r="C47"/>
  <c r="C49"/>
  <c r="C42"/>
  <c r="C44"/>
  <c r="C41"/>
  <c r="C40"/>
  <c r="C39"/>
  <c r="N33" i="45"/>
  <c r="M33"/>
  <c r="L33"/>
  <c r="K33"/>
  <c r="J33"/>
  <c r="I33"/>
  <c r="H33"/>
  <c r="G33"/>
  <c r="N15" i="44"/>
  <c r="M15"/>
  <c r="L15"/>
  <c r="K15"/>
  <c r="J15"/>
  <c r="I15"/>
  <c r="H15"/>
  <c r="G15"/>
  <c r="G26" i="23"/>
  <c r="H26"/>
  <c r="I26"/>
  <c r="J26"/>
  <c r="K26"/>
  <c r="L26"/>
  <c r="M26"/>
  <c r="N26"/>
  <c r="N20" i="33"/>
  <c r="M20"/>
  <c r="L20"/>
  <c r="K20"/>
  <c r="J20"/>
  <c r="I20"/>
  <c r="H20"/>
  <c r="G20"/>
  <c r="N42" i="30"/>
  <c r="M42"/>
  <c r="L42"/>
  <c r="K42"/>
  <c r="J42"/>
  <c r="I42"/>
  <c r="H42"/>
  <c r="G42"/>
  <c r="N20" i="29"/>
  <c r="M20"/>
  <c r="L20"/>
  <c r="K20"/>
  <c r="J20"/>
  <c r="I20"/>
  <c r="H20"/>
  <c r="G20"/>
  <c r="N50" i="22"/>
  <c r="M50"/>
  <c r="L50"/>
  <c r="K50"/>
  <c r="J50"/>
  <c r="I50"/>
  <c r="H50"/>
  <c r="G50"/>
  <c r="N46" i="21"/>
  <c r="M46"/>
  <c r="L46"/>
  <c r="K46"/>
  <c r="J46"/>
  <c r="I46"/>
  <c r="H46"/>
  <c r="G46"/>
  <c r="N27" i="28"/>
  <c r="M27"/>
  <c r="L27"/>
  <c r="K27"/>
  <c r="J27"/>
  <c r="I27"/>
  <c r="H27"/>
  <c r="G27"/>
  <c r="C77" i="27" l="1"/>
  <c r="C54"/>
  <c r="Y15" i="38" l="1"/>
  <c r="C53" i="27"/>
  <c r="C52"/>
  <c r="AA64" i="38"/>
  <c r="C51" i="27"/>
  <c r="AA15" i="38"/>
  <c r="C14"/>
  <c r="Y14"/>
  <c r="K25" i="7"/>
  <c r="AB15" i="38" l="1"/>
  <c r="AO15" s="1"/>
  <c r="O51" i="43"/>
  <c r="Q51" s="1"/>
  <c r="O50"/>
  <c r="P50" s="1"/>
  <c r="O49"/>
  <c r="Q49" s="1"/>
  <c r="O48"/>
  <c r="P48" s="1"/>
  <c r="O47"/>
  <c r="Q47" s="1"/>
  <c r="O46"/>
  <c r="P46" s="1"/>
  <c r="O45"/>
  <c r="Q45" s="1"/>
  <c r="O44"/>
  <c r="P44" s="1"/>
  <c r="O43"/>
  <c r="Q43" s="1"/>
  <c r="O42"/>
  <c r="P42" s="1"/>
  <c r="O41"/>
  <c r="Q41" s="1"/>
  <c r="O40"/>
  <c r="P40" s="1"/>
  <c r="O39"/>
  <c r="Q39" s="1"/>
  <c r="O38"/>
  <c r="P38" s="1"/>
  <c r="O37"/>
  <c r="Q37" s="1"/>
  <c r="O36"/>
  <c r="P36" s="1"/>
  <c r="O35"/>
  <c r="Q35" s="1"/>
  <c r="O34"/>
  <c r="P34" s="1"/>
  <c r="O33"/>
  <c r="Q33" s="1"/>
  <c r="O32"/>
  <c r="P32" s="1"/>
  <c r="O31"/>
  <c r="Q31" s="1"/>
  <c r="O30"/>
  <c r="P30" s="1"/>
  <c r="O29"/>
  <c r="Q29" s="1"/>
  <c r="O28"/>
  <c r="P28" s="1"/>
  <c r="O27"/>
  <c r="Q27" s="1"/>
  <c r="O26"/>
  <c r="P26" s="1"/>
  <c r="O25"/>
  <c r="Q25" s="1"/>
  <c r="O24"/>
  <c r="P24" s="1"/>
  <c r="O23"/>
  <c r="Q23" s="1"/>
  <c r="O22"/>
  <c r="P22" s="1"/>
  <c r="O21"/>
  <c r="Q21" s="1"/>
  <c r="O20"/>
  <c r="P20" s="1"/>
  <c r="O19"/>
  <c r="Q19" s="1"/>
  <c r="O18"/>
  <c r="Q18" s="1"/>
  <c r="O17"/>
  <c r="P17" s="1"/>
  <c r="I51"/>
  <c r="F51"/>
  <c r="J50"/>
  <c r="I50"/>
  <c r="F50"/>
  <c r="J49"/>
  <c r="I49"/>
  <c r="F49"/>
  <c r="J48"/>
  <c r="I48"/>
  <c r="F48"/>
  <c r="J47"/>
  <c r="I47"/>
  <c r="F47"/>
  <c r="J46"/>
  <c r="I46"/>
  <c r="F46"/>
  <c r="J45"/>
  <c r="I45"/>
  <c r="F45"/>
  <c r="J44"/>
  <c r="I44"/>
  <c r="F44"/>
  <c r="J43"/>
  <c r="I43"/>
  <c r="F43"/>
  <c r="J42"/>
  <c r="I42"/>
  <c r="F42"/>
  <c r="J41"/>
  <c r="I41"/>
  <c r="F41"/>
  <c r="J40"/>
  <c r="I40"/>
  <c r="F40"/>
  <c r="J39"/>
  <c r="I39"/>
  <c r="F39"/>
  <c r="J38"/>
  <c r="I38"/>
  <c r="F38"/>
  <c r="J37"/>
  <c r="I37"/>
  <c r="F37"/>
  <c r="J36"/>
  <c r="I36"/>
  <c r="F36"/>
  <c r="J35"/>
  <c r="I35"/>
  <c r="F35"/>
  <c r="J34"/>
  <c r="I34"/>
  <c r="F34"/>
  <c r="J33"/>
  <c r="I33"/>
  <c r="F33"/>
  <c r="J32"/>
  <c r="I32"/>
  <c r="F32"/>
  <c r="J31"/>
  <c r="I31"/>
  <c r="F31"/>
  <c r="J30"/>
  <c r="I30"/>
  <c r="F30"/>
  <c r="J29"/>
  <c r="I29"/>
  <c r="F29"/>
  <c r="J28"/>
  <c r="I28"/>
  <c r="F28"/>
  <c r="J27"/>
  <c r="I27"/>
  <c r="F27"/>
  <c r="J26"/>
  <c r="I26"/>
  <c r="F26"/>
  <c r="J25"/>
  <c r="I25"/>
  <c r="F25"/>
  <c r="J24"/>
  <c r="I24"/>
  <c r="F24"/>
  <c r="J23"/>
  <c r="I23"/>
  <c r="F23"/>
  <c r="J22"/>
  <c r="I22"/>
  <c r="F22"/>
  <c r="J21"/>
  <c r="I21"/>
  <c r="F21"/>
  <c r="J20"/>
  <c r="I20"/>
  <c r="F20"/>
  <c r="J19"/>
  <c r="I19"/>
  <c r="F19"/>
  <c r="J18"/>
  <c r="I18"/>
  <c r="F18"/>
  <c r="I17"/>
  <c r="E17"/>
  <c r="F17" s="1"/>
  <c r="I51" i="42"/>
  <c r="F51"/>
  <c r="I50"/>
  <c r="F50"/>
  <c r="I49"/>
  <c r="F49"/>
  <c r="I48"/>
  <c r="F48"/>
  <c r="I47"/>
  <c r="F47"/>
  <c r="I46"/>
  <c r="F46"/>
  <c r="I45"/>
  <c r="F45"/>
  <c r="I44"/>
  <c r="F44"/>
  <c r="I43"/>
  <c r="F43"/>
  <c r="I42"/>
  <c r="F42"/>
  <c r="I41"/>
  <c r="F41"/>
  <c r="I40"/>
  <c r="F40"/>
  <c r="I39"/>
  <c r="F39"/>
  <c r="I38"/>
  <c r="F38"/>
  <c r="I37"/>
  <c r="F37"/>
  <c r="I36"/>
  <c r="F36"/>
  <c r="I35"/>
  <c r="F35"/>
  <c r="I34"/>
  <c r="F34"/>
  <c r="I33"/>
  <c r="F33"/>
  <c r="I32"/>
  <c r="F32"/>
  <c r="I31"/>
  <c r="F31"/>
  <c r="I30"/>
  <c r="F30"/>
  <c r="I29"/>
  <c r="F29"/>
  <c r="I28"/>
  <c r="F28"/>
  <c r="I27"/>
  <c r="F27"/>
  <c r="I26"/>
  <c r="F26"/>
  <c r="I25"/>
  <c r="F25"/>
  <c r="I24"/>
  <c r="F24"/>
  <c r="I23"/>
  <c r="F23"/>
  <c r="I22"/>
  <c r="F22"/>
  <c r="I21"/>
  <c r="F21"/>
  <c r="J51"/>
  <c r="I20"/>
  <c r="F20"/>
  <c r="I19"/>
  <c r="F19"/>
  <c r="I18"/>
  <c r="F18"/>
  <c r="I17"/>
  <c r="F17"/>
  <c r="I51" i="40"/>
  <c r="F51"/>
  <c r="I50"/>
  <c r="F50"/>
  <c r="I49"/>
  <c r="F49"/>
  <c r="I48"/>
  <c r="F48"/>
  <c r="I47"/>
  <c r="F47"/>
  <c r="I46"/>
  <c r="F46"/>
  <c r="I45"/>
  <c r="F45"/>
  <c r="I44"/>
  <c r="F44"/>
  <c r="I43"/>
  <c r="F43"/>
  <c r="I42"/>
  <c r="F42"/>
  <c r="I41"/>
  <c r="F41"/>
  <c r="I40"/>
  <c r="F40"/>
  <c r="I39"/>
  <c r="F39"/>
  <c r="I38"/>
  <c r="F38"/>
  <c r="I37"/>
  <c r="F37"/>
  <c r="Z424" i="38" s="1"/>
  <c r="AB424" s="1"/>
  <c r="AO424" s="1"/>
  <c r="I36" i="40"/>
  <c r="F36"/>
  <c r="Z423" i="38" s="1"/>
  <c r="AB423" s="1"/>
  <c r="AO423" s="1"/>
  <c r="I35" i="40"/>
  <c r="F35"/>
  <c r="Z422" i="38" s="1"/>
  <c r="AB422" s="1"/>
  <c r="AO422" s="1"/>
  <c r="I34" i="40"/>
  <c r="F34"/>
  <c r="Z421" i="38" s="1"/>
  <c r="AB421" s="1"/>
  <c r="AO421" s="1"/>
  <c r="I33" i="40"/>
  <c r="F33"/>
  <c r="Z420" i="38" s="1"/>
  <c r="AB420" s="1"/>
  <c r="AO420" s="1"/>
  <c r="I32" i="40"/>
  <c r="F32"/>
  <c r="Z419" i="38" s="1"/>
  <c r="AB419" s="1"/>
  <c r="AO419" s="1"/>
  <c r="I31" i="40"/>
  <c r="F31"/>
  <c r="Z418" i="38" s="1"/>
  <c r="AB418" s="1"/>
  <c r="AO418" s="1"/>
  <c r="I30" i="40"/>
  <c r="F30"/>
  <c r="Z417" i="38" s="1"/>
  <c r="AB417" s="1"/>
  <c r="AO417" s="1"/>
  <c r="I29" i="40"/>
  <c r="F29"/>
  <c r="Z416" i="38" s="1"/>
  <c r="AB416" s="1"/>
  <c r="AO416" s="1"/>
  <c r="I28" i="40"/>
  <c r="F28"/>
  <c r="Z415" i="38" s="1"/>
  <c r="AB415" s="1"/>
  <c r="AO415" s="1"/>
  <c r="I27" i="40"/>
  <c r="F27"/>
  <c r="Z414" i="38" s="1"/>
  <c r="AB414" s="1"/>
  <c r="AO414" s="1"/>
  <c r="I26" i="40"/>
  <c r="F26"/>
  <c r="Z413" i="38" s="1"/>
  <c r="AB413" s="1"/>
  <c r="AO413" s="1"/>
  <c r="I25" i="40"/>
  <c r="F25"/>
  <c r="Z412" i="38" s="1"/>
  <c r="AB412" s="1"/>
  <c r="AO412" s="1"/>
  <c r="I24" i="40"/>
  <c r="F24"/>
  <c r="Z411" i="38" s="1"/>
  <c r="AB411" s="1"/>
  <c r="AO411" s="1"/>
  <c r="I23" i="40"/>
  <c r="F23"/>
  <c r="Z410" i="38" s="1"/>
  <c r="AB410" s="1"/>
  <c r="AO410" s="1"/>
  <c r="I22" i="40"/>
  <c r="F22"/>
  <c r="AI409" i="38" s="1"/>
  <c r="I21" i="40"/>
  <c r="F21"/>
  <c r="Z408" i="38" s="1"/>
  <c r="AB408" s="1"/>
  <c r="AO408" s="1"/>
  <c r="I20" i="40"/>
  <c r="F20"/>
  <c r="Z407" i="38" s="1"/>
  <c r="AB407" s="1"/>
  <c r="AO407" s="1"/>
  <c r="I19" i="40"/>
  <c r="F19"/>
  <c r="Z406" i="38" s="1"/>
  <c r="AB406" s="1"/>
  <c r="AO406" s="1"/>
  <c r="J18" i="40"/>
  <c r="I18"/>
  <c r="F18"/>
  <c r="Z405" i="38" s="1"/>
  <c r="I17" i="40"/>
  <c r="F17"/>
  <c r="H18" i="12"/>
  <c r="C404" i="38" l="1"/>
  <c r="Y404"/>
  <c r="AB405"/>
  <c r="AO405" s="1"/>
  <c r="Z398"/>
  <c r="Z397" s="1"/>
  <c r="AJ409"/>
  <c r="AO409" s="1"/>
  <c r="AI398"/>
  <c r="Q40" i="43"/>
  <c r="Y32" i="38"/>
  <c r="AB32" s="1"/>
  <c r="AO32" s="1"/>
  <c r="E32"/>
  <c r="J51" i="43"/>
  <c r="Q24"/>
  <c r="Q22"/>
  <c r="Q38"/>
  <c r="Q30"/>
  <c r="Q46"/>
  <c r="Q32"/>
  <c r="Q48"/>
  <c r="Q20"/>
  <c r="Q28"/>
  <c r="Q36"/>
  <c r="Q44"/>
  <c r="Q26"/>
  <c r="Q34"/>
  <c r="Q42"/>
  <c r="Q50"/>
  <c r="P19"/>
  <c r="P21"/>
  <c r="P23"/>
  <c r="P25"/>
  <c r="P27"/>
  <c r="P29"/>
  <c r="P31"/>
  <c r="P33"/>
  <c r="P35"/>
  <c r="P37"/>
  <c r="P39"/>
  <c r="P41"/>
  <c r="P43"/>
  <c r="P45"/>
  <c r="P47"/>
  <c r="P49"/>
  <c r="P51"/>
  <c r="D10"/>
  <c r="D10" i="42"/>
  <c r="D5" s="1"/>
  <c r="B10" i="27" s="1"/>
  <c r="P18" i="43"/>
  <c r="Q17"/>
  <c r="D10" i="40"/>
  <c r="D5" s="1"/>
  <c r="B9" i="27" s="1"/>
  <c r="J26" i="9"/>
  <c r="J18"/>
  <c r="AI397" i="38" l="1"/>
  <c r="AJ398"/>
  <c r="AB404"/>
  <c r="AO404" s="1"/>
  <c r="Y398"/>
  <c r="E404"/>
  <c r="C398"/>
  <c r="D5" i="43"/>
  <c r="B11" i="27" s="1"/>
  <c r="G32" i="38"/>
  <c r="I32"/>
  <c r="F25" i="7"/>
  <c r="Y397" i="38" l="1"/>
  <c r="AB397" s="1"/>
  <c r="AB398"/>
  <c r="AO398" s="1"/>
  <c r="E398"/>
  <c r="C397"/>
  <c r="E397" s="1"/>
  <c r="G404"/>
  <c r="I404"/>
  <c r="AJ397"/>
  <c r="P27" i="28"/>
  <c r="G25" i="7"/>
  <c r="AM201" i="38" s="1"/>
  <c r="AN201" l="1"/>
  <c r="AO201" s="1"/>
  <c r="AM199"/>
  <c r="H4" i="27"/>
  <c r="G397" i="38"/>
  <c r="I397"/>
  <c r="G398"/>
  <c r="I398"/>
  <c r="AO397"/>
  <c r="J24" i="7"/>
  <c r="G24"/>
  <c r="AN199" i="38" l="1"/>
  <c r="AO199" s="1"/>
  <c r="G21" i="10"/>
  <c r="G20"/>
  <c r="G19"/>
  <c r="G18"/>
  <c r="G17"/>
  <c r="G20" i="12"/>
  <c r="G19"/>
  <c r="G18"/>
  <c r="I17" i="9"/>
  <c r="I26"/>
  <c r="I25"/>
  <c r="I24"/>
  <c r="I23"/>
  <c r="I22"/>
  <c r="I21"/>
  <c r="I20"/>
  <c r="I19"/>
  <c r="I18"/>
  <c r="J18" i="8"/>
  <c r="B84" i="27"/>
  <c r="B77"/>
  <c r="B76"/>
  <c r="B75"/>
  <c r="B74"/>
  <c r="B73"/>
  <c r="B72"/>
  <c r="B71"/>
  <c r="B70"/>
  <c r="B69"/>
  <c r="B68"/>
  <c r="B67"/>
  <c r="J19" i="8"/>
  <c r="J17"/>
  <c r="AA28" i="38"/>
  <c r="B54" i="27"/>
  <c r="B53"/>
  <c r="B52"/>
  <c r="G17" i="7"/>
  <c r="E18"/>
  <c r="G18" s="1"/>
  <c r="J18"/>
  <c r="E19"/>
  <c r="G19" s="1"/>
  <c r="AI225" i="38" s="1"/>
  <c r="J19" i="7"/>
  <c r="G20"/>
  <c r="J20"/>
  <c r="E21"/>
  <c r="G21" s="1"/>
  <c r="J21"/>
  <c r="E22"/>
  <c r="G22" s="1"/>
  <c r="J22"/>
  <c r="E23"/>
  <c r="G23" s="1"/>
  <c r="J23"/>
  <c r="J25"/>
  <c r="AA78" i="38" l="1"/>
  <c r="C63"/>
  <c r="E63" s="1"/>
  <c r="AA63"/>
  <c r="AB63" s="1"/>
  <c r="AO63" s="1"/>
  <c r="C248"/>
  <c r="C244"/>
  <c r="E244" s="1"/>
  <c r="AM244"/>
  <c r="AN244" s="1"/>
  <c r="AO244" s="1"/>
  <c r="C192"/>
  <c r="E192" s="1"/>
  <c r="AM192"/>
  <c r="AJ225"/>
  <c r="AI223"/>
  <c r="C171"/>
  <c r="E171" s="1"/>
  <c r="AE171"/>
  <c r="AM315"/>
  <c r="AM248"/>
  <c r="C78"/>
  <c r="Z78"/>
  <c r="E248"/>
  <c r="C225"/>
  <c r="Z225"/>
  <c r="C315"/>
  <c r="E315" s="1"/>
  <c r="Z248"/>
  <c r="AB248" s="1"/>
  <c r="Z171"/>
  <c r="AB171" s="1"/>
  <c r="Y158"/>
  <c r="AB158" s="1"/>
  <c r="AO158" s="1"/>
  <c r="C158"/>
  <c r="Z315"/>
  <c r="AC565"/>
  <c r="AF565" s="1"/>
  <c r="AC225"/>
  <c r="D561"/>
  <c r="D560" s="1"/>
  <c r="Y69"/>
  <c r="Y561"/>
  <c r="C561"/>
  <c r="C560" s="1"/>
  <c r="Z565"/>
  <c r="B101" i="27"/>
  <c r="B55"/>
  <c r="D10" i="7"/>
  <c r="D5" s="1"/>
  <c r="B4" i="27" s="1"/>
  <c r="AA47" i="38" l="1"/>
  <c r="I63"/>
  <c r="G63"/>
  <c r="C243"/>
  <c r="E243" s="1"/>
  <c r="I243" s="1"/>
  <c r="G244"/>
  <c r="I244"/>
  <c r="G192"/>
  <c r="I192"/>
  <c r="AN192"/>
  <c r="AO192" s="1"/>
  <c r="AM191"/>
  <c r="AN315"/>
  <c r="AM312"/>
  <c r="AN312" s="1"/>
  <c r="AN248"/>
  <c r="AM243"/>
  <c r="AF171"/>
  <c r="AO171" s="1"/>
  <c r="AE164"/>
  <c r="AI222"/>
  <c r="AJ223"/>
  <c r="AO248"/>
  <c r="E78"/>
  <c r="C47"/>
  <c r="AB78"/>
  <c r="AO78" s="1"/>
  <c r="I315"/>
  <c r="G315"/>
  <c r="I171"/>
  <c r="G171"/>
  <c r="E225"/>
  <c r="C223"/>
  <c r="E223" s="1"/>
  <c r="I248"/>
  <c r="G248"/>
  <c r="AB225"/>
  <c r="Z223"/>
  <c r="AB223" s="1"/>
  <c r="AC560"/>
  <c r="Z243"/>
  <c r="AB243" s="1"/>
  <c r="E158"/>
  <c r="C149"/>
  <c r="AF225"/>
  <c r="AC223"/>
  <c r="AB315"/>
  <c r="Z312"/>
  <c r="E69"/>
  <c r="D47"/>
  <c r="AB69"/>
  <c r="AO69" s="1"/>
  <c r="E561"/>
  <c r="AB561"/>
  <c r="AO561" s="1"/>
  <c r="Y560"/>
  <c r="Z560"/>
  <c r="AB565"/>
  <c r="AO565" s="1"/>
  <c r="N27" i="34"/>
  <c r="M27"/>
  <c r="L27"/>
  <c r="K27"/>
  <c r="J27"/>
  <c r="I27"/>
  <c r="H27"/>
  <c r="G27"/>
  <c r="P27"/>
  <c r="N21" i="31"/>
  <c r="M21"/>
  <c r="L21"/>
  <c r="K21"/>
  <c r="J21"/>
  <c r="I21"/>
  <c r="H21"/>
  <c r="G21"/>
  <c r="D20" i="12"/>
  <c r="D19"/>
  <c r="D18"/>
  <c r="D17"/>
  <c r="D21" i="10"/>
  <c r="AD366" i="38" s="1"/>
  <c r="D20" i="10"/>
  <c r="AC317" i="38" s="1"/>
  <c r="C96" i="27"/>
  <c r="D18" i="10"/>
  <c r="D17"/>
  <c r="Y385" i="38" s="1"/>
  <c r="C93" i="27"/>
  <c r="C91"/>
  <c r="D366" i="38"/>
  <c r="F26" i="9"/>
  <c r="F25"/>
  <c r="F24"/>
  <c r="F23"/>
  <c r="F22"/>
  <c r="C72" i="27" s="1"/>
  <c r="F21" i="9"/>
  <c r="C71" i="27" s="1"/>
  <c r="F20" i="9"/>
  <c r="F19"/>
  <c r="F18"/>
  <c r="F17"/>
  <c r="Y28" i="38"/>
  <c r="G19" i="8"/>
  <c r="G18"/>
  <c r="Z162" i="38" s="1"/>
  <c r="Z149" s="1"/>
  <c r="AG64"/>
  <c r="T10" i="4"/>
  <c r="T31" s="1"/>
  <c r="G243" i="38" l="1"/>
  <c r="AN191"/>
  <c r="AM190"/>
  <c r="Y383"/>
  <c r="AF366"/>
  <c r="AD345"/>
  <c r="C385"/>
  <c r="E385" s="1"/>
  <c r="Z385"/>
  <c r="Z383" s="1"/>
  <c r="AF317"/>
  <c r="AC312"/>
  <c r="AF312" s="1"/>
  <c r="C196"/>
  <c r="Z196"/>
  <c r="C187"/>
  <c r="Z187"/>
  <c r="AO315"/>
  <c r="AF164"/>
  <c r="AE106"/>
  <c r="AN243"/>
  <c r="AO243" s="1"/>
  <c r="AM222"/>
  <c r="AN222" s="1"/>
  <c r="AJ222"/>
  <c r="AI566"/>
  <c r="AO225"/>
  <c r="E47"/>
  <c r="G47" s="1"/>
  <c r="I78"/>
  <c r="G78"/>
  <c r="I225"/>
  <c r="G225"/>
  <c r="G223"/>
  <c r="I223"/>
  <c r="C357"/>
  <c r="AL385"/>
  <c r="AA317"/>
  <c r="AB317" s="1"/>
  <c r="C317"/>
  <c r="E357"/>
  <c r="C98" i="27"/>
  <c r="C366" i="38"/>
  <c r="C345" s="1"/>
  <c r="AM348"/>
  <c r="AN348" s="1"/>
  <c r="D348"/>
  <c r="Y366"/>
  <c r="O27" i="34"/>
  <c r="E149" i="38"/>
  <c r="G158"/>
  <c r="I158"/>
  <c r="AA357"/>
  <c r="AB357" s="1"/>
  <c r="C100" i="27"/>
  <c r="Y322" i="38"/>
  <c r="C89" i="27"/>
  <c r="AA349" i="38"/>
  <c r="AB349" s="1"/>
  <c r="AO349" s="1"/>
  <c r="C90" i="27"/>
  <c r="AA366" i="38"/>
  <c r="C94" i="27"/>
  <c r="AL357" i="38"/>
  <c r="AN357" s="1"/>
  <c r="C95" i="27"/>
  <c r="AG385" i="38"/>
  <c r="C99" i="27"/>
  <c r="AA322" i="38"/>
  <c r="AA312" s="1"/>
  <c r="AA222" s="1"/>
  <c r="C75" i="27"/>
  <c r="AG350" i="38"/>
  <c r="C68" i="27"/>
  <c r="Z348" i="38"/>
  <c r="C76" i="27"/>
  <c r="Y350" i="38"/>
  <c r="C74" i="27"/>
  <c r="AL350" i="38"/>
  <c r="C69" i="27"/>
  <c r="AA348" i="38"/>
  <c r="C73" i="27"/>
  <c r="AA350" i="38"/>
  <c r="C84" i="27"/>
  <c r="Z366" i="38"/>
  <c r="Y162"/>
  <c r="AB162" s="1"/>
  <c r="AO162" s="1"/>
  <c r="AJ64"/>
  <c r="AG47"/>
  <c r="Z222"/>
  <c r="AF223"/>
  <c r="AO223" s="1"/>
  <c r="I69"/>
  <c r="G69"/>
  <c r="I561"/>
  <c r="G561"/>
  <c r="C67" i="27"/>
  <c r="AM45" i="38"/>
  <c r="E45"/>
  <c r="C70" i="27"/>
  <c r="AA14" i="38"/>
  <c r="D14"/>
  <c r="E14" s="1"/>
  <c r="C87" i="27"/>
  <c r="Y27" i="38"/>
  <c r="AB27" s="1"/>
  <c r="AO27" s="1"/>
  <c r="E27"/>
  <c r="Y21"/>
  <c r="C13"/>
  <c r="B10" i="12"/>
  <c r="B5" s="1"/>
  <c r="B8" i="27" s="1"/>
  <c r="D10" i="9"/>
  <c r="Z64" i="38"/>
  <c r="Z47" s="1"/>
  <c r="Y29"/>
  <c r="B10" i="10"/>
  <c r="B5" s="1"/>
  <c r="B7" i="27" s="1"/>
  <c r="AM106" i="38" l="1"/>
  <c r="AN106" s="1"/>
  <c r="AN190"/>
  <c r="C383"/>
  <c r="E383" s="1"/>
  <c r="I383" s="1"/>
  <c r="AC222"/>
  <c r="AC566" s="1"/>
  <c r="AO317"/>
  <c r="AB383"/>
  <c r="AF345"/>
  <c r="AD327"/>
  <c r="AB385"/>
  <c r="I47"/>
  <c r="E187"/>
  <c r="C164"/>
  <c r="C191"/>
  <c r="E196"/>
  <c r="AB187"/>
  <c r="AO187" s="1"/>
  <c r="Z164"/>
  <c r="AB196"/>
  <c r="AO196" s="1"/>
  <c r="Z191"/>
  <c r="AE566"/>
  <c r="AF106"/>
  <c r="Y64"/>
  <c r="AB64" s="1"/>
  <c r="AO64" s="1"/>
  <c r="D10" i="8"/>
  <c r="AM345" i="38"/>
  <c r="AM327" s="1"/>
  <c r="AL383"/>
  <c r="AN383" s="1"/>
  <c r="AN385"/>
  <c r="I357"/>
  <c r="G357"/>
  <c r="G385"/>
  <c r="I385"/>
  <c r="E366"/>
  <c r="E317"/>
  <c r="C312"/>
  <c r="G383"/>
  <c r="E348"/>
  <c r="D345"/>
  <c r="C12"/>
  <c r="G149"/>
  <c r="I149"/>
  <c r="AO357"/>
  <c r="Z345"/>
  <c r="Z327" s="1"/>
  <c r="AB322"/>
  <c r="AO322" s="1"/>
  <c r="Y312"/>
  <c r="AG383"/>
  <c r="AJ383" s="1"/>
  <c r="AJ385"/>
  <c r="C101" i="27"/>
  <c r="AA345" i="38"/>
  <c r="AA327" s="1"/>
  <c r="AB350"/>
  <c r="AN350"/>
  <c r="AL345"/>
  <c r="AB348"/>
  <c r="AO348" s="1"/>
  <c r="AJ350"/>
  <c r="AG345"/>
  <c r="Y345"/>
  <c r="Y327" s="1"/>
  <c r="AB366"/>
  <c r="AO366" s="1"/>
  <c r="Y149"/>
  <c r="AB149" s="1"/>
  <c r="AO149" s="1"/>
  <c r="AG12"/>
  <c r="AJ47"/>
  <c r="AF222"/>
  <c r="C78" i="27"/>
  <c r="G14" i="38"/>
  <c r="I14"/>
  <c r="AB14"/>
  <c r="AO14" s="1"/>
  <c r="I45"/>
  <c r="G45"/>
  <c r="AN45"/>
  <c r="AO45" s="1"/>
  <c r="AM13"/>
  <c r="Y13"/>
  <c r="I27"/>
  <c r="G27"/>
  <c r="C327" l="1"/>
  <c r="AO383"/>
  <c r="AO385"/>
  <c r="AD566"/>
  <c r="AF327"/>
  <c r="E191"/>
  <c r="C190"/>
  <c r="E190" s="1"/>
  <c r="I187"/>
  <c r="G187"/>
  <c r="AB191"/>
  <c r="AO191" s="1"/>
  <c r="Z190"/>
  <c r="AB190" s="1"/>
  <c r="AO190" s="1"/>
  <c r="AB164"/>
  <c r="AO164" s="1"/>
  <c r="I196"/>
  <c r="G196"/>
  <c r="E164"/>
  <c r="Y47"/>
  <c r="AB47" s="1"/>
  <c r="AO47" s="1"/>
  <c r="I317"/>
  <c r="G317"/>
  <c r="E312"/>
  <c r="C222"/>
  <c r="E222" s="1"/>
  <c r="I366"/>
  <c r="G366"/>
  <c r="I348"/>
  <c r="G348"/>
  <c r="D327"/>
  <c r="E327" s="1"/>
  <c r="E345"/>
  <c r="AB327"/>
  <c r="Y222"/>
  <c r="AB222" s="1"/>
  <c r="AO222" s="1"/>
  <c r="AB312"/>
  <c r="AO312" s="1"/>
  <c r="AL327"/>
  <c r="AL566" s="1"/>
  <c r="AN345"/>
  <c r="AJ345"/>
  <c r="AG327"/>
  <c r="AJ327" s="1"/>
  <c r="AB345"/>
  <c r="AO350"/>
  <c r="Y106"/>
  <c r="AJ12"/>
  <c r="AM12"/>
  <c r="AM566" s="1"/>
  <c r="AN13"/>
  <c r="C106" l="1"/>
  <c r="E106" s="1"/>
  <c r="I106" s="1"/>
  <c r="Z106"/>
  <c r="AB106" s="1"/>
  <c r="AO106" s="1"/>
  <c r="Y12"/>
  <c r="Y566" s="1"/>
  <c r="I164"/>
  <c r="G164"/>
  <c r="I191"/>
  <c r="G191"/>
  <c r="I190"/>
  <c r="G190"/>
  <c r="I222"/>
  <c r="G222"/>
  <c r="G312"/>
  <c r="I312"/>
  <c r="G327"/>
  <c r="I327"/>
  <c r="G345"/>
  <c r="I345"/>
  <c r="AG566"/>
  <c r="AO345"/>
  <c r="AN327"/>
  <c r="AO327" s="1"/>
  <c r="AN12"/>
  <c r="D5" i="9"/>
  <c r="B6" i="27" s="1"/>
  <c r="B78"/>
  <c r="G106" i="38" l="1"/>
  <c r="C566"/>
  <c r="S556"/>
  <c r="S539"/>
  <c r="S521"/>
  <c r="S504"/>
  <c r="S484"/>
  <c r="S468"/>
  <c r="S450"/>
  <c r="S434"/>
  <c r="S418"/>
  <c r="S402"/>
  <c r="S382"/>
  <c r="S362"/>
  <c r="S346"/>
  <c r="S329"/>
  <c r="S309"/>
  <c r="S293"/>
  <c r="S277"/>
  <c r="S259"/>
  <c r="S241"/>
  <c r="S221"/>
  <c r="S203"/>
  <c r="S188"/>
  <c r="S180"/>
  <c r="S172"/>
  <c r="S161"/>
  <c r="S153"/>
  <c r="S144"/>
  <c r="S136"/>
  <c r="S127"/>
  <c r="S119"/>
  <c r="S110"/>
  <c r="S100"/>
  <c r="S91"/>
  <c r="S81"/>
  <c r="S73"/>
  <c r="S65"/>
  <c r="S48"/>
  <c r="S31"/>
  <c r="S458"/>
  <c r="S442"/>
  <c r="S426"/>
  <c r="S410"/>
  <c r="S392"/>
  <c r="S374"/>
  <c r="S354"/>
  <c r="S337"/>
  <c r="S319"/>
  <c r="S301"/>
  <c r="S285"/>
  <c r="S269"/>
  <c r="S251"/>
  <c r="S232"/>
  <c r="S212"/>
  <c r="S194"/>
  <c r="S184"/>
  <c r="S176"/>
  <c r="S167"/>
  <c r="S157"/>
  <c r="S148"/>
  <c r="S140"/>
  <c r="S131"/>
  <c r="S123"/>
  <c r="S114"/>
  <c r="S104"/>
  <c r="S95"/>
  <c r="S86"/>
  <c r="S77"/>
  <c r="S69"/>
  <c r="S60"/>
  <c r="S52"/>
  <c r="S43"/>
  <c r="S35"/>
  <c r="S25"/>
  <c r="S17"/>
  <c r="S56"/>
  <c r="S39"/>
  <c r="S21"/>
  <c r="S561"/>
  <c r="S513"/>
  <c r="S19"/>
  <c r="S54"/>
  <c r="S88"/>
  <c r="S125"/>
  <c r="S159"/>
  <c r="S198"/>
  <c r="S273"/>
  <c r="S341"/>
  <c r="S414"/>
  <c r="S480"/>
  <c r="S552"/>
  <c r="S33"/>
  <c r="S75"/>
  <c r="S112"/>
  <c r="S146"/>
  <c r="S182"/>
  <c r="S246"/>
  <c r="S314"/>
  <c r="S387"/>
  <c r="S454"/>
  <c r="S525"/>
  <c r="S24"/>
  <c r="S42"/>
  <c r="S59"/>
  <c r="S76"/>
  <c r="S94"/>
  <c r="S113"/>
  <c r="S130"/>
  <c r="S147"/>
  <c r="S166"/>
  <c r="S183"/>
  <c r="S210"/>
  <c r="S249"/>
  <c r="S283"/>
  <c r="S317"/>
  <c r="S352"/>
  <c r="S385"/>
  <c r="S420"/>
  <c r="S452"/>
  <c r="S487"/>
  <c r="S523"/>
  <c r="S564"/>
  <c r="S547"/>
  <c r="S530"/>
  <c r="S512"/>
  <c r="S493"/>
  <c r="S475"/>
  <c r="S457"/>
  <c r="S441"/>
  <c r="S425"/>
  <c r="S409"/>
  <c r="S391"/>
  <c r="S373"/>
  <c r="S357"/>
  <c r="S340"/>
  <c r="S318"/>
  <c r="S300"/>
  <c r="S284"/>
  <c r="S268"/>
  <c r="S250"/>
  <c r="S231"/>
  <c r="S211"/>
  <c r="S562"/>
  <c r="S545"/>
  <c r="S528"/>
  <c r="S510"/>
  <c r="S491"/>
  <c r="S473"/>
  <c r="S455"/>
  <c r="S439"/>
  <c r="S423"/>
  <c r="S407"/>
  <c r="S388"/>
  <c r="S371"/>
  <c r="S355"/>
  <c r="S338"/>
  <c r="S320"/>
  <c r="S302"/>
  <c r="S286"/>
  <c r="S270"/>
  <c r="S252"/>
  <c r="S233"/>
  <c r="S213"/>
  <c r="S50"/>
  <c r="S531"/>
  <c r="S27"/>
  <c r="S62"/>
  <c r="S98"/>
  <c r="S134"/>
  <c r="S169"/>
  <c r="S217"/>
  <c r="S289"/>
  <c r="S358"/>
  <c r="S430"/>
  <c r="S498"/>
  <c r="S558"/>
  <c r="S41"/>
  <c r="S84"/>
  <c r="S121"/>
  <c r="S155"/>
  <c r="S192"/>
  <c r="S264"/>
  <c r="S333"/>
  <c r="S406"/>
  <c r="S472"/>
  <c r="S544"/>
  <c r="S30"/>
  <c r="S46"/>
  <c r="S63"/>
  <c r="S80"/>
  <c r="S99"/>
  <c r="S117"/>
  <c r="S135"/>
  <c r="S152"/>
  <c r="S170"/>
  <c r="S187"/>
  <c r="S219"/>
  <c r="S257"/>
  <c r="S291"/>
  <c r="S325"/>
  <c r="S360"/>
  <c r="S394"/>
  <c r="S428"/>
  <c r="S461"/>
  <c r="S496"/>
  <c r="S533"/>
  <c r="S559"/>
  <c r="S543"/>
  <c r="S524"/>
  <c r="S507"/>
  <c r="S488"/>
  <c r="S471"/>
  <c r="S453"/>
  <c r="S437"/>
  <c r="S421"/>
  <c r="S405"/>
  <c r="S386"/>
  <c r="S369"/>
  <c r="S353"/>
  <c r="S336"/>
  <c r="S313"/>
  <c r="S296"/>
  <c r="S280"/>
  <c r="S263"/>
  <c r="S245"/>
  <c r="S227"/>
  <c r="S206"/>
  <c r="S557"/>
  <c r="S540"/>
  <c r="S522"/>
  <c r="S505"/>
  <c r="S486"/>
  <c r="S469"/>
  <c r="S451"/>
  <c r="S435"/>
  <c r="S419"/>
  <c r="S403"/>
  <c r="S384"/>
  <c r="S367"/>
  <c r="S351"/>
  <c r="S334"/>
  <c r="S316"/>
  <c r="S298"/>
  <c r="S282"/>
  <c r="S476"/>
  <c r="S37"/>
  <c r="S108"/>
  <c r="S178"/>
  <c r="S305"/>
  <c r="S446"/>
  <c r="S14"/>
  <c r="S93"/>
  <c r="S165"/>
  <c r="S281"/>
  <c r="S422"/>
  <c r="S16"/>
  <c r="S51"/>
  <c r="S85"/>
  <c r="S122"/>
  <c r="S156"/>
  <c r="S193"/>
  <c r="S266"/>
  <c r="S335"/>
  <c r="S404"/>
  <c r="S470"/>
  <c r="S542"/>
  <c r="S541" s="1"/>
  <c r="S538"/>
  <c r="S503"/>
  <c r="S466"/>
  <c r="S433"/>
  <c r="S401"/>
  <c r="S365"/>
  <c r="S332"/>
  <c r="S292"/>
  <c r="S258"/>
  <c r="S220"/>
  <c r="S553"/>
  <c r="S518"/>
  <c r="S481"/>
  <c r="S447"/>
  <c r="S415"/>
  <c r="S379"/>
  <c r="S347"/>
  <c r="S310"/>
  <c r="S278"/>
  <c r="S256"/>
  <c r="S229"/>
  <c r="S204"/>
  <c r="S22"/>
  <c r="S40"/>
  <c r="S57"/>
  <c r="S74"/>
  <c r="S92"/>
  <c r="S111"/>
  <c r="S128"/>
  <c r="S145"/>
  <c r="S163"/>
  <c r="S181"/>
  <c r="S205"/>
  <c r="S244"/>
  <c r="S279"/>
  <c r="S311"/>
  <c r="S348"/>
  <c r="S380"/>
  <c r="S416"/>
  <c r="S448"/>
  <c r="S482"/>
  <c r="S519"/>
  <c r="S554"/>
  <c r="S494"/>
  <c r="S45"/>
  <c r="S116"/>
  <c r="S186"/>
  <c r="S323"/>
  <c r="S463"/>
  <c r="S23"/>
  <c r="S102"/>
  <c r="S174"/>
  <c r="S297"/>
  <c r="S438"/>
  <c r="S20"/>
  <c r="S55"/>
  <c r="S90"/>
  <c r="S126"/>
  <c r="S160"/>
  <c r="S201"/>
  <c r="S275"/>
  <c r="S343"/>
  <c r="S412"/>
  <c r="S478"/>
  <c r="S550"/>
  <c r="S534"/>
  <c r="S497"/>
  <c r="S462"/>
  <c r="S429"/>
  <c r="S395"/>
  <c r="S361"/>
  <c r="S326"/>
  <c r="S288"/>
  <c r="S254"/>
  <c r="S216"/>
  <c r="S549"/>
  <c r="S514"/>
  <c r="S477"/>
  <c r="S443"/>
  <c r="S411"/>
  <c r="S375"/>
  <c r="S342"/>
  <c r="S306"/>
  <c r="S274"/>
  <c r="S247"/>
  <c r="S224"/>
  <c r="S200"/>
  <c r="S26"/>
  <c r="S44"/>
  <c r="S61"/>
  <c r="S78"/>
  <c r="S97"/>
  <c r="S115"/>
  <c r="S132"/>
  <c r="S150"/>
  <c r="S168"/>
  <c r="S185"/>
  <c r="S215"/>
  <c r="S253"/>
  <c r="S287"/>
  <c r="S321"/>
  <c r="S390"/>
  <c r="S456"/>
  <c r="S529"/>
  <c r="S548"/>
  <c r="S71"/>
  <c r="S142"/>
  <c r="S237"/>
  <c r="S378"/>
  <c r="S517"/>
  <c r="S58"/>
  <c r="S129"/>
  <c r="S208"/>
  <c r="S350"/>
  <c r="S490"/>
  <c r="S34"/>
  <c r="S68"/>
  <c r="S103"/>
  <c r="S139"/>
  <c r="S175"/>
  <c r="S230"/>
  <c r="S299"/>
  <c r="S368"/>
  <c r="S436"/>
  <c r="S506"/>
  <c r="S555"/>
  <c r="S520"/>
  <c r="S483"/>
  <c r="S449"/>
  <c r="S417"/>
  <c r="S381"/>
  <c r="S349"/>
  <c r="S308"/>
  <c r="S276"/>
  <c r="S240"/>
  <c r="S202"/>
  <c r="S536"/>
  <c r="S501"/>
  <c r="S464"/>
  <c r="S431"/>
  <c r="S399"/>
  <c r="S363"/>
  <c r="S330"/>
  <c r="S294"/>
  <c r="S265"/>
  <c r="S242"/>
  <c r="S218"/>
  <c r="S195"/>
  <c r="S32"/>
  <c r="S49"/>
  <c r="S66"/>
  <c r="S82"/>
  <c r="S101"/>
  <c r="S120"/>
  <c r="S137"/>
  <c r="S154"/>
  <c r="S173"/>
  <c r="S189"/>
  <c r="S226"/>
  <c r="S262"/>
  <c r="S295"/>
  <c r="S331"/>
  <c r="S364"/>
  <c r="S400"/>
  <c r="S432"/>
  <c r="S465"/>
  <c r="S502"/>
  <c r="S537"/>
  <c r="S565"/>
  <c r="S79"/>
  <c r="S151"/>
  <c r="S255"/>
  <c r="S396"/>
  <c r="S535"/>
  <c r="S67"/>
  <c r="S138"/>
  <c r="S228"/>
  <c r="S370"/>
  <c r="S508"/>
  <c r="S38"/>
  <c r="S72"/>
  <c r="S109"/>
  <c r="S143"/>
  <c r="S179"/>
  <c r="S239"/>
  <c r="S307"/>
  <c r="S376"/>
  <c r="S444"/>
  <c r="S515"/>
  <c r="S551"/>
  <c r="S516"/>
  <c r="S479"/>
  <c r="S445"/>
  <c r="S413"/>
  <c r="S377"/>
  <c r="S344"/>
  <c r="S304"/>
  <c r="S272"/>
  <c r="S236"/>
  <c r="S197"/>
  <c r="S532"/>
  <c r="S495"/>
  <c r="S460"/>
  <c r="S427"/>
  <c r="S393"/>
  <c r="S359"/>
  <c r="S324"/>
  <c r="S290"/>
  <c r="S261"/>
  <c r="S238"/>
  <c r="S209"/>
  <c r="S18"/>
  <c r="S36"/>
  <c r="S53"/>
  <c r="S70"/>
  <c r="S87"/>
  <c r="S105"/>
  <c r="S124"/>
  <c r="S141"/>
  <c r="S158"/>
  <c r="S177"/>
  <c r="S196"/>
  <c r="S234"/>
  <c r="S271"/>
  <c r="S303"/>
  <c r="S339"/>
  <c r="S372"/>
  <c r="S408"/>
  <c r="S440"/>
  <c r="S474"/>
  <c r="S511"/>
  <c r="S546"/>
  <c r="S356"/>
  <c r="S424"/>
  <c r="S492"/>
  <c r="S563"/>
  <c r="K14"/>
  <c r="O14"/>
  <c r="T14"/>
  <c r="X14"/>
  <c r="M16"/>
  <c r="Q16"/>
  <c r="V16"/>
  <c r="K17"/>
  <c r="O17"/>
  <c r="T17"/>
  <c r="X17"/>
  <c r="M18"/>
  <c r="Q18"/>
  <c r="V18"/>
  <c r="K19"/>
  <c r="O19"/>
  <c r="T19"/>
  <c r="X19"/>
  <c r="M20"/>
  <c r="Q20"/>
  <c r="V20"/>
  <c r="K21"/>
  <c r="O21"/>
  <c r="T21"/>
  <c r="X21"/>
  <c r="M22"/>
  <c r="Q22"/>
  <c r="V22"/>
  <c r="K23"/>
  <c r="O23"/>
  <c r="T23"/>
  <c r="X23"/>
  <c r="M24"/>
  <c r="Q24"/>
  <c r="V24"/>
  <c r="O565"/>
  <c r="O563"/>
  <c r="O561"/>
  <c r="O558"/>
  <c r="O556"/>
  <c r="O554"/>
  <c r="O552"/>
  <c r="O550"/>
  <c r="O548"/>
  <c r="O546"/>
  <c r="O544"/>
  <c r="O542"/>
  <c r="O541" s="1"/>
  <c r="O539"/>
  <c r="O537"/>
  <c r="O535"/>
  <c r="O533"/>
  <c r="O531"/>
  <c r="O529"/>
  <c r="O525"/>
  <c r="O523"/>
  <c r="O521"/>
  <c r="O519"/>
  <c r="O517"/>
  <c r="O515"/>
  <c r="O513"/>
  <c r="O511"/>
  <c r="O508"/>
  <c r="O506"/>
  <c r="O504"/>
  <c r="O502"/>
  <c r="O498"/>
  <c r="O496"/>
  <c r="O494"/>
  <c r="O492"/>
  <c r="O490"/>
  <c r="O487"/>
  <c r="O484"/>
  <c r="O482"/>
  <c r="O480"/>
  <c r="O478"/>
  <c r="O476"/>
  <c r="O474"/>
  <c r="O472"/>
  <c r="J14"/>
  <c r="N14"/>
  <c r="R14"/>
  <c r="W14"/>
  <c r="L16"/>
  <c r="P16"/>
  <c r="U16"/>
  <c r="J17"/>
  <c r="N17"/>
  <c r="R17"/>
  <c r="W17"/>
  <c r="L18"/>
  <c r="P18"/>
  <c r="U18"/>
  <c r="J19"/>
  <c r="N19"/>
  <c r="R19"/>
  <c r="W19"/>
  <c r="L20"/>
  <c r="P20"/>
  <c r="U20"/>
  <c r="J21"/>
  <c r="N21"/>
  <c r="R21"/>
  <c r="W21"/>
  <c r="L22"/>
  <c r="P22"/>
  <c r="U22"/>
  <c r="J23"/>
  <c r="N23"/>
  <c r="R23"/>
  <c r="W23"/>
  <c r="L24"/>
  <c r="P24"/>
  <c r="U24"/>
  <c r="P565"/>
  <c r="P563"/>
  <c r="P561"/>
  <c r="P558"/>
  <c r="P556"/>
  <c r="P554"/>
  <c r="P552"/>
  <c r="P550"/>
  <c r="P548"/>
  <c r="P546"/>
  <c r="P544"/>
  <c r="P542"/>
  <c r="P541" s="1"/>
  <c r="P539"/>
  <c r="P537"/>
  <c r="P535"/>
  <c r="P533"/>
  <c r="P531"/>
  <c r="P529"/>
  <c r="P525"/>
  <c r="P523"/>
  <c r="P521"/>
  <c r="P519"/>
  <c r="P517"/>
  <c r="P515"/>
  <c r="P513"/>
  <c r="P511"/>
  <c r="P508"/>
  <c r="P506"/>
  <c r="P504"/>
  <c r="P502"/>
  <c r="P498"/>
  <c r="P496"/>
  <c r="P494"/>
  <c r="P492"/>
  <c r="P490"/>
  <c r="P487"/>
  <c r="P484"/>
  <c r="P482"/>
  <c r="P480"/>
  <c r="P478"/>
  <c r="P476"/>
  <c r="P474"/>
  <c r="P472"/>
  <c r="P470"/>
  <c r="M14"/>
  <c r="V14"/>
  <c r="O16"/>
  <c r="X16"/>
  <c r="Q17"/>
  <c r="K18"/>
  <c r="T18"/>
  <c r="M19"/>
  <c r="V19"/>
  <c r="O20"/>
  <c r="X20"/>
  <c r="Q21"/>
  <c r="K22"/>
  <c r="T22"/>
  <c r="M23"/>
  <c r="V23"/>
  <c r="O24"/>
  <c r="X24"/>
  <c r="O562"/>
  <c r="O557"/>
  <c r="O553"/>
  <c r="O549"/>
  <c r="O545"/>
  <c r="O540"/>
  <c r="O536"/>
  <c r="O532"/>
  <c r="O528"/>
  <c r="O522"/>
  <c r="O518"/>
  <c r="O514"/>
  <c r="O510"/>
  <c r="O505"/>
  <c r="O501"/>
  <c r="O495"/>
  <c r="O491"/>
  <c r="O486"/>
  <c r="O481"/>
  <c r="O477"/>
  <c r="O473"/>
  <c r="P469"/>
  <c r="P466"/>
  <c r="P464"/>
  <c r="P462"/>
  <c r="P460"/>
  <c r="P457"/>
  <c r="P455"/>
  <c r="P453"/>
  <c r="P451"/>
  <c r="P449"/>
  <c r="P447"/>
  <c r="P445"/>
  <c r="P443"/>
  <c r="P441"/>
  <c r="P439"/>
  <c r="P437"/>
  <c r="P435"/>
  <c r="P433"/>
  <c r="P431"/>
  <c r="P429"/>
  <c r="P427"/>
  <c r="P425"/>
  <c r="P423"/>
  <c r="P421"/>
  <c r="P419"/>
  <c r="P417"/>
  <c r="P415"/>
  <c r="P413"/>
  <c r="P411"/>
  <c r="P409"/>
  <c r="P407"/>
  <c r="P405"/>
  <c r="P403"/>
  <c r="P401"/>
  <c r="P399"/>
  <c r="P395"/>
  <c r="P393"/>
  <c r="P391"/>
  <c r="P388"/>
  <c r="P386"/>
  <c r="P384"/>
  <c r="P381"/>
  <c r="P379"/>
  <c r="P377"/>
  <c r="P375"/>
  <c r="P373"/>
  <c r="P371"/>
  <c r="P369"/>
  <c r="P367"/>
  <c r="P365"/>
  <c r="P363"/>
  <c r="P361"/>
  <c r="P359"/>
  <c r="P357"/>
  <c r="P355"/>
  <c r="P353"/>
  <c r="P351"/>
  <c r="P349"/>
  <c r="P347"/>
  <c r="P344"/>
  <c r="P342"/>
  <c r="P340"/>
  <c r="P338"/>
  <c r="P336"/>
  <c r="P334"/>
  <c r="P332"/>
  <c r="P330"/>
  <c r="P326"/>
  <c r="P324"/>
  <c r="P321"/>
  <c r="P319"/>
  <c r="P317"/>
  <c r="P314"/>
  <c r="P311"/>
  <c r="P309"/>
  <c r="P307"/>
  <c r="P305"/>
  <c r="P303"/>
  <c r="P301"/>
  <c r="P299"/>
  <c r="P297"/>
  <c r="P295"/>
  <c r="P293"/>
  <c r="P291"/>
  <c r="P289"/>
  <c r="P287"/>
  <c r="P285"/>
  <c r="P283"/>
  <c r="P281"/>
  <c r="P279"/>
  <c r="P277"/>
  <c r="P275"/>
  <c r="P273"/>
  <c r="P271"/>
  <c r="P269"/>
  <c r="P266"/>
  <c r="P264"/>
  <c r="P262"/>
  <c r="P259"/>
  <c r="P257"/>
  <c r="P255"/>
  <c r="P253"/>
  <c r="P251"/>
  <c r="P249"/>
  <c r="P246"/>
  <c r="P244"/>
  <c r="P241"/>
  <c r="P239"/>
  <c r="P237"/>
  <c r="P234"/>
  <c r="P232"/>
  <c r="P230"/>
  <c r="P228"/>
  <c r="P226"/>
  <c r="P221"/>
  <c r="P219"/>
  <c r="Q14"/>
  <c r="K16"/>
  <c r="T16"/>
  <c r="M17"/>
  <c r="V17"/>
  <c r="O18"/>
  <c r="X18"/>
  <c r="Q19"/>
  <c r="K20"/>
  <c r="T20"/>
  <c r="M21"/>
  <c r="V21"/>
  <c r="O22"/>
  <c r="X22"/>
  <c r="Q23"/>
  <c r="K24"/>
  <c r="T24"/>
  <c r="O564"/>
  <c r="O559"/>
  <c r="O555"/>
  <c r="O551"/>
  <c r="O547"/>
  <c r="O543"/>
  <c r="O538"/>
  <c r="O534"/>
  <c r="O530"/>
  <c r="O524"/>
  <c r="O520"/>
  <c r="O516"/>
  <c r="O512"/>
  <c r="O507"/>
  <c r="O503"/>
  <c r="O497"/>
  <c r="O493"/>
  <c r="O488"/>
  <c r="O483"/>
  <c r="O479"/>
  <c r="O475"/>
  <c r="O471"/>
  <c r="P468"/>
  <c r="P465"/>
  <c r="P463"/>
  <c r="P461"/>
  <c r="P458"/>
  <c r="P456"/>
  <c r="P454"/>
  <c r="P452"/>
  <c r="P450"/>
  <c r="P448"/>
  <c r="P446"/>
  <c r="P444"/>
  <c r="P442"/>
  <c r="P440"/>
  <c r="P438"/>
  <c r="P436"/>
  <c r="P434"/>
  <c r="P432"/>
  <c r="P430"/>
  <c r="P428"/>
  <c r="P426"/>
  <c r="P424"/>
  <c r="P422"/>
  <c r="P420"/>
  <c r="P418"/>
  <c r="P416"/>
  <c r="P414"/>
  <c r="P412"/>
  <c r="P410"/>
  <c r="P408"/>
  <c r="P406"/>
  <c r="P404"/>
  <c r="P402"/>
  <c r="P400"/>
  <c r="P396"/>
  <c r="P394"/>
  <c r="P392"/>
  <c r="P390"/>
  <c r="P387"/>
  <c r="P385"/>
  <c r="P382"/>
  <c r="P380"/>
  <c r="P378"/>
  <c r="P376"/>
  <c r="P374"/>
  <c r="P372"/>
  <c r="P370"/>
  <c r="P368"/>
  <c r="P366"/>
  <c r="P364"/>
  <c r="P362"/>
  <c r="P360"/>
  <c r="P358"/>
  <c r="P356"/>
  <c r="P354"/>
  <c r="P352"/>
  <c r="P350"/>
  <c r="P348"/>
  <c r="P346"/>
  <c r="P343"/>
  <c r="P341"/>
  <c r="P339"/>
  <c r="P337"/>
  <c r="P335"/>
  <c r="P333"/>
  <c r="P331"/>
  <c r="P329"/>
  <c r="P325"/>
  <c r="P323"/>
  <c r="P320"/>
  <c r="P318"/>
  <c r="P316"/>
  <c r="P313"/>
  <c r="P310"/>
  <c r="P308"/>
  <c r="P306"/>
  <c r="P304"/>
  <c r="P302"/>
  <c r="P300"/>
  <c r="P298"/>
  <c r="P296"/>
  <c r="P294"/>
  <c r="P292"/>
  <c r="P290"/>
  <c r="P288"/>
  <c r="P286"/>
  <c r="P284"/>
  <c r="P282"/>
  <c r="P280"/>
  <c r="P278"/>
  <c r="P276"/>
  <c r="P274"/>
  <c r="P272"/>
  <c r="P270"/>
  <c r="P268"/>
  <c r="P265"/>
  <c r="P263"/>
  <c r="P261"/>
  <c r="P258"/>
  <c r="P256"/>
  <c r="P254"/>
  <c r="P252"/>
  <c r="P250"/>
  <c r="P247"/>
  <c r="P245"/>
  <c r="P242"/>
  <c r="P240"/>
  <c r="P238"/>
  <c r="P236"/>
  <c r="P233"/>
  <c r="P231"/>
  <c r="P229"/>
  <c r="P227"/>
  <c r="P224"/>
  <c r="P220"/>
  <c r="P218"/>
  <c r="P216"/>
  <c r="P213"/>
  <c r="P211"/>
  <c r="P209"/>
  <c r="P206"/>
  <c r="P204"/>
  <c r="P202"/>
  <c r="P200"/>
  <c r="P197"/>
  <c r="P195"/>
  <c r="P193"/>
  <c r="P189"/>
  <c r="J16"/>
  <c r="L17"/>
  <c r="N18"/>
  <c r="P19"/>
  <c r="R20"/>
  <c r="U21"/>
  <c r="W22"/>
  <c r="J24"/>
  <c r="P564"/>
  <c r="P555"/>
  <c r="P547"/>
  <c r="P538"/>
  <c r="P530"/>
  <c r="P520"/>
  <c r="P512"/>
  <c r="P503"/>
  <c r="P493"/>
  <c r="P483"/>
  <c r="P475"/>
  <c r="O469"/>
  <c r="O464"/>
  <c r="O460"/>
  <c r="O455"/>
  <c r="O451"/>
  <c r="O447"/>
  <c r="O443"/>
  <c r="O439"/>
  <c r="O435"/>
  <c r="O431"/>
  <c r="O427"/>
  <c r="O423"/>
  <c r="O419"/>
  <c r="O415"/>
  <c r="O411"/>
  <c r="O407"/>
  <c r="O403"/>
  <c r="O399"/>
  <c r="O393"/>
  <c r="O388"/>
  <c r="O384"/>
  <c r="O379"/>
  <c r="O375"/>
  <c r="O371"/>
  <c r="O367"/>
  <c r="O363"/>
  <c r="O359"/>
  <c r="O355"/>
  <c r="O351"/>
  <c r="O347"/>
  <c r="O342"/>
  <c r="O338"/>
  <c r="O334"/>
  <c r="O330"/>
  <c r="O324"/>
  <c r="O319"/>
  <c r="O314"/>
  <c r="O309"/>
  <c r="O305"/>
  <c r="O301"/>
  <c r="O297"/>
  <c r="O293"/>
  <c r="O289"/>
  <c r="O285"/>
  <c r="O281"/>
  <c r="O277"/>
  <c r="O273"/>
  <c r="O269"/>
  <c r="O264"/>
  <c r="O259"/>
  <c r="O255"/>
  <c r="O251"/>
  <c r="O246"/>
  <c r="O241"/>
  <c r="O237"/>
  <c r="O232"/>
  <c r="O228"/>
  <c r="O221"/>
  <c r="P217"/>
  <c r="O215"/>
  <c r="O211"/>
  <c r="P208"/>
  <c r="O205"/>
  <c r="O202"/>
  <c r="P198"/>
  <c r="O196"/>
  <c r="O193"/>
  <c r="P188"/>
  <c r="P186"/>
  <c r="P184"/>
  <c r="P182"/>
  <c r="P180"/>
  <c r="P178"/>
  <c r="P176"/>
  <c r="P174"/>
  <c r="P172"/>
  <c r="P169"/>
  <c r="P167"/>
  <c r="P165"/>
  <c r="P161"/>
  <c r="P159"/>
  <c r="P157"/>
  <c r="P155"/>
  <c r="P153"/>
  <c r="P151"/>
  <c r="P148"/>
  <c r="P146"/>
  <c r="P144"/>
  <c r="P142"/>
  <c r="P140"/>
  <c r="P138"/>
  <c r="P136"/>
  <c r="P134"/>
  <c r="P131"/>
  <c r="P129"/>
  <c r="P127"/>
  <c r="P125"/>
  <c r="P123"/>
  <c r="P121"/>
  <c r="P119"/>
  <c r="P116"/>
  <c r="P114"/>
  <c r="P112"/>
  <c r="P110"/>
  <c r="P108"/>
  <c r="P104"/>
  <c r="P102"/>
  <c r="P100"/>
  <c r="P98"/>
  <c r="P95"/>
  <c r="P93"/>
  <c r="P91"/>
  <c r="P88"/>
  <c r="P86"/>
  <c r="P84"/>
  <c r="P81"/>
  <c r="P79"/>
  <c r="P77"/>
  <c r="P75"/>
  <c r="P73"/>
  <c r="P71"/>
  <c r="P69"/>
  <c r="P67"/>
  <c r="P65"/>
  <c r="P62"/>
  <c r="P60"/>
  <c r="P58"/>
  <c r="P56"/>
  <c r="P54"/>
  <c r="P52"/>
  <c r="P50"/>
  <c r="P48"/>
  <c r="P45"/>
  <c r="P43"/>
  <c r="P41"/>
  <c r="P39"/>
  <c r="P37"/>
  <c r="P35"/>
  <c r="P33"/>
  <c r="P31"/>
  <c r="P27"/>
  <c r="P25"/>
  <c r="V563"/>
  <c r="V558"/>
  <c r="V554"/>
  <c r="V550"/>
  <c r="V546"/>
  <c r="V542"/>
  <c r="V541" s="1"/>
  <c r="V537"/>
  <c r="P14"/>
  <c r="R16"/>
  <c r="U17"/>
  <c r="W18"/>
  <c r="J20"/>
  <c r="L21"/>
  <c r="N22"/>
  <c r="P23"/>
  <c r="R24"/>
  <c r="P559"/>
  <c r="P551"/>
  <c r="P543"/>
  <c r="P534"/>
  <c r="P524"/>
  <c r="P516"/>
  <c r="P507"/>
  <c r="P497"/>
  <c r="P488"/>
  <c r="P479"/>
  <c r="P471"/>
  <c r="O466"/>
  <c r="O462"/>
  <c r="O457"/>
  <c r="O453"/>
  <c r="O449"/>
  <c r="O445"/>
  <c r="O441"/>
  <c r="O437"/>
  <c r="O433"/>
  <c r="O429"/>
  <c r="O425"/>
  <c r="O421"/>
  <c r="O417"/>
  <c r="O413"/>
  <c r="O409"/>
  <c r="O405"/>
  <c r="O401"/>
  <c r="O395"/>
  <c r="O391"/>
  <c r="O386"/>
  <c r="O381"/>
  <c r="O377"/>
  <c r="O373"/>
  <c r="O369"/>
  <c r="O365"/>
  <c r="O361"/>
  <c r="O357"/>
  <c r="O353"/>
  <c r="O349"/>
  <c r="O344"/>
  <c r="O340"/>
  <c r="O336"/>
  <c r="O332"/>
  <c r="O326"/>
  <c r="O321"/>
  <c r="O317"/>
  <c r="O311"/>
  <c r="O307"/>
  <c r="O303"/>
  <c r="O299"/>
  <c r="O295"/>
  <c r="O291"/>
  <c r="O287"/>
  <c r="O283"/>
  <c r="O279"/>
  <c r="O275"/>
  <c r="O271"/>
  <c r="O266"/>
  <c r="O262"/>
  <c r="O257"/>
  <c r="O253"/>
  <c r="O249"/>
  <c r="O244"/>
  <c r="O239"/>
  <c r="O234"/>
  <c r="O230"/>
  <c r="O226"/>
  <c r="O219"/>
  <c r="O216"/>
  <c r="P212"/>
  <c r="O210"/>
  <c r="O206"/>
  <c r="P203"/>
  <c r="O201"/>
  <c r="O197"/>
  <c r="P194"/>
  <c r="O192"/>
  <c r="P187"/>
  <c r="P185"/>
  <c r="P183"/>
  <c r="P181"/>
  <c r="P179"/>
  <c r="P177"/>
  <c r="P175"/>
  <c r="P173"/>
  <c r="P170"/>
  <c r="P168"/>
  <c r="P166"/>
  <c r="P163"/>
  <c r="P160"/>
  <c r="P158"/>
  <c r="P156"/>
  <c r="P154"/>
  <c r="P152"/>
  <c r="P150"/>
  <c r="P147"/>
  <c r="P145"/>
  <c r="P143"/>
  <c r="P141"/>
  <c r="P139"/>
  <c r="P137"/>
  <c r="P135"/>
  <c r="P132"/>
  <c r="P130"/>
  <c r="P128"/>
  <c r="P126"/>
  <c r="P124"/>
  <c r="P122"/>
  <c r="P120"/>
  <c r="P117"/>
  <c r="P115"/>
  <c r="P113"/>
  <c r="P111"/>
  <c r="P109"/>
  <c r="P105"/>
  <c r="P103"/>
  <c r="P101"/>
  <c r="P99"/>
  <c r="P97"/>
  <c r="P94"/>
  <c r="P92"/>
  <c r="P90"/>
  <c r="P87"/>
  <c r="P85"/>
  <c r="P82"/>
  <c r="P80"/>
  <c r="P78"/>
  <c r="P76"/>
  <c r="P74"/>
  <c r="P72"/>
  <c r="P70"/>
  <c r="P68"/>
  <c r="P66"/>
  <c r="P63"/>
  <c r="P61"/>
  <c r="P59"/>
  <c r="P57"/>
  <c r="P55"/>
  <c r="P53"/>
  <c r="P51"/>
  <c r="P49"/>
  <c r="P46"/>
  <c r="P44"/>
  <c r="P42"/>
  <c r="P40"/>
  <c r="P38"/>
  <c r="P36"/>
  <c r="P34"/>
  <c r="P32"/>
  <c r="P30"/>
  <c r="P26"/>
  <c r="V565"/>
  <c r="V561"/>
  <c r="V556"/>
  <c r="V552"/>
  <c r="V548"/>
  <c r="V544"/>
  <c r="V539"/>
  <c r="V535"/>
  <c r="V531"/>
  <c r="V525"/>
  <c r="V521"/>
  <c r="V517"/>
  <c r="V513"/>
  <c r="V508"/>
  <c r="V504"/>
  <c r="V498"/>
  <c r="V494"/>
  <c r="V490"/>
  <c r="V484"/>
  <c r="V480"/>
  <c r="V476"/>
  <c r="V472"/>
  <c r="V468"/>
  <c r="V463"/>
  <c r="V458"/>
  <c r="V454"/>
  <c r="V450"/>
  <c r="V446"/>
  <c r="V442"/>
  <c r="V438"/>
  <c r="V434"/>
  <c r="V430"/>
  <c r="V426"/>
  <c r="V422"/>
  <c r="V418"/>
  <c r="V414"/>
  <c r="V410"/>
  <c r="V406"/>
  <c r="V402"/>
  <c r="V396"/>
  <c r="V392"/>
  <c r="V387"/>
  <c r="V382"/>
  <c r="V378"/>
  <c r="V374"/>
  <c r="V370"/>
  <c r="V366"/>
  <c r="V362"/>
  <c r="V358"/>
  <c r="V354"/>
  <c r="V350"/>
  <c r="V346"/>
  <c r="V341"/>
  <c r="V337"/>
  <c r="V333"/>
  <c r="V329"/>
  <c r="V323"/>
  <c r="V318"/>
  <c r="V313"/>
  <c r="V308"/>
  <c r="V304"/>
  <c r="V300"/>
  <c r="V296"/>
  <c r="V292"/>
  <c r="V288"/>
  <c r="V284"/>
  <c r="V280"/>
  <c r="V276"/>
  <c r="V272"/>
  <c r="V268"/>
  <c r="V263"/>
  <c r="V258"/>
  <c r="V254"/>
  <c r="V250"/>
  <c r="V245"/>
  <c r="V240"/>
  <c r="V236"/>
  <c r="V231"/>
  <c r="V227"/>
  <c r="V220"/>
  <c r="V216"/>
  <c r="V211"/>
  <c r="V206"/>
  <c r="V202"/>
  <c r="V197"/>
  <c r="V193"/>
  <c r="V187"/>
  <c r="V183"/>
  <c r="V179"/>
  <c r="V175"/>
  <c r="V170"/>
  <c r="V166"/>
  <c r="V160"/>
  <c r="V156"/>
  <c r="V152"/>
  <c r="V147"/>
  <c r="V143"/>
  <c r="V139"/>
  <c r="V135"/>
  <c r="V130"/>
  <c r="V126"/>
  <c r="V122"/>
  <c r="V117"/>
  <c r="V113"/>
  <c r="V109"/>
  <c r="V103"/>
  <c r="V99"/>
  <c r="V94"/>
  <c r="V90"/>
  <c r="V85"/>
  <c r="V80"/>
  <c r="V76"/>
  <c r="V72"/>
  <c r="V68"/>
  <c r="V63"/>
  <c r="N16"/>
  <c r="R18"/>
  <c r="W20"/>
  <c r="L23"/>
  <c r="P562"/>
  <c r="P545"/>
  <c r="P528"/>
  <c r="P510"/>
  <c r="P491"/>
  <c r="P473"/>
  <c r="O463"/>
  <c r="O454"/>
  <c r="O446"/>
  <c r="O438"/>
  <c r="O430"/>
  <c r="O422"/>
  <c r="O414"/>
  <c r="O406"/>
  <c r="O396"/>
  <c r="O387"/>
  <c r="W16"/>
  <c r="L19"/>
  <c r="P21"/>
  <c r="U23"/>
  <c r="P557"/>
  <c r="P540"/>
  <c r="P522"/>
  <c r="P505"/>
  <c r="P486"/>
  <c r="O470"/>
  <c r="O461"/>
  <c r="O452"/>
  <c r="O444"/>
  <c r="O436"/>
  <c r="O428"/>
  <c r="O420"/>
  <c r="O412"/>
  <c r="O404"/>
  <c r="O394"/>
  <c r="O385"/>
  <c r="O376"/>
  <c r="O368"/>
  <c r="O360"/>
  <c r="O352"/>
  <c r="O343"/>
  <c r="O335"/>
  <c r="O325"/>
  <c r="O316"/>
  <c r="O306"/>
  <c r="O298"/>
  <c r="O290"/>
  <c r="O282"/>
  <c r="O274"/>
  <c r="O265"/>
  <c r="O256"/>
  <c r="O247"/>
  <c r="O238"/>
  <c r="O229"/>
  <c r="O218"/>
  <c r="O212"/>
  <c r="P205"/>
  <c r="O200"/>
  <c r="O194"/>
  <c r="O187"/>
  <c r="O183"/>
  <c r="O179"/>
  <c r="O175"/>
  <c r="O170"/>
  <c r="O166"/>
  <c r="O160"/>
  <c r="O156"/>
  <c r="O152"/>
  <c r="O147"/>
  <c r="O143"/>
  <c r="O139"/>
  <c r="O135"/>
  <c r="O130"/>
  <c r="O126"/>
  <c r="O122"/>
  <c r="O117"/>
  <c r="O113"/>
  <c r="O109"/>
  <c r="O103"/>
  <c r="O99"/>
  <c r="O94"/>
  <c r="O90"/>
  <c r="O85"/>
  <c r="O80"/>
  <c r="O76"/>
  <c r="O72"/>
  <c r="O68"/>
  <c r="O63"/>
  <c r="O59"/>
  <c r="O55"/>
  <c r="O51"/>
  <c r="O46"/>
  <c r="O42"/>
  <c r="O38"/>
  <c r="O34"/>
  <c r="O30"/>
  <c r="V564"/>
  <c r="V555"/>
  <c r="V547"/>
  <c r="V538"/>
  <c r="L14"/>
  <c r="P17"/>
  <c r="U19"/>
  <c r="J22"/>
  <c r="N24"/>
  <c r="P553"/>
  <c r="P536"/>
  <c r="P518"/>
  <c r="P501"/>
  <c r="P481"/>
  <c r="O468"/>
  <c r="O458"/>
  <c r="O450"/>
  <c r="O442"/>
  <c r="O434"/>
  <c r="O426"/>
  <c r="O418"/>
  <c r="O410"/>
  <c r="O402"/>
  <c r="O392"/>
  <c r="O382"/>
  <c r="O374"/>
  <c r="O366"/>
  <c r="O358"/>
  <c r="O350"/>
  <c r="O341"/>
  <c r="O333"/>
  <c r="O323"/>
  <c r="O313"/>
  <c r="O304"/>
  <c r="O296"/>
  <c r="O288"/>
  <c r="O280"/>
  <c r="O272"/>
  <c r="O263"/>
  <c r="O254"/>
  <c r="O245"/>
  <c r="O236"/>
  <c r="O227"/>
  <c r="O217"/>
  <c r="P210"/>
  <c r="O204"/>
  <c r="O198"/>
  <c r="P192"/>
  <c r="O186"/>
  <c r="O182"/>
  <c r="O178"/>
  <c r="O174"/>
  <c r="O169"/>
  <c r="O165"/>
  <c r="O159"/>
  <c r="O155"/>
  <c r="O151"/>
  <c r="O146"/>
  <c r="O142"/>
  <c r="O138"/>
  <c r="O134"/>
  <c r="O129"/>
  <c r="O125"/>
  <c r="O121"/>
  <c r="O116"/>
  <c r="O112"/>
  <c r="O108"/>
  <c r="O102"/>
  <c r="O98"/>
  <c r="O93"/>
  <c r="O88"/>
  <c r="O84"/>
  <c r="O79"/>
  <c r="O75"/>
  <c r="O71"/>
  <c r="O67"/>
  <c r="O62"/>
  <c r="O58"/>
  <c r="O54"/>
  <c r="O50"/>
  <c r="O45"/>
  <c r="O41"/>
  <c r="O37"/>
  <c r="O33"/>
  <c r="O27"/>
  <c r="V562"/>
  <c r="V553"/>
  <c r="V545"/>
  <c r="V536"/>
  <c r="V530"/>
  <c r="V523"/>
  <c r="V518"/>
  <c r="V512"/>
  <c r="V506"/>
  <c r="V501"/>
  <c r="V493"/>
  <c r="V487"/>
  <c r="V481"/>
  <c r="V475"/>
  <c r="V470"/>
  <c r="V464"/>
  <c r="V457"/>
  <c r="V452"/>
  <c r="V447"/>
  <c r="V441"/>
  <c r="V436"/>
  <c r="V431"/>
  <c r="V425"/>
  <c r="V420"/>
  <c r="V415"/>
  <c r="V409"/>
  <c r="V404"/>
  <c r="V399"/>
  <c r="V391"/>
  <c r="V385"/>
  <c r="V379"/>
  <c r="V373"/>
  <c r="V368"/>
  <c r="V363"/>
  <c r="V357"/>
  <c r="V352"/>
  <c r="V347"/>
  <c r="V340"/>
  <c r="V335"/>
  <c r="V330"/>
  <c r="V321"/>
  <c r="V316"/>
  <c r="V309"/>
  <c r="V303"/>
  <c r="V298"/>
  <c r="V293"/>
  <c r="V287"/>
  <c r="V282"/>
  <c r="V277"/>
  <c r="V271"/>
  <c r="V265"/>
  <c r="V259"/>
  <c r="V253"/>
  <c r="V247"/>
  <c r="V241"/>
  <c r="V234"/>
  <c r="V229"/>
  <c r="V221"/>
  <c r="V215"/>
  <c r="V209"/>
  <c r="V203"/>
  <c r="V196"/>
  <c r="V189"/>
  <c r="V184"/>
  <c r="V178"/>
  <c r="V173"/>
  <c r="V167"/>
  <c r="V159"/>
  <c r="V154"/>
  <c r="V148"/>
  <c r="V142"/>
  <c r="V137"/>
  <c r="V131"/>
  <c r="V125"/>
  <c r="V120"/>
  <c r="V114"/>
  <c r="V108"/>
  <c r="V101"/>
  <c r="V95"/>
  <c r="V88"/>
  <c r="V82"/>
  <c r="V77"/>
  <c r="J18"/>
  <c r="P549"/>
  <c r="P477"/>
  <c r="O440"/>
  <c r="O408"/>
  <c r="O378"/>
  <c r="O362"/>
  <c r="O346"/>
  <c r="O329"/>
  <c r="O308"/>
  <c r="O292"/>
  <c r="O276"/>
  <c r="O258"/>
  <c r="O240"/>
  <c r="O220"/>
  <c r="O208"/>
  <c r="O195"/>
  <c r="O184"/>
  <c r="O176"/>
  <c r="O167"/>
  <c r="O157"/>
  <c r="O148"/>
  <c r="O140"/>
  <c r="O131"/>
  <c r="O123"/>
  <c r="O114"/>
  <c r="O104"/>
  <c r="O95"/>
  <c r="O86"/>
  <c r="O77"/>
  <c r="O69"/>
  <c r="O60"/>
  <c r="O52"/>
  <c r="O43"/>
  <c r="O35"/>
  <c r="O25"/>
  <c r="V549"/>
  <c r="V533"/>
  <c r="V524"/>
  <c r="V516"/>
  <c r="V510"/>
  <c r="V502"/>
  <c r="V492"/>
  <c r="V483"/>
  <c r="V477"/>
  <c r="V469"/>
  <c r="V461"/>
  <c r="V453"/>
  <c r="V445"/>
  <c r="V439"/>
  <c r="V432"/>
  <c r="V424"/>
  <c r="V417"/>
  <c r="V411"/>
  <c r="V403"/>
  <c r="V394"/>
  <c r="V386"/>
  <c r="V377"/>
  <c r="V371"/>
  <c r="V364"/>
  <c r="V356"/>
  <c r="V349"/>
  <c r="V342"/>
  <c r="V334"/>
  <c r="V325"/>
  <c r="V317"/>
  <c r="V307"/>
  <c r="V301"/>
  <c r="V294"/>
  <c r="V286"/>
  <c r="V279"/>
  <c r="V273"/>
  <c r="V264"/>
  <c r="V256"/>
  <c r="V249"/>
  <c r="V239"/>
  <c r="V232"/>
  <c r="V224"/>
  <c r="V213"/>
  <c r="V205"/>
  <c r="V198"/>
  <c r="V188"/>
  <c r="V181"/>
  <c r="V174"/>
  <c r="V165"/>
  <c r="V157"/>
  <c r="V150"/>
  <c r="V141"/>
  <c r="V134"/>
  <c r="V127"/>
  <c r="V119"/>
  <c r="V111"/>
  <c r="V102"/>
  <c r="V93"/>
  <c r="V86"/>
  <c r="V78"/>
  <c r="V71"/>
  <c r="V66"/>
  <c r="V60"/>
  <c r="V56"/>
  <c r="V52"/>
  <c r="V48"/>
  <c r="V43"/>
  <c r="V35"/>
  <c r="N20"/>
  <c r="P532"/>
  <c r="O465"/>
  <c r="O432"/>
  <c r="O400"/>
  <c r="O372"/>
  <c r="O356"/>
  <c r="O339"/>
  <c r="O320"/>
  <c r="O302"/>
  <c r="O286"/>
  <c r="O270"/>
  <c r="O252"/>
  <c r="O233"/>
  <c r="P215"/>
  <c r="O203"/>
  <c r="O189"/>
  <c r="O181"/>
  <c r="O173"/>
  <c r="O163"/>
  <c r="O154"/>
  <c r="O145"/>
  <c r="O137"/>
  <c r="O128"/>
  <c r="O120"/>
  <c r="O111"/>
  <c r="O101"/>
  <c r="O92"/>
  <c r="O82"/>
  <c r="O74"/>
  <c r="O66"/>
  <c r="O57"/>
  <c r="O49"/>
  <c r="O40"/>
  <c r="O32"/>
  <c r="V559"/>
  <c r="V543"/>
  <c r="V532"/>
  <c r="V522"/>
  <c r="V515"/>
  <c r="V507"/>
  <c r="V497"/>
  <c r="V491"/>
  <c r="V482"/>
  <c r="V474"/>
  <c r="V466"/>
  <c r="V460"/>
  <c r="V451"/>
  <c r="V444"/>
  <c r="V437"/>
  <c r="V429"/>
  <c r="V423"/>
  <c r="V416"/>
  <c r="V408"/>
  <c r="V401"/>
  <c r="V393"/>
  <c r="V384"/>
  <c r="V376"/>
  <c r="V369"/>
  <c r="V361"/>
  <c r="V355"/>
  <c r="V348"/>
  <c r="V339"/>
  <c r="V332"/>
  <c r="V324"/>
  <c r="V314"/>
  <c r="V306"/>
  <c r="V299"/>
  <c r="V291"/>
  <c r="V285"/>
  <c r="V278"/>
  <c r="V270"/>
  <c r="V262"/>
  <c r="V255"/>
  <c r="V246"/>
  <c r="V238"/>
  <c r="V230"/>
  <c r="V219"/>
  <c r="V212"/>
  <c r="V204"/>
  <c r="V195"/>
  <c r="V186"/>
  <c r="V180"/>
  <c r="V172"/>
  <c r="V163"/>
  <c r="V155"/>
  <c r="V146"/>
  <c r="V140"/>
  <c r="V132"/>
  <c r="V124"/>
  <c r="V116"/>
  <c r="V110"/>
  <c r="V100"/>
  <c r="V92"/>
  <c r="V84"/>
  <c r="V75"/>
  <c r="V70"/>
  <c r="V65"/>
  <c r="V59"/>
  <c r="V55"/>
  <c r="V51"/>
  <c r="V46"/>
  <c r="V42"/>
  <c r="V38"/>
  <c r="V34"/>
  <c r="V30"/>
  <c r="V57"/>
  <c r="V44"/>
  <c r="V32"/>
  <c r="V25"/>
  <c r="R22"/>
  <c r="P514"/>
  <c r="O456"/>
  <c r="O424"/>
  <c r="O390"/>
  <c r="O370"/>
  <c r="O354"/>
  <c r="O337"/>
  <c r="O318"/>
  <c r="O300"/>
  <c r="O284"/>
  <c r="O268"/>
  <c r="O250"/>
  <c r="O231"/>
  <c r="O213"/>
  <c r="P201"/>
  <c r="O188"/>
  <c r="O180"/>
  <c r="O172"/>
  <c r="O161"/>
  <c r="O153"/>
  <c r="O144"/>
  <c r="O136"/>
  <c r="O127"/>
  <c r="O119"/>
  <c r="O110"/>
  <c r="O100"/>
  <c r="O91"/>
  <c r="O81"/>
  <c r="O73"/>
  <c r="O65"/>
  <c r="O56"/>
  <c r="O48"/>
  <c r="O39"/>
  <c r="O31"/>
  <c r="V557"/>
  <c r="V540"/>
  <c r="V529"/>
  <c r="V520"/>
  <c r="V514"/>
  <c r="V505"/>
  <c r="V496"/>
  <c r="V488"/>
  <c r="V479"/>
  <c r="V473"/>
  <c r="V465"/>
  <c r="V456"/>
  <c r="V449"/>
  <c r="V443"/>
  <c r="V435"/>
  <c r="V428"/>
  <c r="V421"/>
  <c r="V413"/>
  <c r="V407"/>
  <c r="V400"/>
  <c r="V390"/>
  <c r="V381"/>
  <c r="V375"/>
  <c r="V367"/>
  <c r="V360"/>
  <c r="V353"/>
  <c r="V344"/>
  <c r="V338"/>
  <c r="V331"/>
  <c r="V320"/>
  <c r="V311"/>
  <c r="V305"/>
  <c r="V297"/>
  <c r="V290"/>
  <c r="V283"/>
  <c r="V275"/>
  <c r="V269"/>
  <c r="V261"/>
  <c r="V252"/>
  <c r="V244"/>
  <c r="V237"/>
  <c r="V228"/>
  <c r="V218"/>
  <c r="V210"/>
  <c r="V201"/>
  <c r="V194"/>
  <c r="V185"/>
  <c r="V177"/>
  <c r="V169"/>
  <c r="V161"/>
  <c r="V153"/>
  <c r="V145"/>
  <c r="V138"/>
  <c r="V129"/>
  <c r="V123"/>
  <c r="V115"/>
  <c r="V105"/>
  <c r="V98"/>
  <c r="V91"/>
  <c r="V81"/>
  <c r="V74"/>
  <c r="V69"/>
  <c r="V62"/>
  <c r="V58"/>
  <c r="V54"/>
  <c r="V50"/>
  <c r="V45"/>
  <c r="V41"/>
  <c r="V37"/>
  <c r="V33"/>
  <c r="V27"/>
  <c r="U14"/>
  <c r="W24"/>
  <c r="P495"/>
  <c r="O448"/>
  <c r="O416"/>
  <c r="O380"/>
  <c r="O364"/>
  <c r="O348"/>
  <c r="O331"/>
  <c r="O310"/>
  <c r="O294"/>
  <c r="O278"/>
  <c r="O261"/>
  <c r="O242"/>
  <c r="O224"/>
  <c r="O209"/>
  <c r="P196"/>
  <c r="O185"/>
  <c r="O177"/>
  <c r="O168"/>
  <c r="O158"/>
  <c r="O150"/>
  <c r="O141"/>
  <c r="O132"/>
  <c r="O124"/>
  <c r="O115"/>
  <c r="O105"/>
  <c r="O97"/>
  <c r="O87"/>
  <c r="O78"/>
  <c r="O70"/>
  <c r="O61"/>
  <c r="O53"/>
  <c r="O44"/>
  <c r="O36"/>
  <c r="O26"/>
  <c r="V551"/>
  <c r="V534"/>
  <c r="V528"/>
  <c r="V519"/>
  <c r="V511"/>
  <c r="V503"/>
  <c r="V495"/>
  <c r="V486"/>
  <c r="V478"/>
  <c r="V471"/>
  <c r="V462"/>
  <c r="V455"/>
  <c r="V448"/>
  <c r="V440"/>
  <c r="V433"/>
  <c r="V427"/>
  <c r="V419"/>
  <c r="V412"/>
  <c r="V405"/>
  <c r="V395"/>
  <c r="V388"/>
  <c r="V380"/>
  <c r="V372"/>
  <c r="V365"/>
  <c r="V359"/>
  <c r="V351"/>
  <c r="V343"/>
  <c r="V336"/>
  <c r="V326"/>
  <c r="V319"/>
  <c r="V310"/>
  <c r="V302"/>
  <c r="V295"/>
  <c r="V289"/>
  <c r="V281"/>
  <c r="V274"/>
  <c r="V266"/>
  <c r="V257"/>
  <c r="V251"/>
  <c r="V242"/>
  <c r="V233"/>
  <c r="V226"/>
  <c r="V217"/>
  <c r="V208"/>
  <c r="V200"/>
  <c r="V192"/>
  <c r="V182"/>
  <c r="V176"/>
  <c r="V168"/>
  <c r="V158"/>
  <c r="V151"/>
  <c r="V144"/>
  <c r="V136"/>
  <c r="V128"/>
  <c r="V121"/>
  <c r="V112"/>
  <c r="V104"/>
  <c r="V97"/>
  <c r="V87"/>
  <c r="V79"/>
  <c r="V73"/>
  <c r="V67"/>
  <c r="V61"/>
  <c r="V53"/>
  <c r="V49"/>
  <c r="V40"/>
  <c r="V36"/>
  <c r="V26"/>
  <c r="V39"/>
  <c r="V31"/>
  <c r="S162"/>
  <c r="S64"/>
  <c r="S15"/>
  <c r="N15"/>
  <c r="O15"/>
  <c r="U15"/>
  <c r="P162"/>
  <c r="O29"/>
  <c r="O64"/>
  <c r="M15"/>
  <c r="R15"/>
  <c r="T15"/>
  <c r="O162"/>
  <c r="V29"/>
  <c r="V64"/>
  <c r="Q15"/>
  <c r="W15"/>
  <c r="L15"/>
  <c r="V162"/>
  <c r="P29"/>
  <c r="P64"/>
  <c r="V15"/>
  <c r="K15"/>
  <c r="P15"/>
  <c r="X15"/>
  <c r="J15"/>
  <c r="O248"/>
  <c r="P225"/>
  <c r="O171"/>
  <c r="O315"/>
  <c r="P248"/>
  <c r="O225"/>
  <c r="P171"/>
  <c r="P315"/>
  <c r="S322"/>
  <c r="O322"/>
  <c r="P322"/>
  <c r="V322"/>
  <c r="O28"/>
  <c r="V28"/>
  <c r="P28"/>
  <c r="S171"/>
  <c r="V225"/>
  <c r="S248"/>
  <c r="S225"/>
  <c r="V315"/>
  <c r="S315"/>
  <c r="V248"/>
  <c r="V171"/>
  <c r="S366"/>
  <c r="L341"/>
  <c r="T341"/>
  <c r="K341"/>
  <c r="J341"/>
  <c r="X341"/>
  <c r="N341"/>
  <c r="W341"/>
  <c r="M341"/>
  <c r="U341"/>
  <c r="R341"/>
  <c r="Q341"/>
  <c r="U564"/>
  <c r="Q563"/>
  <c r="L562"/>
  <c r="W559"/>
  <c r="R558"/>
  <c r="U556"/>
  <c r="Q555"/>
  <c r="L554"/>
  <c r="N552"/>
  <c r="K551"/>
  <c r="T549"/>
  <c r="J548"/>
  <c r="X546"/>
  <c r="M545"/>
  <c r="W543"/>
  <c r="R537"/>
  <c r="U535"/>
  <c r="T538"/>
  <c r="K540"/>
  <c r="N533"/>
  <c r="K532"/>
  <c r="N563"/>
  <c r="K562"/>
  <c r="U559"/>
  <c r="Q558"/>
  <c r="L557"/>
  <c r="N555"/>
  <c r="K554"/>
  <c r="T552"/>
  <c r="J551"/>
  <c r="X549"/>
  <c r="M548"/>
  <c r="W546"/>
  <c r="R545"/>
  <c r="U543"/>
  <c r="Q537"/>
  <c r="L536"/>
  <c r="N538"/>
  <c r="L540"/>
  <c r="M533"/>
  <c r="W531"/>
  <c r="R530"/>
  <c r="L564"/>
  <c r="N562"/>
  <c r="T559"/>
  <c r="J558"/>
  <c r="X556"/>
  <c r="M555"/>
  <c r="W553"/>
  <c r="R552"/>
  <c r="U550"/>
  <c r="Q549"/>
  <c r="L548"/>
  <c r="N546"/>
  <c r="K545"/>
  <c r="T543"/>
  <c r="J537"/>
  <c r="X535"/>
  <c r="Q538"/>
  <c r="U539"/>
  <c r="R533"/>
  <c r="U531"/>
  <c r="Q564"/>
  <c r="L563"/>
  <c r="M561"/>
  <c r="T558"/>
  <c r="J557"/>
  <c r="X555"/>
  <c r="M554"/>
  <c r="W552"/>
  <c r="R551"/>
  <c r="U549"/>
  <c r="Q548"/>
  <c r="L547"/>
  <c r="N545"/>
  <c r="K544"/>
  <c r="T537"/>
  <c r="J536"/>
  <c r="L538"/>
  <c r="Q539"/>
  <c r="U540"/>
  <c r="X532"/>
  <c r="M531"/>
  <c r="Q530"/>
  <c r="N534"/>
  <c r="K518"/>
  <c r="T516"/>
  <c r="J515"/>
  <c r="X513"/>
  <c r="M512"/>
  <c r="T520"/>
  <c r="J522"/>
  <c r="X519"/>
  <c r="M510"/>
  <c r="W523"/>
  <c r="R525"/>
  <c r="W505"/>
  <c r="M507"/>
  <c r="X508"/>
  <c r="N503"/>
  <c r="K502"/>
  <c r="R529"/>
  <c r="W534"/>
  <c r="W517"/>
  <c r="R516"/>
  <c r="U514"/>
  <c r="Q513"/>
  <c r="L512"/>
  <c r="R520"/>
  <c r="U521"/>
  <c r="Q519"/>
  <c r="L510"/>
  <c r="N523"/>
  <c r="K525"/>
  <c r="K506"/>
  <c r="N507"/>
  <c r="X504"/>
  <c r="M503"/>
  <c r="T491"/>
  <c r="J494"/>
  <c r="R531"/>
  <c r="Q529"/>
  <c r="X534"/>
  <c r="N517"/>
  <c r="K516"/>
  <c r="T514"/>
  <c r="J513"/>
  <c r="X511"/>
  <c r="Q520"/>
  <c r="L522"/>
  <c r="N519"/>
  <c r="K510"/>
  <c r="T523"/>
  <c r="J525"/>
  <c r="R506"/>
  <c r="W507"/>
  <c r="W504"/>
  <c r="R503"/>
  <c r="X491"/>
  <c r="M494"/>
  <c r="W492"/>
  <c r="R490"/>
  <c r="N529"/>
  <c r="X518"/>
  <c r="M517"/>
  <c r="W515"/>
  <c r="R514"/>
  <c r="U512"/>
  <c r="Q511"/>
  <c r="J520"/>
  <c r="X521"/>
  <c r="M519"/>
  <c r="W524"/>
  <c r="R523"/>
  <c r="J505"/>
  <c r="T506"/>
  <c r="K508"/>
  <c r="N504"/>
  <c r="K503"/>
  <c r="W491"/>
  <c r="R494"/>
  <c r="U492"/>
  <c r="Q490"/>
  <c r="R492"/>
  <c r="U495"/>
  <c r="Q497"/>
  <c r="J486"/>
  <c r="U477"/>
  <c r="Q476"/>
  <c r="L475"/>
  <c r="N473"/>
  <c r="K472"/>
  <c r="T470"/>
  <c r="J481"/>
  <c r="X479"/>
  <c r="M478"/>
  <c r="W482"/>
  <c r="R484"/>
  <c r="K468"/>
  <c r="W461"/>
  <c r="Q494"/>
  <c r="L490"/>
  <c r="T495"/>
  <c r="J497"/>
  <c r="N487"/>
  <c r="U476"/>
  <c r="Q475"/>
  <c r="L474"/>
  <c r="N472"/>
  <c r="K471"/>
  <c r="T481"/>
  <c r="J480"/>
  <c r="X478"/>
  <c r="M483"/>
  <c r="W484"/>
  <c r="N468"/>
  <c r="U461"/>
  <c r="Q460"/>
  <c r="L464"/>
  <c r="N465"/>
  <c r="K456"/>
  <c r="K494"/>
  <c r="T490"/>
  <c r="K496"/>
  <c r="T497"/>
  <c r="L486"/>
  <c r="R477"/>
  <c r="U475"/>
  <c r="Q474"/>
  <c r="L473"/>
  <c r="N471"/>
  <c r="K470"/>
  <c r="T480"/>
  <c r="J479"/>
  <c r="X483"/>
  <c r="M482"/>
  <c r="T468"/>
  <c r="L462"/>
  <c r="N460"/>
  <c r="K464"/>
  <c r="T465"/>
  <c r="J456"/>
  <c r="X402"/>
  <c r="N490"/>
  <c r="W495"/>
  <c r="R497"/>
  <c r="K486"/>
  <c r="W477"/>
  <c r="R476"/>
  <c r="U474"/>
  <c r="Q473"/>
  <c r="L472"/>
  <c r="N470"/>
  <c r="K481"/>
  <c r="T479"/>
  <c r="J478"/>
  <c r="X482"/>
  <c r="M484"/>
  <c r="W462"/>
  <c r="R461"/>
  <c r="U464"/>
  <c r="Q463"/>
  <c r="L465"/>
  <c r="N453"/>
  <c r="K402"/>
  <c r="L456"/>
  <c r="X401"/>
  <c r="M400"/>
  <c r="W427"/>
  <c r="R426"/>
  <c r="U424"/>
  <c r="Q423"/>
  <c r="L422"/>
  <c r="N420"/>
  <c r="K419"/>
  <c r="T417"/>
  <c r="J416"/>
  <c r="X414"/>
  <c r="M413"/>
  <c r="W411"/>
  <c r="R410"/>
  <c r="U408"/>
  <c r="Q407"/>
  <c r="L406"/>
  <c r="N404"/>
  <c r="K444"/>
  <c r="N463"/>
  <c r="W401"/>
  <c r="R400"/>
  <c r="U427"/>
  <c r="Q426"/>
  <c r="L425"/>
  <c r="N423"/>
  <c r="K422"/>
  <c r="T420"/>
  <c r="J419"/>
  <c r="X417"/>
  <c r="M416"/>
  <c r="W414"/>
  <c r="R413"/>
  <c r="U411"/>
  <c r="Q410"/>
  <c r="L409"/>
  <c r="N407"/>
  <c r="K406"/>
  <c r="T404"/>
  <c r="X456"/>
  <c r="J401"/>
  <c r="X428"/>
  <c r="M427"/>
  <c r="W425"/>
  <c r="R424"/>
  <c r="U422"/>
  <c r="Q421"/>
  <c r="L420"/>
  <c r="N418"/>
  <c r="K417"/>
  <c r="T415"/>
  <c r="J414"/>
  <c r="X412"/>
  <c r="M411"/>
  <c r="W409"/>
  <c r="R408"/>
  <c r="T453"/>
  <c r="W428"/>
  <c r="K420"/>
  <c r="L415"/>
  <c r="J409"/>
  <c r="W405"/>
  <c r="X444"/>
  <c r="U442"/>
  <c r="Q441"/>
  <c r="L440"/>
  <c r="N438"/>
  <c r="K437"/>
  <c r="T435"/>
  <c r="J434"/>
  <c r="X432"/>
  <c r="M431"/>
  <c r="W429"/>
  <c r="R452"/>
  <c r="U450"/>
  <c r="Q449"/>
  <c r="L448"/>
  <c r="N446"/>
  <c r="K445"/>
  <c r="T454"/>
  <c r="J396"/>
  <c r="X393"/>
  <c r="M392"/>
  <c r="T385"/>
  <c r="J386"/>
  <c r="L387"/>
  <c r="Q388"/>
  <c r="J362"/>
  <c r="X360"/>
  <c r="M359"/>
  <c r="W357"/>
  <c r="R356"/>
  <c r="U354"/>
  <c r="X427"/>
  <c r="N564"/>
  <c r="K563"/>
  <c r="X561"/>
  <c r="Q559"/>
  <c r="L558"/>
  <c r="N556"/>
  <c r="K555"/>
  <c r="T553"/>
  <c r="J552"/>
  <c r="X550"/>
  <c r="M549"/>
  <c r="W547"/>
  <c r="R546"/>
  <c r="U544"/>
  <c r="Q543"/>
  <c r="L537"/>
  <c r="N535"/>
  <c r="L539"/>
  <c r="Q540"/>
  <c r="J533"/>
  <c r="T564"/>
  <c r="J563"/>
  <c r="W561"/>
  <c r="N559"/>
  <c r="K558"/>
  <c r="T556"/>
  <c r="J555"/>
  <c r="X553"/>
  <c r="M552"/>
  <c r="W550"/>
  <c r="R549"/>
  <c r="U547"/>
  <c r="Q546"/>
  <c r="L545"/>
  <c r="N543"/>
  <c r="K537"/>
  <c r="T535"/>
  <c r="U538"/>
  <c r="R540"/>
  <c r="U532"/>
  <c r="Q531"/>
  <c r="L530"/>
  <c r="T563"/>
  <c r="J562"/>
  <c r="M559"/>
  <c r="W557"/>
  <c r="R556"/>
  <c r="U554"/>
  <c r="Q553"/>
  <c r="L552"/>
  <c r="N550"/>
  <c r="K549"/>
  <c r="T547"/>
  <c r="J546"/>
  <c r="X544"/>
  <c r="M543"/>
  <c r="W536"/>
  <c r="R535"/>
  <c r="W538"/>
  <c r="M540"/>
  <c r="L533"/>
  <c r="N531"/>
  <c r="K564"/>
  <c r="T562"/>
  <c r="X559"/>
  <c r="M558"/>
  <c r="W556"/>
  <c r="R555"/>
  <c r="U553"/>
  <c r="Q552"/>
  <c r="L551"/>
  <c r="N549"/>
  <c r="K548"/>
  <c r="T546"/>
  <c r="J545"/>
  <c r="X543"/>
  <c r="M537"/>
  <c r="W535"/>
  <c r="R538"/>
  <c r="W539"/>
  <c r="W533"/>
  <c r="R532"/>
  <c r="U530"/>
  <c r="T529"/>
  <c r="U534"/>
  <c r="X517"/>
  <c r="M516"/>
  <c r="W514"/>
  <c r="R513"/>
  <c r="U511"/>
  <c r="M520"/>
  <c r="W521"/>
  <c r="R519"/>
  <c r="U524"/>
  <c r="Q523"/>
  <c r="L525"/>
  <c r="J506"/>
  <c r="T507"/>
  <c r="T504"/>
  <c r="J503"/>
  <c r="X531"/>
  <c r="L529"/>
  <c r="U518"/>
  <c r="Q517"/>
  <c r="L516"/>
  <c r="N514"/>
  <c r="K513"/>
  <c r="T511"/>
  <c r="L520"/>
  <c r="N521"/>
  <c r="K519"/>
  <c r="T524"/>
  <c r="J523"/>
  <c r="L505"/>
  <c r="Q506"/>
  <c r="U507"/>
  <c r="R504"/>
  <c r="U502"/>
  <c r="M491"/>
  <c r="W493"/>
  <c r="W530"/>
  <c r="K529"/>
  <c r="T518"/>
  <c r="J517"/>
  <c r="X515"/>
  <c r="M514"/>
  <c r="W512"/>
  <c r="R511"/>
  <c r="K520"/>
  <c r="T521"/>
  <c r="J519"/>
  <c r="X524"/>
  <c r="M523"/>
  <c r="M505"/>
  <c r="X506"/>
  <c r="J508"/>
  <c r="Q504"/>
  <c r="L503"/>
  <c r="R491"/>
  <c r="U493"/>
  <c r="Q492"/>
  <c r="L531"/>
  <c r="J529"/>
  <c r="R518"/>
  <c r="U516"/>
  <c r="Q515"/>
  <c r="L514"/>
  <c r="N512"/>
  <c r="K511"/>
  <c r="W522"/>
  <c r="R521"/>
  <c r="U510"/>
  <c r="Q524"/>
  <c r="L523"/>
  <c r="N505"/>
  <c r="L507"/>
  <c r="Q508"/>
  <c r="J504"/>
  <c r="X502"/>
  <c r="Q491"/>
  <c r="L494"/>
  <c r="N492"/>
  <c r="K490"/>
  <c r="M490"/>
  <c r="N495"/>
  <c r="K497"/>
  <c r="W487"/>
  <c r="N477"/>
  <c r="K476"/>
  <c r="T474"/>
  <c r="J473"/>
  <c r="X471"/>
  <c r="M470"/>
  <c r="W480"/>
  <c r="R479"/>
  <c r="U483"/>
  <c r="Q482"/>
  <c r="L484"/>
  <c r="U462"/>
  <c r="Q461"/>
  <c r="X493"/>
  <c r="X496"/>
  <c r="M495"/>
  <c r="T486"/>
  <c r="J487"/>
  <c r="N476"/>
  <c r="K475"/>
  <c r="T473"/>
  <c r="J472"/>
  <c r="X470"/>
  <c r="M481"/>
  <c r="W479"/>
  <c r="R478"/>
  <c r="U482"/>
  <c r="Q484"/>
  <c r="J468"/>
  <c r="N461"/>
  <c r="K460"/>
  <c r="T463"/>
  <c r="J465"/>
  <c r="X453"/>
  <c r="R493"/>
  <c r="J490"/>
  <c r="X495"/>
  <c r="M497"/>
  <c r="T487"/>
  <c r="L477"/>
  <c r="N475"/>
  <c r="K474"/>
  <c r="T472"/>
  <c r="J471"/>
  <c r="X481"/>
  <c r="M480"/>
  <c r="W478"/>
  <c r="R483"/>
  <c r="U484"/>
  <c r="M468"/>
  <c r="T461"/>
  <c r="J460"/>
  <c r="X463"/>
  <c r="M465"/>
  <c r="W453"/>
  <c r="U491"/>
  <c r="U496"/>
  <c r="Q495"/>
  <c r="L497"/>
  <c r="X487"/>
  <c r="Q477"/>
  <c r="L476"/>
  <c r="N474"/>
  <c r="K473"/>
  <c r="T471"/>
  <c r="J470"/>
  <c r="X480"/>
  <c r="M479"/>
  <c r="W483"/>
  <c r="R482"/>
  <c r="X468"/>
  <c r="Q462"/>
  <c r="L461"/>
  <c r="N464"/>
  <c r="K463"/>
  <c r="T456"/>
  <c r="J453"/>
  <c r="R460"/>
  <c r="M453"/>
  <c r="R401"/>
  <c r="U428"/>
  <c r="Q427"/>
  <c r="L426"/>
  <c r="N424"/>
  <c r="K423"/>
  <c r="T421"/>
  <c r="J420"/>
  <c r="X418"/>
  <c r="M417"/>
  <c r="W415"/>
  <c r="R414"/>
  <c r="U412"/>
  <c r="Q411"/>
  <c r="L410"/>
  <c r="N408"/>
  <c r="K407"/>
  <c r="T405"/>
  <c r="J404"/>
  <c r="X443"/>
  <c r="W465"/>
  <c r="Q401"/>
  <c r="L400"/>
  <c r="N427"/>
  <c r="K426"/>
  <c r="T424"/>
  <c r="J423"/>
  <c r="X421"/>
  <c r="M420"/>
  <c r="W418"/>
  <c r="R417"/>
  <c r="U415"/>
  <c r="Q414"/>
  <c r="L413"/>
  <c r="N411"/>
  <c r="K410"/>
  <c r="T408"/>
  <c r="J407"/>
  <c r="X405"/>
  <c r="M404"/>
  <c r="N402"/>
  <c r="W400"/>
  <c r="R428"/>
  <c r="U426"/>
  <c r="Q425"/>
  <c r="L424"/>
  <c r="N422"/>
  <c r="K421"/>
  <c r="T419"/>
  <c r="J418"/>
  <c r="X416"/>
  <c r="M415"/>
  <c r="W413"/>
  <c r="R412"/>
  <c r="U410"/>
  <c r="Q409"/>
  <c r="L408"/>
  <c r="M402"/>
  <c r="J425"/>
  <c r="R419"/>
  <c r="M414"/>
  <c r="Q408"/>
  <c r="K405"/>
  <c r="N444"/>
  <c r="N442"/>
  <c r="K441"/>
  <c r="T439"/>
  <c r="J438"/>
  <c r="X436"/>
  <c r="M435"/>
  <c r="W433"/>
  <c r="R432"/>
  <c r="U430"/>
  <c r="Q429"/>
  <c r="L452"/>
  <c r="N450"/>
  <c r="K449"/>
  <c r="T447"/>
  <c r="J446"/>
  <c r="X455"/>
  <c r="M454"/>
  <c r="W394"/>
  <c r="R393"/>
  <c r="U391"/>
  <c r="M385"/>
  <c r="W384"/>
  <c r="R387"/>
  <c r="W388"/>
  <c r="J564"/>
  <c r="X562"/>
  <c r="R561"/>
  <c r="K559"/>
  <c r="T557"/>
  <c r="J556"/>
  <c r="X554"/>
  <c r="M553"/>
  <c r="W551"/>
  <c r="R550"/>
  <c r="U548"/>
  <c r="Q547"/>
  <c r="L546"/>
  <c r="N544"/>
  <c r="K543"/>
  <c r="T536"/>
  <c r="J535"/>
  <c r="R539"/>
  <c r="W540"/>
  <c r="W532"/>
  <c r="M564"/>
  <c r="W562"/>
  <c r="Q561"/>
  <c r="J559"/>
  <c r="X557"/>
  <c r="M556"/>
  <c r="W554"/>
  <c r="R553"/>
  <c r="U551"/>
  <c r="Q550"/>
  <c r="L549"/>
  <c r="N547"/>
  <c r="K546"/>
  <c r="T544"/>
  <c r="J543"/>
  <c r="X536"/>
  <c r="M535"/>
  <c r="M539"/>
  <c r="X540"/>
  <c r="N532"/>
  <c r="K531"/>
  <c r="X564"/>
  <c r="M563"/>
  <c r="U561"/>
  <c r="U558"/>
  <c r="Q557"/>
  <c r="L556"/>
  <c r="N554"/>
  <c r="K553"/>
  <c r="T551"/>
  <c r="J550"/>
  <c r="X548"/>
  <c r="M547"/>
  <c r="W545"/>
  <c r="R544"/>
  <c r="U537"/>
  <c r="Q536"/>
  <c r="L535"/>
  <c r="J539"/>
  <c r="T540"/>
  <c r="T532"/>
  <c r="J531"/>
  <c r="X563"/>
  <c r="M562"/>
  <c r="R559"/>
  <c r="U557"/>
  <c r="Q556"/>
  <c r="L555"/>
  <c r="N553"/>
  <c r="K552"/>
  <c r="T550"/>
  <c r="J549"/>
  <c r="X547"/>
  <c r="M546"/>
  <c r="W544"/>
  <c r="R543"/>
  <c r="U536"/>
  <c r="Q535"/>
  <c r="X538"/>
  <c r="J540"/>
  <c r="Q533"/>
  <c r="L532"/>
  <c r="N530"/>
  <c r="M529"/>
  <c r="W518"/>
  <c r="R517"/>
  <c r="U515"/>
  <c r="Q514"/>
  <c r="L513"/>
  <c r="N511"/>
  <c r="U522"/>
  <c r="Q521"/>
  <c r="L519"/>
  <c r="N524"/>
  <c r="K523"/>
  <c r="K505"/>
  <c r="N506"/>
  <c r="L508"/>
  <c r="M504"/>
  <c r="W502"/>
  <c r="M530"/>
  <c r="K534"/>
  <c r="N518"/>
  <c r="K517"/>
  <c r="T515"/>
  <c r="J514"/>
  <c r="X512"/>
  <c r="M511"/>
  <c r="T522"/>
  <c r="J521"/>
  <c r="X510"/>
  <c r="M524"/>
  <c r="W525"/>
  <c r="R505"/>
  <c r="W506"/>
  <c r="M508"/>
  <c r="L504"/>
  <c r="N502"/>
  <c r="U494"/>
  <c r="Q493"/>
  <c r="K530"/>
  <c r="L534"/>
  <c r="M518"/>
  <c r="W516"/>
  <c r="R515"/>
  <c r="U513"/>
  <c r="Q512"/>
  <c r="L511"/>
  <c r="X522"/>
  <c r="M521"/>
  <c r="W510"/>
  <c r="R524"/>
  <c r="U525"/>
  <c r="T505"/>
  <c r="K507"/>
  <c r="N508"/>
  <c r="K504"/>
  <c r="T502"/>
  <c r="L491"/>
  <c r="N493"/>
  <c r="K492"/>
  <c r="T530"/>
  <c r="M534"/>
  <c r="L518"/>
  <c r="N516"/>
  <c r="K515"/>
  <c r="T513"/>
  <c r="J512"/>
  <c r="U520"/>
  <c r="Q522"/>
  <c r="L521"/>
  <c r="N510"/>
  <c r="K524"/>
  <c r="T525"/>
  <c r="U505"/>
  <c r="R507"/>
  <c r="W508"/>
  <c r="W503"/>
  <c r="R502"/>
  <c r="K491"/>
  <c r="T493"/>
  <c r="J492"/>
  <c r="N491"/>
  <c r="T496"/>
  <c r="J495"/>
  <c r="U486"/>
  <c r="Q487"/>
  <c r="J477"/>
  <c r="X475"/>
  <c r="M474"/>
  <c r="W472"/>
  <c r="R471"/>
  <c r="U481"/>
  <c r="Q480"/>
  <c r="L479"/>
  <c r="N483"/>
  <c r="K482"/>
  <c r="W468"/>
  <c r="N462"/>
  <c r="K461"/>
  <c r="M492"/>
  <c r="R496"/>
  <c r="U497"/>
  <c r="M486"/>
  <c r="T477"/>
  <c r="J476"/>
  <c r="X474"/>
  <c r="M473"/>
  <c r="W471"/>
  <c r="R470"/>
  <c r="U480"/>
  <c r="Q479"/>
  <c r="L478"/>
  <c r="N482"/>
  <c r="K484"/>
  <c r="T462"/>
  <c r="J461"/>
  <c r="X464"/>
  <c r="M463"/>
  <c r="W456"/>
  <c r="R453"/>
  <c r="X492"/>
  <c r="W496"/>
  <c r="R495"/>
  <c r="X486"/>
  <c r="M487"/>
  <c r="T476"/>
  <c r="J475"/>
  <c r="X473"/>
  <c r="M472"/>
  <c r="W470"/>
  <c r="R481"/>
  <c r="U479"/>
  <c r="Q478"/>
  <c r="L483"/>
  <c r="N484"/>
  <c r="X462"/>
  <c r="M461"/>
  <c r="W464"/>
  <c r="R463"/>
  <c r="U456"/>
  <c r="Q453"/>
  <c r="L493"/>
  <c r="N496"/>
  <c r="K495"/>
  <c r="W486"/>
  <c r="R487"/>
  <c r="K477"/>
  <c r="T475"/>
  <c r="J474"/>
  <c r="X472"/>
  <c r="M471"/>
  <c r="W481"/>
  <c r="R480"/>
  <c r="U478"/>
  <c r="Q483"/>
  <c r="L482"/>
  <c r="R468"/>
  <c r="K462"/>
  <c r="T460"/>
  <c r="J464"/>
  <c r="X465"/>
  <c r="M456"/>
  <c r="W402"/>
  <c r="T464"/>
  <c r="T402"/>
  <c r="L401"/>
  <c r="N428"/>
  <c r="K427"/>
  <c r="T425"/>
  <c r="J424"/>
  <c r="X422"/>
  <c r="M421"/>
  <c r="W419"/>
  <c r="R418"/>
  <c r="U416"/>
  <c r="Q415"/>
  <c r="L414"/>
  <c r="N412"/>
  <c r="K411"/>
  <c r="T409"/>
  <c r="J408"/>
  <c r="X406"/>
  <c r="M405"/>
  <c r="W444"/>
  <c r="L460"/>
  <c r="R402"/>
  <c r="K401"/>
  <c r="T428"/>
  <c r="J427"/>
  <c r="X425"/>
  <c r="M424"/>
  <c r="W422"/>
  <c r="R421"/>
  <c r="U419"/>
  <c r="Q418"/>
  <c r="L417"/>
  <c r="N415"/>
  <c r="K414"/>
  <c r="T412"/>
  <c r="J411"/>
  <c r="X409"/>
  <c r="M408"/>
  <c r="W406"/>
  <c r="R405"/>
  <c r="J463"/>
  <c r="U401"/>
  <c r="Q400"/>
  <c r="L428"/>
  <c r="N426"/>
  <c r="K425"/>
  <c r="T423"/>
  <c r="J422"/>
  <c r="X420"/>
  <c r="M419"/>
  <c r="W417"/>
  <c r="R416"/>
  <c r="U414"/>
  <c r="Q413"/>
  <c r="L412"/>
  <c r="N410"/>
  <c r="K409"/>
  <c r="T407"/>
  <c r="M401"/>
  <c r="Q424"/>
  <c r="T418"/>
  <c r="N413"/>
  <c r="X407"/>
  <c r="X404"/>
  <c r="T443"/>
  <c r="J442"/>
  <c r="X440"/>
  <c r="M439"/>
  <c r="W437"/>
  <c r="R436"/>
  <c r="U434"/>
  <c r="Q433"/>
  <c r="L432"/>
  <c r="N430"/>
  <c r="K429"/>
  <c r="T451"/>
  <c r="J450"/>
  <c r="X448"/>
  <c r="M447"/>
  <c r="W445"/>
  <c r="R455"/>
  <c r="U396"/>
  <c r="Q394"/>
  <c r="L393"/>
  <c r="N391"/>
  <c r="W563"/>
  <c r="R562"/>
  <c r="L561"/>
  <c r="X558"/>
  <c r="M557"/>
  <c r="W555"/>
  <c r="R554"/>
  <c r="U552"/>
  <c r="Q551"/>
  <c r="L550"/>
  <c r="N548"/>
  <c r="K547"/>
  <c r="T545"/>
  <c r="J544"/>
  <c r="X537"/>
  <c r="M536"/>
  <c r="M538"/>
  <c r="X539"/>
  <c r="U533"/>
  <c r="Q532"/>
  <c r="U563"/>
  <c r="Q562"/>
  <c r="K561"/>
  <c r="W558"/>
  <c r="R557"/>
  <c r="U555"/>
  <c r="Q554"/>
  <c r="L553"/>
  <c r="N551"/>
  <c r="K550"/>
  <c r="T548"/>
  <c r="J547"/>
  <c r="X545"/>
  <c r="M544"/>
  <c r="W537"/>
  <c r="R536"/>
  <c r="J538"/>
  <c r="T539"/>
  <c r="T533"/>
  <c r="J532"/>
  <c r="X530"/>
  <c r="R564"/>
  <c r="U562"/>
  <c r="N561"/>
  <c r="N558"/>
  <c r="K557"/>
  <c r="T555"/>
  <c r="J554"/>
  <c r="X552"/>
  <c r="M551"/>
  <c r="W549"/>
  <c r="R548"/>
  <c r="U546"/>
  <c r="Q545"/>
  <c r="L544"/>
  <c r="N537"/>
  <c r="K536"/>
  <c r="K538"/>
  <c r="N539"/>
  <c r="X533"/>
  <c r="M532"/>
  <c r="W564"/>
  <c r="R563"/>
  <c r="T561"/>
  <c r="L559"/>
  <c r="N557"/>
  <c r="K556"/>
  <c r="T554"/>
  <c r="J553"/>
  <c r="X551"/>
  <c r="M550"/>
  <c r="W548"/>
  <c r="R547"/>
  <c r="U545"/>
  <c r="Q544"/>
  <c r="L543"/>
  <c r="N536"/>
  <c r="K535"/>
  <c r="K539"/>
  <c r="N540"/>
  <c r="K533"/>
  <c r="T531"/>
  <c r="J530"/>
  <c r="J534"/>
  <c r="Q518"/>
  <c r="L517"/>
  <c r="N515"/>
  <c r="K514"/>
  <c r="T512"/>
  <c r="J511"/>
  <c r="N522"/>
  <c r="K521"/>
  <c r="T510"/>
  <c r="J524"/>
  <c r="X525"/>
  <c r="Q505"/>
  <c r="U506"/>
  <c r="R508"/>
  <c r="U503"/>
  <c r="Q502"/>
  <c r="X529"/>
  <c r="Q534"/>
  <c r="J518"/>
  <c r="X516"/>
  <c r="M515"/>
  <c r="W513"/>
  <c r="R512"/>
  <c r="X520"/>
  <c r="M522"/>
  <c r="W519"/>
  <c r="R510"/>
  <c r="U523"/>
  <c r="Q525"/>
  <c r="X505"/>
  <c r="J507"/>
  <c r="T508"/>
  <c r="T503"/>
  <c r="J502"/>
  <c r="N494"/>
  <c r="K493"/>
  <c r="W529"/>
  <c r="R534"/>
  <c r="U517"/>
  <c r="Q516"/>
  <c r="L515"/>
  <c r="N513"/>
  <c r="K512"/>
  <c r="W520"/>
  <c r="R522"/>
  <c r="U519"/>
  <c r="Q510"/>
  <c r="L524"/>
  <c r="N525"/>
  <c r="L506"/>
  <c r="Q507"/>
  <c r="U508"/>
  <c r="X503"/>
  <c r="M502"/>
  <c r="T494"/>
  <c r="J493"/>
  <c r="X490"/>
  <c r="U529"/>
  <c r="T534"/>
  <c r="T517"/>
  <c r="J516"/>
  <c r="X514"/>
  <c r="M513"/>
  <c r="W511"/>
  <c r="N520"/>
  <c r="K522"/>
  <c r="T519"/>
  <c r="J510"/>
  <c r="X523"/>
  <c r="M525"/>
  <c r="M506"/>
  <c r="X507"/>
  <c r="U504"/>
  <c r="Q503"/>
  <c r="L502"/>
  <c r="X494"/>
  <c r="M493"/>
  <c r="W490"/>
  <c r="W494"/>
  <c r="M496"/>
  <c r="W497"/>
  <c r="N486"/>
  <c r="K487"/>
  <c r="W476"/>
  <c r="R475"/>
  <c r="U473"/>
  <c r="Q472"/>
  <c r="L471"/>
  <c r="N481"/>
  <c r="K480"/>
  <c r="T478"/>
  <c r="J483"/>
  <c r="X484"/>
  <c r="Q468"/>
  <c r="J462"/>
  <c r="J491"/>
  <c r="U490"/>
  <c r="L496"/>
  <c r="N497"/>
  <c r="U487"/>
  <c r="M477"/>
  <c r="W475"/>
  <c r="R474"/>
  <c r="U472"/>
  <c r="Q471"/>
  <c r="L470"/>
  <c r="N480"/>
  <c r="K479"/>
  <c r="T483"/>
  <c r="J482"/>
  <c r="U468"/>
  <c r="M462"/>
  <c r="W460"/>
  <c r="R464"/>
  <c r="U465"/>
  <c r="Q456"/>
  <c r="L453"/>
  <c r="L492"/>
  <c r="Q496"/>
  <c r="L495"/>
  <c r="R486"/>
  <c r="X477"/>
  <c r="M476"/>
  <c r="W474"/>
  <c r="R473"/>
  <c r="U471"/>
  <c r="Q470"/>
  <c r="L481"/>
  <c r="N479"/>
  <c r="K478"/>
  <c r="T482"/>
  <c r="J484"/>
  <c r="R462"/>
  <c r="U460"/>
  <c r="Q464"/>
  <c r="L463"/>
  <c r="N456"/>
  <c r="K453"/>
  <c r="T492"/>
  <c r="J496"/>
  <c r="X497"/>
  <c r="Q486"/>
  <c r="L487"/>
  <c r="X476"/>
  <c r="M475"/>
  <c r="W473"/>
  <c r="R472"/>
  <c r="U470"/>
  <c r="Q481"/>
  <c r="L480"/>
  <c r="N478"/>
  <c r="K483"/>
  <c r="T484"/>
  <c r="L468"/>
  <c r="X461"/>
  <c r="M460"/>
  <c r="W463"/>
  <c r="R465"/>
  <c r="U453"/>
  <c r="Q402"/>
  <c r="U463"/>
  <c r="L402"/>
  <c r="T400"/>
  <c r="J428"/>
  <c r="X426"/>
  <c r="M425"/>
  <c r="W423"/>
  <c r="R422"/>
  <c r="U420"/>
  <c r="Q419"/>
  <c r="L418"/>
  <c r="N416"/>
  <c r="K415"/>
  <c r="T413"/>
  <c r="J412"/>
  <c r="X410"/>
  <c r="M409"/>
  <c r="W407"/>
  <c r="R406"/>
  <c r="U404"/>
  <c r="Q444"/>
  <c r="M464"/>
  <c r="J402"/>
  <c r="X400"/>
  <c r="M428"/>
  <c r="W426"/>
  <c r="R425"/>
  <c r="U423"/>
  <c r="Q422"/>
  <c r="L421"/>
  <c r="N419"/>
  <c r="K418"/>
  <c r="T416"/>
  <c r="J415"/>
  <c r="X413"/>
  <c r="M412"/>
  <c r="W410"/>
  <c r="R409"/>
  <c r="U407"/>
  <c r="Q406"/>
  <c r="L405"/>
  <c r="Q465"/>
  <c r="N401"/>
  <c r="K400"/>
  <c r="T427"/>
  <c r="J426"/>
  <c r="X424"/>
  <c r="M423"/>
  <c r="W421"/>
  <c r="R420"/>
  <c r="U418"/>
  <c r="Q417"/>
  <c r="L416"/>
  <c r="N414"/>
  <c r="K413"/>
  <c r="T411"/>
  <c r="J410"/>
  <c r="X408"/>
  <c r="M407"/>
  <c r="N400"/>
  <c r="X423"/>
  <c r="U417"/>
  <c r="W412"/>
  <c r="M406"/>
  <c r="L404"/>
  <c r="M443"/>
  <c r="W441"/>
  <c r="R440"/>
  <c r="U438"/>
  <c r="Q437"/>
  <c r="L436"/>
  <c r="N434"/>
  <c r="K433"/>
  <c r="T431"/>
  <c r="J430"/>
  <c r="X452"/>
  <c r="M451"/>
  <c r="W449"/>
  <c r="R448"/>
  <c r="U446"/>
  <c r="Q445"/>
  <c r="L455"/>
  <c r="N396"/>
  <c r="K394"/>
  <c r="T392"/>
  <c r="J391"/>
  <c r="N386"/>
  <c r="K384"/>
  <c r="K388"/>
  <c r="N362"/>
  <c r="K361"/>
  <c r="U386"/>
  <c r="W361"/>
  <c r="T359"/>
  <c r="Q357"/>
  <c r="T355"/>
  <c r="Q428"/>
  <c r="U421"/>
  <c r="W416"/>
  <c r="K408"/>
  <c r="U405"/>
  <c r="U444"/>
  <c r="T442"/>
  <c r="J441"/>
  <c r="X439"/>
  <c r="M438"/>
  <c r="W436"/>
  <c r="R435"/>
  <c r="U433"/>
  <c r="Q432"/>
  <c r="L431"/>
  <c r="N429"/>
  <c r="K452"/>
  <c r="T450"/>
  <c r="J449"/>
  <c r="X447"/>
  <c r="M446"/>
  <c r="W455"/>
  <c r="R454"/>
  <c r="U394"/>
  <c r="Q393"/>
  <c r="L392"/>
  <c r="R385"/>
  <c r="U384"/>
  <c r="T387"/>
  <c r="T362"/>
  <c r="J361"/>
  <c r="X359"/>
  <c r="M358"/>
  <c r="W356"/>
  <c r="R355"/>
  <c r="U353"/>
  <c r="Q352"/>
  <c r="L351"/>
  <c r="T426"/>
  <c r="N421"/>
  <c r="X415"/>
  <c r="U409"/>
  <c r="R404"/>
  <c r="Q443"/>
  <c r="L442"/>
  <c r="N440"/>
  <c r="K439"/>
  <c r="T437"/>
  <c r="J436"/>
  <c r="X434"/>
  <c r="M433"/>
  <c r="W431"/>
  <c r="R430"/>
  <c r="U452"/>
  <c r="Q451"/>
  <c r="L450"/>
  <c r="N448"/>
  <c r="K447"/>
  <c r="T445"/>
  <c r="J455"/>
  <c r="X396"/>
  <c r="M394"/>
  <c r="W392"/>
  <c r="R391"/>
  <c r="K385"/>
  <c r="T384"/>
  <c r="U387"/>
  <c r="R362"/>
  <c r="U360"/>
  <c r="Q359"/>
  <c r="L358"/>
  <c r="N356"/>
  <c r="K355"/>
  <c r="T353"/>
  <c r="J352"/>
  <c r="X350"/>
  <c r="M349"/>
  <c r="W347"/>
  <c r="U402"/>
  <c r="M426"/>
  <c r="Q420"/>
  <c r="T414"/>
  <c r="N409"/>
  <c r="Q404"/>
  <c r="N443"/>
  <c r="K442"/>
  <c r="T440"/>
  <c r="J439"/>
  <c r="X437"/>
  <c r="M436"/>
  <c r="W434"/>
  <c r="R433"/>
  <c r="U431"/>
  <c r="Q430"/>
  <c r="L429"/>
  <c r="N451"/>
  <c r="K450"/>
  <c r="T448"/>
  <c r="J447"/>
  <c r="X445"/>
  <c r="M455"/>
  <c r="W396"/>
  <c r="R394"/>
  <c r="U392"/>
  <c r="Q391"/>
  <c r="J385"/>
  <c r="X384"/>
  <c r="Q387"/>
  <c r="U388"/>
  <c r="X361"/>
  <c r="M360"/>
  <c r="W358"/>
  <c r="R357"/>
  <c r="U355"/>
  <c r="Q354"/>
  <c r="L353"/>
  <c r="N351"/>
  <c r="K350"/>
  <c r="T348"/>
  <c r="J347"/>
  <c r="X377"/>
  <c r="Q349"/>
  <c r="J378"/>
  <c r="W376"/>
  <c r="R375"/>
  <c r="U373"/>
  <c r="Q372"/>
  <c r="L371"/>
  <c r="N369"/>
  <c r="K368"/>
  <c r="T366"/>
  <c r="J365"/>
  <c r="X363"/>
  <c r="M382"/>
  <c r="W380"/>
  <c r="R379"/>
  <c r="K342"/>
  <c r="W340"/>
  <c r="U336"/>
  <c r="Q334"/>
  <c r="L331"/>
  <c r="N332"/>
  <c r="K319"/>
  <c r="T317"/>
  <c r="J316"/>
  <c r="X314"/>
  <c r="M323"/>
  <c r="W321"/>
  <c r="R320"/>
  <c r="U324"/>
  <c r="Q326"/>
  <c r="L300"/>
  <c r="N298"/>
  <c r="K297"/>
  <c r="T295"/>
  <c r="J294"/>
  <c r="N349"/>
  <c r="N378"/>
  <c r="N376"/>
  <c r="K375"/>
  <c r="T373"/>
  <c r="J372"/>
  <c r="X370"/>
  <c r="M369"/>
  <c r="W367"/>
  <c r="R366"/>
  <c r="U364"/>
  <c r="Q363"/>
  <c r="L382"/>
  <c r="N380"/>
  <c r="K379"/>
  <c r="W343"/>
  <c r="N340"/>
  <c r="X337"/>
  <c r="M336"/>
  <c r="W331"/>
  <c r="R333"/>
  <c r="U319"/>
  <c r="Q318"/>
  <c r="L317"/>
  <c r="N315"/>
  <c r="K314"/>
  <c r="T322"/>
  <c r="J321"/>
  <c r="X325"/>
  <c r="M324"/>
  <c r="W300"/>
  <c r="R299"/>
  <c r="U297"/>
  <c r="Q296"/>
  <c r="L295"/>
  <c r="N293"/>
  <c r="K292"/>
  <c r="T290"/>
  <c r="J289"/>
  <c r="X287"/>
  <c r="M286"/>
  <c r="W284"/>
  <c r="Q353"/>
  <c r="K349"/>
  <c r="L347"/>
  <c r="L377"/>
  <c r="N375"/>
  <c r="K374"/>
  <c r="T372"/>
  <c r="J371"/>
  <c r="X369"/>
  <c r="M368"/>
  <c r="W366"/>
  <c r="R365"/>
  <c r="U363"/>
  <c r="Q382"/>
  <c r="L381"/>
  <c r="N379"/>
  <c r="U343"/>
  <c r="M340"/>
  <c r="W337"/>
  <c r="R336"/>
  <c r="U331"/>
  <c r="Q333"/>
  <c r="L332"/>
  <c r="N318"/>
  <c r="K317"/>
  <c r="T315"/>
  <c r="J314"/>
  <c r="X322"/>
  <c r="M321"/>
  <c r="W325"/>
  <c r="R324"/>
  <c r="U300"/>
  <c r="Q299"/>
  <c r="L298"/>
  <c r="N296"/>
  <c r="K295"/>
  <c r="T293"/>
  <c r="J292"/>
  <c r="X290"/>
  <c r="M289"/>
  <c r="W287"/>
  <c r="R352"/>
  <c r="U349"/>
  <c r="T347"/>
  <c r="Q377"/>
  <c r="L376"/>
  <c r="N374"/>
  <c r="K373"/>
  <c r="T371"/>
  <c r="J370"/>
  <c r="X368"/>
  <c r="M367"/>
  <c r="W365"/>
  <c r="R364"/>
  <c r="U382"/>
  <c r="Q381"/>
  <c r="L380"/>
  <c r="R342"/>
  <c r="X340"/>
  <c r="J337"/>
  <c r="X334"/>
  <c r="M331"/>
  <c r="W332"/>
  <c r="R319"/>
  <c r="U317"/>
  <c r="Q316"/>
  <c r="L315"/>
  <c r="N323"/>
  <c r="K322"/>
  <c r="T320"/>
  <c r="J325"/>
  <c r="X326"/>
  <c r="M300"/>
  <c r="W298"/>
  <c r="R297"/>
  <c r="U295"/>
  <c r="Q294"/>
  <c r="L293"/>
  <c r="N291"/>
  <c r="K290"/>
  <c r="T288"/>
  <c r="J287"/>
  <c r="X285"/>
  <c r="M284"/>
  <c r="W289"/>
  <c r="T283"/>
  <c r="J282"/>
  <c r="X280"/>
  <c r="M279"/>
  <c r="W277"/>
  <c r="R276"/>
  <c r="U274"/>
  <c r="Q273"/>
  <c r="L272"/>
  <c r="N270"/>
  <c r="K269"/>
  <c r="T310"/>
  <c r="J309"/>
  <c r="X307"/>
  <c r="M306"/>
  <c r="W304"/>
  <c r="R303"/>
  <c r="U301"/>
  <c r="M263"/>
  <c r="W261"/>
  <c r="R266"/>
  <c r="U264"/>
  <c r="M232"/>
  <c r="W233"/>
  <c r="R253"/>
  <c r="U251"/>
  <c r="Q250"/>
  <c r="L249"/>
  <c r="N247"/>
  <c r="K246"/>
  <c r="T259"/>
  <c r="J258"/>
  <c r="X256"/>
  <c r="M255"/>
  <c r="T239"/>
  <c r="J238"/>
  <c r="X236"/>
  <c r="M241"/>
  <c r="X288"/>
  <c r="L284"/>
  <c r="T282"/>
  <c r="X387"/>
  <c r="R360"/>
  <c r="N358"/>
  <c r="X356"/>
  <c r="R456"/>
  <c r="R423"/>
  <c r="M418"/>
  <c r="Q412"/>
  <c r="U406"/>
  <c r="W404"/>
  <c r="R443"/>
  <c r="U441"/>
  <c r="Q440"/>
  <c r="L439"/>
  <c r="N437"/>
  <c r="K436"/>
  <c r="T434"/>
  <c r="J433"/>
  <c r="X431"/>
  <c r="M430"/>
  <c r="W452"/>
  <c r="R451"/>
  <c r="U449"/>
  <c r="Q448"/>
  <c r="L447"/>
  <c r="N445"/>
  <c r="K455"/>
  <c r="T396"/>
  <c r="J394"/>
  <c r="X392"/>
  <c r="M391"/>
  <c r="T386"/>
  <c r="J384"/>
  <c r="R388"/>
  <c r="U361"/>
  <c r="Q360"/>
  <c r="L359"/>
  <c r="N357"/>
  <c r="K356"/>
  <c r="T354"/>
  <c r="J353"/>
  <c r="X351"/>
  <c r="K428"/>
  <c r="L423"/>
  <c r="J417"/>
  <c r="R411"/>
  <c r="T406"/>
  <c r="L444"/>
  <c r="X442"/>
  <c r="M441"/>
  <c r="W439"/>
  <c r="R438"/>
  <c r="U436"/>
  <c r="Q435"/>
  <c r="L434"/>
  <c r="N432"/>
  <c r="K431"/>
  <c r="T429"/>
  <c r="J452"/>
  <c r="X450"/>
  <c r="M449"/>
  <c r="W447"/>
  <c r="R446"/>
  <c r="U455"/>
  <c r="Q454"/>
  <c r="L396"/>
  <c r="N393"/>
  <c r="K392"/>
  <c r="W385"/>
  <c r="R386"/>
  <c r="J387"/>
  <c r="T388"/>
  <c r="T361"/>
  <c r="J360"/>
  <c r="X358"/>
  <c r="M357"/>
  <c r="W355"/>
  <c r="R354"/>
  <c r="U352"/>
  <c r="Q351"/>
  <c r="L350"/>
  <c r="N348"/>
  <c r="K347"/>
  <c r="U400"/>
  <c r="W424"/>
  <c r="K416"/>
  <c r="L411"/>
  <c r="N406"/>
  <c r="J444"/>
  <c r="W442"/>
  <c r="R441"/>
  <c r="U439"/>
  <c r="Q438"/>
  <c r="L437"/>
  <c r="N435"/>
  <c r="K434"/>
  <c r="T432"/>
  <c r="J431"/>
  <c r="X429"/>
  <c r="M452"/>
  <c r="W450"/>
  <c r="R449"/>
  <c r="U447"/>
  <c r="Q446"/>
  <c r="L445"/>
  <c r="N454"/>
  <c r="K396"/>
  <c r="T393"/>
  <c r="J392"/>
  <c r="U385"/>
  <c r="Q386"/>
  <c r="L384"/>
  <c r="J388"/>
  <c r="Q362"/>
  <c r="L361"/>
  <c r="N359"/>
  <c r="K358"/>
  <c r="T356"/>
  <c r="J355"/>
  <c r="X353"/>
  <c r="M352"/>
  <c r="W350"/>
  <c r="R349"/>
  <c r="U347"/>
  <c r="Q378"/>
  <c r="M351"/>
  <c r="R347"/>
  <c r="N377"/>
  <c r="K376"/>
  <c r="T374"/>
  <c r="J373"/>
  <c r="X371"/>
  <c r="M370"/>
  <c r="W368"/>
  <c r="R367"/>
  <c r="U365"/>
  <c r="Q364"/>
  <c r="L363"/>
  <c r="N381"/>
  <c r="K380"/>
  <c r="W342"/>
  <c r="R343"/>
  <c r="K340"/>
  <c r="T337"/>
  <c r="J336"/>
  <c r="X331"/>
  <c r="M333"/>
  <c r="W319"/>
  <c r="R318"/>
  <c r="U316"/>
  <c r="Q315"/>
  <c r="L314"/>
  <c r="N322"/>
  <c r="K321"/>
  <c r="T325"/>
  <c r="J324"/>
  <c r="X300"/>
  <c r="M299"/>
  <c r="W297"/>
  <c r="R296"/>
  <c r="U294"/>
  <c r="W353"/>
  <c r="M347"/>
  <c r="M377"/>
  <c r="W375"/>
  <c r="R374"/>
  <c r="U372"/>
  <c r="Q371"/>
  <c r="L370"/>
  <c r="N368"/>
  <c r="K367"/>
  <c r="T365"/>
  <c r="J364"/>
  <c r="X382"/>
  <c r="M381"/>
  <c r="W379"/>
  <c r="N342"/>
  <c r="K343"/>
  <c r="L337"/>
  <c r="N334"/>
  <c r="K331"/>
  <c r="T332"/>
  <c r="J319"/>
  <c r="X317"/>
  <c r="M316"/>
  <c r="W314"/>
  <c r="R323"/>
  <c r="U321"/>
  <c r="Q320"/>
  <c r="L325"/>
  <c r="N326"/>
  <c r="K300"/>
  <c r="T298"/>
  <c r="J297"/>
  <c r="X295"/>
  <c r="M294"/>
  <c r="W292"/>
  <c r="R291"/>
  <c r="U289"/>
  <c r="Q288"/>
  <c r="L287"/>
  <c r="N285"/>
  <c r="K284"/>
  <c r="M350"/>
  <c r="L348"/>
  <c r="M378"/>
  <c r="M376"/>
  <c r="W374"/>
  <c r="R373"/>
  <c r="U371"/>
  <c r="Q370"/>
  <c r="L369"/>
  <c r="N367"/>
  <c r="K366"/>
  <c r="T364"/>
  <c r="J363"/>
  <c r="X381"/>
  <c r="M380"/>
  <c r="T342"/>
  <c r="J343"/>
  <c r="K337"/>
  <c r="T334"/>
  <c r="J331"/>
  <c r="X332"/>
  <c r="M319"/>
  <c r="W317"/>
  <c r="R316"/>
  <c r="U314"/>
  <c r="Q323"/>
  <c r="L322"/>
  <c r="N320"/>
  <c r="K325"/>
  <c r="T326"/>
  <c r="J300"/>
  <c r="X298"/>
  <c r="M297"/>
  <c r="W295"/>
  <c r="R294"/>
  <c r="U292"/>
  <c r="Q291"/>
  <c r="L290"/>
  <c r="N288"/>
  <c r="K287"/>
  <c r="U350"/>
  <c r="W348"/>
  <c r="L378"/>
  <c r="X376"/>
  <c r="M375"/>
  <c r="W373"/>
  <c r="R372"/>
  <c r="U370"/>
  <c r="Q369"/>
  <c r="L368"/>
  <c r="N366"/>
  <c r="K365"/>
  <c r="T363"/>
  <c r="J382"/>
  <c r="X380"/>
  <c r="M379"/>
  <c r="T343"/>
  <c r="L340"/>
  <c r="U337"/>
  <c r="Q336"/>
  <c r="L334"/>
  <c r="N333"/>
  <c r="K332"/>
  <c r="T318"/>
  <c r="J317"/>
  <c r="X315"/>
  <c r="M314"/>
  <c r="W322"/>
  <c r="R321"/>
  <c r="U325"/>
  <c r="Q324"/>
  <c r="L326"/>
  <c r="N299"/>
  <c r="K298"/>
  <c r="T296"/>
  <c r="J295"/>
  <c r="X293"/>
  <c r="M292"/>
  <c r="W290"/>
  <c r="R289"/>
  <c r="U287"/>
  <c r="Q286"/>
  <c r="L285"/>
  <c r="M291"/>
  <c r="Q285"/>
  <c r="U282"/>
  <c r="Q281"/>
  <c r="L280"/>
  <c r="N278"/>
  <c r="K277"/>
  <c r="T275"/>
  <c r="J274"/>
  <c r="X272"/>
  <c r="M271"/>
  <c r="W269"/>
  <c r="R311"/>
  <c r="U309"/>
  <c r="Q308"/>
  <c r="L307"/>
  <c r="N305"/>
  <c r="K304"/>
  <c r="T302"/>
  <c r="J301"/>
  <c r="N262"/>
  <c r="K261"/>
  <c r="T265"/>
  <c r="J264"/>
  <c r="N231"/>
  <c r="K233"/>
  <c r="T252"/>
  <c r="J251"/>
  <c r="X249"/>
  <c r="M248"/>
  <c r="W246"/>
  <c r="R245"/>
  <c r="U258"/>
  <c r="Q257"/>
  <c r="L256"/>
  <c r="N254"/>
  <c r="U238"/>
  <c r="Q237"/>
  <c r="L236"/>
  <c r="J290"/>
  <c r="M285"/>
  <c r="R283"/>
  <c r="U281"/>
  <c r="Q280"/>
  <c r="L279"/>
  <c r="N277"/>
  <c r="K276"/>
  <c r="T274"/>
  <c r="J273"/>
  <c r="X271"/>
  <c r="M270"/>
  <c r="W311"/>
  <c r="R310"/>
  <c r="U362"/>
  <c r="L360"/>
  <c r="J358"/>
  <c r="L356"/>
  <c r="J400"/>
  <c r="T422"/>
  <c r="N417"/>
  <c r="X411"/>
  <c r="J406"/>
  <c r="K404"/>
  <c r="L443"/>
  <c r="N441"/>
  <c r="K440"/>
  <c r="T438"/>
  <c r="J437"/>
  <c r="X435"/>
  <c r="M434"/>
  <c r="W432"/>
  <c r="R431"/>
  <c r="U429"/>
  <c r="Q452"/>
  <c r="L451"/>
  <c r="N449"/>
  <c r="K448"/>
  <c r="T446"/>
  <c r="J445"/>
  <c r="X454"/>
  <c r="M396"/>
  <c r="W393"/>
  <c r="R392"/>
  <c r="X385"/>
  <c r="M386"/>
  <c r="M387"/>
  <c r="X388"/>
  <c r="N361"/>
  <c r="K360"/>
  <c r="T358"/>
  <c r="J357"/>
  <c r="X355"/>
  <c r="M354"/>
  <c r="W352"/>
  <c r="R351"/>
  <c r="R427"/>
  <c r="M422"/>
  <c r="Q416"/>
  <c r="T410"/>
  <c r="Q405"/>
  <c r="W443"/>
  <c r="R442"/>
  <c r="U440"/>
  <c r="Q439"/>
  <c r="L438"/>
  <c r="N436"/>
  <c r="K435"/>
  <c r="T433"/>
  <c r="J432"/>
  <c r="X430"/>
  <c r="M429"/>
  <c r="W451"/>
  <c r="R450"/>
  <c r="U448"/>
  <c r="Q447"/>
  <c r="L446"/>
  <c r="N455"/>
  <c r="K454"/>
  <c r="T394"/>
  <c r="J393"/>
  <c r="X391"/>
  <c r="Q385"/>
  <c r="L386"/>
  <c r="N387"/>
  <c r="X362"/>
  <c r="M361"/>
  <c r="W359"/>
  <c r="R358"/>
  <c r="U356"/>
  <c r="Q355"/>
  <c r="L354"/>
  <c r="N352"/>
  <c r="K351"/>
  <c r="T349"/>
  <c r="J348"/>
  <c r="X460"/>
  <c r="L427"/>
  <c r="J421"/>
  <c r="R415"/>
  <c r="M410"/>
  <c r="N405"/>
  <c r="U443"/>
  <c r="Q442"/>
  <c r="L441"/>
  <c r="N439"/>
  <c r="K438"/>
  <c r="T436"/>
  <c r="J435"/>
  <c r="X433"/>
  <c r="M432"/>
  <c r="W430"/>
  <c r="R429"/>
  <c r="U451"/>
  <c r="Q450"/>
  <c r="L449"/>
  <c r="N447"/>
  <c r="K446"/>
  <c r="T455"/>
  <c r="J454"/>
  <c r="X394"/>
  <c r="M393"/>
  <c r="W391"/>
  <c r="N385"/>
  <c r="K386"/>
  <c r="K387"/>
  <c r="N388"/>
  <c r="K362"/>
  <c r="T360"/>
  <c r="J359"/>
  <c r="X357"/>
  <c r="M356"/>
  <c r="W354"/>
  <c r="R353"/>
  <c r="U351"/>
  <c r="Q350"/>
  <c r="L349"/>
  <c r="N347"/>
  <c r="K378"/>
  <c r="T350"/>
  <c r="R378"/>
  <c r="J377"/>
  <c r="X375"/>
  <c r="M374"/>
  <c r="W372"/>
  <c r="R371"/>
  <c r="U369"/>
  <c r="Q368"/>
  <c r="L367"/>
  <c r="N365"/>
  <c r="K364"/>
  <c r="T382"/>
  <c r="J381"/>
  <c r="X379"/>
  <c r="Q342"/>
  <c r="L343"/>
  <c r="M337"/>
  <c r="W334"/>
  <c r="R331"/>
  <c r="U332"/>
  <c r="Q319"/>
  <c r="L318"/>
  <c r="N316"/>
  <c r="K315"/>
  <c r="T323"/>
  <c r="J322"/>
  <c r="X320"/>
  <c r="M325"/>
  <c r="W326"/>
  <c r="R300"/>
  <c r="U298"/>
  <c r="Q297"/>
  <c r="L296"/>
  <c r="N294"/>
  <c r="N350"/>
  <c r="X378"/>
  <c r="U376"/>
  <c r="Q375"/>
  <c r="L374"/>
  <c r="N372"/>
  <c r="K371"/>
  <c r="T369"/>
  <c r="J368"/>
  <c r="X366"/>
  <c r="M365"/>
  <c r="W363"/>
  <c r="R382"/>
  <c r="U380"/>
  <c r="Q379"/>
  <c r="J342"/>
  <c r="U340"/>
  <c r="T336"/>
  <c r="J334"/>
  <c r="X333"/>
  <c r="M332"/>
  <c r="W318"/>
  <c r="R317"/>
  <c r="U315"/>
  <c r="Q314"/>
  <c r="L323"/>
  <c r="N321"/>
  <c r="K320"/>
  <c r="T324"/>
  <c r="J326"/>
  <c r="X299"/>
  <c r="M298"/>
  <c r="W296"/>
  <c r="R295"/>
  <c r="U293"/>
  <c r="Q292"/>
  <c r="L291"/>
  <c r="N289"/>
  <c r="K288"/>
  <c r="T286"/>
  <c r="J285"/>
  <c r="J354"/>
  <c r="W349"/>
  <c r="X347"/>
  <c r="R377"/>
  <c r="U375"/>
  <c r="Q374"/>
  <c r="L373"/>
  <c r="N371"/>
  <c r="K370"/>
  <c r="T368"/>
  <c r="J367"/>
  <c r="X365"/>
  <c r="M364"/>
  <c r="W382"/>
  <c r="R381"/>
  <c r="U379"/>
  <c r="M342"/>
  <c r="T340"/>
  <c r="X336"/>
  <c r="M334"/>
  <c r="W333"/>
  <c r="R332"/>
  <c r="U318"/>
  <c r="Q317"/>
  <c r="L316"/>
  <c r="N314"/>
  <c r="K323"/>
  <c r="T321"/>
  <c r="J320"/>
  <c r="X324"/>
  <c r="M326"/>
  <c r="W299"/>
  <c r="R298"/>
  <c r="U296"/>
  <c r="Q295"/>
  <c r="L294"/>
  <c r="N292"/>
  <c r="K291"/>
  <c r="T289"/>
  <c r="J288"/>
  <c r="K353"/>
  <c r="J350"/>
  <c r="K348"/>
  <c r="W377"/>
  <c r="R376"/>
  <c r="U374"/>
  <c r="Q373"/>
  <c r="L372"/>
  <c r="N370"/>
  <c r="K369"/>
  <c r="T367"/>
  <c r="J366"/>
  <c r="X364"/>
  <c r="M363"/>
  <c r="W381"/>
  <c r="R380"/>
  <c r="X342"/>
  <c r="M343"/>
  <c r="N337"/>
  <c r="K336"/>
  <c r="T331"/>
  <c r="J333"/>
  <c r="X319"/>
  <c r="M318"/>
  <c r="W316"/>
  <c r="R315"/>
  <c r="U323"/>
  <c r="Q322"/>
  <c r="L321"/>
  <c r="N325"/>
  <c r="K324"/>
  <c r="T300"/>
  <c r="J299"/>
  <c r="X297"/>
  <c r="M296"/>
  <c r="W294"/>
  <c r="R293"/>
  <c r="U291"/>
  <c r="Q290"/>
  <c r="L289"/>
  <c r="N287"/>
  <c r="K286"/>
  <c r="T284"/>
  <c r="N290"/>
  <c r="N284"/>
  <c r="N282"/>
  <c r="K281"/>
  <c r="T279"/>
  <c r="J278"/>
  <c r="X276"/>
  <c r="M275"/>
  <c r="W273"/>
  <c r="R272"/>
  <c r="U270"/>
  <c r="Q269"/>
  <c r="L311"/>
  <c r="N309"/>
  <c r="K308"/>
  <c r="T306"/>
  <c r="J305"/>
  <c r="X303"/>
  <c r="M302"/>
  <c r="T263"/>
  <c r="J262"/>
  <c r="X266"/>
  <c r="M265"/>
  <c r="T232"/>
  <c r="J231"/>
  <c r="X253"/>
  <c r="M252"/>
  <c r="W250"/>
  <c r="R249"/>
  <c r="U247"/>
  <c r="Q246"/>
  <c r="L245"/>
  <c r="N258"/>
  <c r="K257"/>
  <c r="T255"/>
  <c r="J254"/>
  <c r="N238"/>
  <c r="K237"/>
  <c r="T241"/>
  <c r="Q289"/>
  <c r="Q384"/>
  <c r="M355"/>
  <c r="R407"/>
  <c r="W440"/>
  <c r="L435"/>
  <c r="J429"/>
  <c r="R447"/>
  <c r="N394"/>
  <c r="N384"/>
  <c r="R359"/>
  <c r="N353"/>
  <c r="W420"/>
  <c r="K443"/>
  <c r="M437"/>
  <c r="Q431"/>
  <c r="T449"/>
  <c r="W454"/>
  <c r="L391"/>
  <c r="L362"/>
  <c r="J356"/>
  <c r="R350"/>
  <c r="N425"/>
  <c r="R444"/>
  <c r="W438"/>
  <c r="L433"/>
  <c r="J451"/>
  <c r="R445"/>
  <c r="N392"/>
  <c r="W387"/>
  <c r="Q358"/>
  <c r="T352"/>
  <c r="W378"/>
  <c r="Q376"/>
  <c r="T370"/>
  <c r="W364"/>
  <c r="L379"/>
  <c r="N336"/>
  <c r="X318"/>
  <c r="U322"/>
  <c r="K326"/>
  <c r="M295"/>
  <c r="J376"/>
  <c r="R370"/>
  <c r="N364"/>
  <c r="U342"/>
  <c r="U334"/>
  <c r="K318"/>
  <c r="M322"/>
  <c r="Q300"/>
  <c r="T294"/>
  <c r="W288"/>
  <c r="X352"/>
  <c r="J375"/>
  <c r="R369"/>
  <c r="N363"/>
  <c r="N343"/>
  <c r="N331"/>
  <c r="X316"/>
  <c r="U320"/>
  <c r="K299"/>
  <c r="M293"/>
  <c r="Q287"/>
  <c r="K377"/>
  <c r="M371"/>
  <c r="Q365"/>
  <c r="T379"/>
  <c r="W336"/>
  <c r="L319"/>
  <c r="J323"/>
  <c r="R326"/>
  <c r="N295"/>
  <c r="X289"/>
  <c r="L292"/>
  <c r="R280"/>
  <c r="N274"/>
  <c r="X311"/>
  <c r="U305"/>
  <c r="U262"/>
  <c r="U231"/>
  <c r="K250"/>
  <c r="M259"/>
  <c r="M239"/>
  <c r="N286"/>
  <c r="M282"/>
  <c r="K280"/>
  <c r="M278"/>
  <c r="Q276"/>
  <c r="M274"/>
  <c r="Q272"/>
  <c r="T270"/>
  <c r="Q311"/>
  <c r="T309"/>
  <c r="J308"/>
  <c r="X306"/>
  <c r="M305"/>
  <c r="W303"/>
  <c r="R302"/>
  <c r="X263"/>
  <c r="M262"/>
  <c r="W266"/>
  <c r="R265"/>
  <c r="X232"/>
  <c r="M231"/>
  <c r="W253"/>
  <c r="R252"/>
  <c r="U250"/>
  <c r="Q249"/>
  <c r="L248"/>
  <c r="N246"/>
  <c r="K245"/>
  <c r="T258"/>
  <c r="J257"/>
  <c r="X255"/>
  <c r="M254"/>
  <c r="T238"/>
  <c r="K289"/>
  <c r="L286"/>
  <c r="J284"/>
  <c r="X282"/>
  <c r="M281"/>
  <c r="W279"/>
  <c r="R278"/>
  <c r="U276"/>
  <c r="Q275"/>
  <c r="L274"/>
  <c r="N272"/>
  <c r="K271"/>
  <c r="T269"/>
  <c r="J311"/>
  <c r="X309"/>
  <c r="M308"/>
  <c r="W306"/>
  <c r="R305"/>
  <c r="U303"/>
  <c r="Q302"/>
  <c r="L301"/>
  <c r="X262"/>
  <c r="M261"/>
  <c r="W265"/>
  <c r="R264"/>
  <c r="K232"/>
  <c r="T233"/>
  <c r="J253"/>
  <c r="X251"/>
  <c r="M250"/>
  <c r="W248"/>
  <c r="R247"/>
  <c r="U245"/>
  <c r="Q259"/>
  <c r="L258"/>
  <c r="N256"/>
  <c r="K255"/>
  <c r="W239"/>
  <c r="R238"/>
  <c r="U236"/>
  <c r="Q241"/>
  <c r="L240"/>
  <c r="K293"/>
  <c r="L288"/>
  <c r="T285"/>
  <c r="K278"/>
  <c r="L273"/>
  <c r="J310"/>
  <c r="R304"/>
  <c r="L261"/>
  <c r="N232"/>
  <c r="X250"/>
  <c r="U259"/>
  <c r="W254"/>
  <c r="M236"/>
  <c r="N240"/>
  <c r="L226"/>
  <c r="N230"/>
  <c r="K229"/>
  <c r="T227"/>
  <c r="L217"/>
  <c r="N215"/>
  <c r="K219"/>
  <c r="T220"/>
  <c r="L209"/>
  <c r="U211"/>
  <c r="Q208"/>
  <c r="L212"/>
  <c r="N203"/>
  <c r="K202"/>
  <c r="T205"/>
  <c r="L193"/>
  <c r="N192"/>
  <c r="K196"/>
  <c r="T197"/>
  <c r="J185"/>
  <c r="X183"/>
  <c r="M182"/>
  <c r="W180"/>
  <c r="R179"/>
  <c r="U177"/>
  <c r="Q176"/>
  <c r="L175"/>
  <c r="N173"/>
  <c r="K172"/>
  <c r="T170"/>
  <c r="J189"/>
  <c r="R281"/>
  <c r="M276"/>
  <c r="Q270"/>
  <c r="T307"/>
  <c r="N302"/>
  <c r="J265"/>
  <c r="X233"/>
  <c r="U248"/>
  <c r="W258"/>
  <c r="Q238"/>
  <c r="K236"/>
  <c r="M240"/>
  <c r="Q226"/>
  <c r="L225"/>
  <c r="N229"/>
  <c r="K228"/>
  <c r="W217"/>
  <c r="R216"/>
  <c r="U219"/>
  <c r="Q218"/>
  <c r="L220"/>
  <c r="L210"/>
  <c r="M211"/>
  <c r="W212"/>
  <c r="R204"/>
  <c r="U202"/>
  <c r="Q201"/>
  <c r="L205"/>
  <c r="X194"/>
  <c r="M192"/>
  <c r="W195"/>
  <c r="R197"/>
  <c r="U184"/>
  <c r="Q183"/>
  <c r="L182"/>
  <c r="N180"/>
  <c r="K179"/>
  <c r="T177"/>
  <c r="J176"/>
  <c r="X174"/>
  <c r="M173"/>
  <c r="W171"/>
  <c r="R170"/>
  <c r="U188"/>
  <c r="Q187"/>
  <c r="L186"/>
  <c r="L281"/>
  <c r="J275"/>
  <c r="R269"/>
  <c r="M307"/>
  <c r="Q301"/>
  <c r="K264"/>
  <c r="U252"/>
  <c r="W247"/>
  <c r="K254"/>
  <c r="T236"/>
  <c r="X242"/>
  <c r="N226"/>
  <c r="K225"/>
  <c r="T229"/>
  <c r="J228"/>
  <c r="U217"/>
  <c r="Q216"/>
  <c r="L215"/>
  <c r="N218"/>
  <c r="K220"/>
  <c r="M210"/>
  <c r="L211"/>
  <c r="N212"/>
  <c r="K204"/>
  <c r="T202"/>
  <c r="J201"/>
  <c r="U193"/>
  <c r="Q194"/>
  <c r="L192"/>
  <c r="N195"/>
  <c r="K197"/>
  <c r="T184"/>
  <c r="J183"/>
  <c r="X181"/>
  <c r="M180"/>
  <c r="W178"/>
  <c r="R177"/>
  <c r="U175"/>
  <c r="Q174"/>
  <c r="L173"/>
  <c r="N171"/>
  <c r="K170"/>
  <c r="T188"/>
  <c r="J187"/>
  <c r="J279"/>
  <c r="R273"/>
  <c r="M311"/>
  <c r="Q305"/>
  <c r="R261"/>
  <c r="L233"/>
  <c r="J248"/>
  <c r="R257"/>
  <c r="R237"/>
  <c r="J240"/>
  <c r="M226"/>
  <c r="W230"/>
  <c r="R229"/>
  <c r="U227"/>
  <c r="M217"/>
  <c r="W215"/>
  <c r="R219"/>
  <c r="U220"/>
  <c r="M209"/>
  <c r="W211"/>
  <c r="R208"/>
  <c r="U204"/>
  <c r="Q203"/>
  <c r="L202"/>
  <c r="N205"/>
  <c r="U194"/>
  <c r="Q192"/>
  <c r="L196"/>
  <c r="N197"/>
  <c r="K185"/>
  <c r="T183"/>
  <c r="J182"/>
  <c r="X180"/>
  <c r="M179"/>
  <c r="W177"/>
  <c r="R176"/>
  <c r="U174"/>
  <c r="Q173"/>
  <c r="L172"/>
  <c r="N170"/>
  <c r="K189"/>
  <c r="T187"/>
  <c r="J186"/>
  <c r="X167"/>
  <c r="M168"/>
  <c r="M186"/>
  <c r="N167"/>
  <c r="K169"/>
  <c r="T157"/>
  <c r="J156"/>
  <c r="X154"/>
  <c r="U358"/>
  <c r="L419"/>
  <c r="M444"/>
  <c r="U437"/>
  <c r="K432"/>
  <c r="M450"/>
  <c r="Q455"/>
  <c r="T391"/>
  <c r="M362"/>
  <c r="Q356"/>
  <c r="K465"/>
  <c r="L407"/>
  <c r="J440"/>
  <c r="R434"/>
  <c r="N452"/>
  <c r="X446"/>
  <c r="U393"/>
  <c r="M384"/>
  <c r="K359"/>
  <c r="M353"/>
  <c r="Q347"/>
  <c r="U413"/>
  <c r="X441"/>
  <c r="U435"/>
  <c r="K430"/>
  <c r="M448"/>
  <c r="Q396"/>
  <c r="W386"/>
  <c r="R361"/>
  <c r="N355"/>
  <c r="X349"/>
  <c r="R348"/>
  <c r="N373"/>
  <c r="X367"/>
  <c r="U381"/>
  <c r="Q340"/>
  <c r="T333"/>
  <c r="W315"/>
  <c r="L320"/>
  <c r="J298"/>
  <c r="Q348"/>
  <c r="M373"/>
  <c r="Q367"/>
  <c r="T381"/>
  <c r="J340"/>
  <c r="L333"/>
  <c r="J315"/>
  <c r="R325"/>
  <c r="N297"/>
  <c r="X291"/>
  <c r="U285"/>
  <c r="U378"/>
  <c r="M372"/>
  <c r="Q366"/>
  <c r="T380"/>
  <c r="Q337"/>
  <c r="T319"/>
  <c r="W323"/>
  <c r="L324"/>
  <c r="J296"/>
  <c r="R290"/>
  <c r="J349"/>
  <c r="J374"/>
  <c r="R368"/>
  <c r="N382"/>
  <c r="R340"/>
  <c r="U333"/>
  <c r="K316"/>
  <c r="M320"/>
  <c r="Q298"/>
  <c r="T292"/>
  <c r="W286"/>
  <c r="M283"/>
  <c r="Q277"/>
  <c r="T271"/>
  <c r="W308"/>
  <c r="L303"/>
  <c r="L266"/>
  <c r="L253"/>
  <c r="J247"/>
  <c r="R256"/>
  <c r="R236"/>
  <c r="X283"/>
  <c r="J281"/>
  <c r="R279"/>
  <c r="J277"/>
  <c r="R275"/>
  <c r="N273"/>
  <c r="R271"/>
  <c r="N269"/>
  <c r="X310"/>
  <c r="U308"/>
  <c r="Q307"/>
  <c r="L306"/>
  <c r="N304"/>
  <c r="K303"/>
  <c r="T301"/>
  <c r="L263"/>
  <c r="N261"/>
  <c r="K266"/>
  <c r="T264"/>
  <c r="L232"/>
  <c r="N233"/>
  <c r="K253"/>
  <c r="T251"/>
  <c r="J250"/>
  <c r="X248"/>
  <c r="M247"/>
  <c r="W245"/>
  <c r="R259"/>
  <c r="U257"/>
  <c r="Q256"/>
  <c r="L255"/>
  <c r="R239"/>
  <c r="Q293"/>
  <c r="T287"/>
  <c r="K285"/>
  <c r="Q283"/>
  <c r="L282"/>
  <c r="N280"/>
  <c r="K279"/>
  <c r="T277"/>
  <c r="J276"/>
  <c r="X274"/>
  <c r="M273"/>
  <c r="W271"/>
  <c r="R270"/>
  <c r="U311"/>
  <c r="Q310"/>
  <c r="L309"/>
  <c r="N307"/>
  <c r="K306"/>
  <c r="T304"/>
  <c r="J303"/>
  <c r="X301"/>
  <c r="Q263"/>
  <c r="L262"/>
  <c r="N266"/>
  <c r="K265"/>
  <c r="W232"/>
  <c r="R231"/>
  <c r="U253"/>
  <c r="Q252"/>
  <c r="L251"/>
  <c r="N249"/>
  <c r="K248"/>
  <c r="T246"/>
  <c r="J245"/>
  <c r="X258"/>
  <c r="M257"/>
  <c r="W255"/>
  <c r="R254"/>
  <c r="K239"/>
  <c r="T237"/>
  <c r="J236"/>
  <c r="X240"/>
  <c r="M242"/>
  <c r="T291"/>
  <c r="U286"/>
  <c r="Q282"/>
  <c r="T276"/>
  <c r="N271"/>
  <c r="X308"/>
  <c r="U302"/>
  <c r="N265"/>
  <c r="J252"/>
  <c r="R246"/>
  <c r="M256"/>
  <c r="W238"/>
  <c r="L241"/>
  <c r="L242"/>
  <c r="M225"/>
  <c r="W229"/>
  <c r="R228"/>
  <c r="X217"/>
  <c r="M216"/>
  <c r="W219"/>
  <c r="R218"/>
  <c r="X209"/>
  <c r="Q210"/>
  <c r="J211"/>
  <c r="X212"/>
  <c r="M204"/>
  <c r="W202"/>
  <c r="R201"/>
  <c r="X193"/>
  <c r="M194"/>
  <c r="W196"/>
  <c r="R195"/>
  <c r="U185"/>
  <c r="Q184"/>
  <c r="L183"/>
  <c r="N181"/>
  <c r="K180"/>
  <c r="T178"/>
  <c r="J177"/>
  <c r="X175"/>
  <c r="M174"/>
  <c r="W172"/>
  <c r="R171"/>
  <c r="U189"/>
  <c r="Q188"/>
  <c r="U279"/>
  <c r="W274"/>
  <c r="K309"/>
  <c r="L304"/>
  <c r="N263"/>
  <c r="J232"/>
  <c r="R250"/>
  <c r="M245"/>
  <c r="Q254"/>
  <c r="L237"/>
  <c r="J241"/>
  <c r="K242"/>
  <c r="X225"/>
  <c r="M230"/>
  <c r="W228"/>
  <c r="R227"/>
  <c r="K217"/>
  <c r="T215"/>
  <c r="J219"/>
  <c r="X220"/>
  <c r="Q209"/>
  <c r="X210"/>
  <c r="N208"/>
  <c r="K212"/>
  <c r="T203"/>
  <c r="J202"/>
  <c r="X205"/>
  <c r="Q193"/>
  <c r="L194"/>
  <c r="N196"/>
  <c r="K195"/>
  <c r="T185"/>
  <c r="J184"/>
  <c r="X182"/>
  <c r="M181"/>
  <c r="W179"/>
  <c r="R178"/>
  <c r="U176"/>
  <c r="Q175"/>
  <c r="L174"/>
  <c r="N172"/>
  <c r="K171"/>
  <c r="T189"/>
  <c r="J188"/>
  <c r="X186"/>
  <c r="M166"/>
  <c r="N279"/>
  <c r="X273"/>
  <c r="U310"/>
  <c r="W305"/>
  <c r="Q262"/>
  <c r="R233"/>
  <c r="M249"/>
  <c r="Q258"/>
  <c r="U237"/>
  <c r="T240"/>
  <c r="J242"/>
  <c r="W225"/>
  <c r="R230"/>
  <c r="U228"/>
  <c r="Q227"/>
  <c r="J217"/>
  <c r="X215"/>
  <c r="M219"/>
  <c r="W220"/>
  <c r="N209"/>
  <c r="X211"/>
  <c r="M208"/>
  <c r="W204"/>
  <c r="R203"/>
  <c r="U201"/>
  <c r="Q205"/>
  <c r="J193"/>
  <c r="X192"/>
  <c r="M196"/>
  <c r="W197"/>
  <c r="R185"/>
  <c r="U183"/>
  <c r="Q182"/>
  <c r="L181"/>
  <c r="N179"/>
  <c r="K178"/>
  <c r="T176"/>
  <c r="J175"/>
  <c r="X173"/>
  <c r="M172"/>
  <c r="W170"/>
  <c r="R189"/>
  <c r="U187"/>
  <c r="N283"/>
  <c r="X277"/>
  <c r="U271"/>
  <c r="W309"/>
  <c r="K301"/>
  <c r="U265"/>
  <c r="N252"/>
  <c r="X246"/>
  <c r="U255"/>
  <c r="N241"/>
  <c r="N242"/>
  <c r="N225"/>
  <c r="K230"/>
  <c r="T228"/>
  <c r="J227"/>
  <c r="N216"/>
  <c r="K215"/>
  <c r="T218"/>
  <c r="J220"/>
  <c r="N210"/>
  <c r="K211"/>
  <c r="T212"/>
  <c r="J204"/>
  <c r="X202"/>
  <c r="M201"/>
  <c r="T193"/>
  <c r="J194"/>
  <c r="X196"/>
  <c r="M195"/>
  <c r="W185"/>
  <c r="R184"/>
  <c r="U182"/>
  <c r="Q181"/>
  <c r="L180"/>
  <c r="N178"/>
  <c r="K177"/>
  <c r="T175"/>
  <c r="J174"/>
  <c r="X172"/>
  <c r="M171"/>
  <c r="W189"/>
  <c r="R188"/>
  <c r="U186"/>
  <c r="Q166"/>
  <c r="L167"/>
  <c r="N169"/>
  <c r="L166"/>
  <c r="L168"/>
  <c r="R158"/>
  <c r="U156"/>
  <c r="Q155"/>
  <c r="L154"/>
  <c r="N152"/>
  <c r="K151"/>
  <c r="T160"/>
  <c r="K357"/>
  <c r="J413"/>
  <c r="M442"/>
  <c r="Q436"/>
  <c r="T430"/>
  <c r="W448"/>
  <c r="L454"/>
  <c r="L385"/>
  <c r="W360"/>
  <c r="L355"/>
  <c r="U425"/>
  <c r="T444"/>
  <c r="X438"/>
  <c r="U432"/>
  <c r="K451"/>
  <c r="M445"/>
  <c r="Q392"/>
  <c r="M388"/>
  <c r="T357"/>
  <c r="W351"/>
  <c r="T401"/>
  <c r="W408"/>
  <c r="M440"/>
  <c r="Q434"/>
  <c r="T452"/>
  <c r="W446"/>
  <c r="L394"/>
  <c r="R384"/>
  <c r="U359"/>
  <c r="K354"/>
  <c r="M348"/>
  <c r="U377"/>
  <c r="K372"/>
  <c r="M366"/>
  <c r="Q380"/>
  <c r="J332"/>
  <c r="R314"/>
  <c r="N324"/>
  <c r="X296"/>
  <c r="T377"/>
  <c r="W371"/>
  <c r="L366"/>
  <c r="J380"/>
  <c r="R337"/>
  <c r="N319"/>
  <c r="X323"/>
  <c r="U326"/>
  <c r="K296"/>
  <c r="M290"/>
  <c r="Q284"/>
  <c r="T376"/>
  <c r="W370"/>
  <c r="L365"/>
  <c r="J379"/>
  <c r="L336"/>
  <c r="J318"/>
  <c r="R322"/>
  <c r="N300"/>
  <c r="X294"/>
  <c r="U288"/>
  <c r="T378"/>
  <c r="X372"/>
  <c r="U366"/>
  <c r="K381"/>
  <c r="Q332"/>
  <c r="T314"/>
  <c r="W324"/>
  <c r="L297"/>
  <c r="J291"/>
  <c r="R285"/>
  <c r="W281"/>
  <c r="L276"/>
  <c r="J270"/>
  <c r="R307"/>
  <c r="N301"/>
  <c r="N264"/>
  <c r="N251"/>
  <c r="X245"/>
  <c r="U254"/>
  <c r="W293"/>
  <c r="L283"/>
  <c r="W280"/>
  <c r="T278"/>
  <c r="W276"/>
  <c r="L275"/>
  <c r="W272"/>
  <c r="L271"/>
  <c r="J269"/>
  <c r="L310"/>
  <c r="N308"/>
  <c r="K307"/>
  <c r="T305"/>
  <c r="J304"/>
  <c r="X302"/>
  <c r="M301"/>
  <c r="T262"/>
  <c r="J261"/>
  <c r="X265"/>
  <c r="M264"/>
  <c r="T231"/>
  <c r="J233"/>
  <c r="X252"/>
  <c r="M251"/>
  <c r="W249"/>
  <c r="R248"/>
  <c r="U246"/>
  <c r="Q245"/>
  <c r="L259"/>
  <c r="N257"/>
  <c r="K256"/>
  <c r="T254"/>
  <c r="L239"/>
  <c r="X292"/>
  <c r="X286"/>
  <c r="U284"/>
  <c r="K283"/>
  <c r="T281"/>
  <c r="J280"/>
  <c r="X278"/>
  <c r="M277"/>
  <c r="W275"/>
  <c r="R274"/>
  <c r="U272"/>
  <c r="Q271"/>
  <c r="L270"/>
  <c r="N311"/>
  <c r="K310"/>
  <c r="T308"/>
  <c r="J307"/>
  <c r="X305"/>
  <c r="M304"/>
  <c r="W302"/>
  <c r="R301"/>
  <c r="K263"/>
  <c r="T261"/>
  <c r="J266"/>
  <c r="X264"/>
  <c r="Q232"/>
  <c r="L231"/>
  <c r="N253"/>
  <c r="K252"/>
  <c r="T250"/>
  <c r="J249"/>
  <c r="X247"/>
  <c r="M246"/>
  <c r="W259"/>
  <c r="R258"/>
  <c r="U256"/>
  <c r="Q255"/>
  <c r="L254"/>
  <c r="X238"/>
  <c r="M237"/>
  <c r="W241"/>
  <c r="R240"/>
  <c r="U226"/>
  <c r="U290"/>
  <c r="J286"/>
  <c r="X281"/>
  <c r="U275"/>
  <c r="W270"/>
  <c r="K305"/>
  <c r="U263"/>
  <c r="W264"/>
  <c r="Q251"/>
  <c r="T245"/>
  <c r="N255"/>
  <c r="N237"/>
  <c r="W240"/>
  <c r="R226"/>
  <c r="U230"/>
  <c r="Q229"/>
  <c r="L228"/>
  <c r="R217"/>
  <c r="U215"/>
  <c r="Q219"/>
  <c r="L218"/>
  <c r="R209"/>
  <c r="W210"/>
  <c r="W208"/>
  <c r="R212"/>
  <c r="U203"/>
  <c r="Q202"/>
  <c r="L201"/>
  <c r="R193"/>
  <c r="U192"/>
  <c r="Q196"/>
  <c r="L195"/>
  <c r="N185"/>
  <c r="K184"/>
  <c r="T182"/>
  <c r="J181"/>
  <c r="X179"/>
  <c r="M178"/>
  <c r="W176"/>
  <c r="R175"/>
  <c r="U173"/>
  <c r="Q172"/>
  <c r="L171"/>
  <c r="N189"/>
  <c r="K282"/>
  <c r="L277"/>
  <c r="J271"/>
  <c r="R308"/>
  <c r="M303"/>
  <c r="W262"/>
  <c r="Q231"/>
  <c r="T249"/>
  <c r="N259"/>
  <c r="J239"/>
  <c r="W236"/>
  <c r="U240"/>
  <c r="X226"/>
  <c r="R225"/>
  <c r="U229"/>
  <c r="Q228"/>
  <c r="L227"/>
  <c r="X216"/>
  <c r="M215"/>
  <c r="W218"/>
  <c r="R220"/>
  <c r="K209"/>
  <c r="T211"/>
  <c r="J208"/>
  <c r="X204"/>
  <c r="M203"/>
  <c r="W201"/>
  <c r="R205"/>
  <c r="K193"/>
  <c r="T192"/>
  <c r="J196"/>
  <c r="X197"/>
  <c r="M185"/>
  <c r="W183"/>
  <c r="R182"/>
  <c r="U180"/>
  <c r="Q179"/>
  <c r="L178"/>
  <c r="N176"/>
  <c r="K175"/>
  <c r="T173"/>
  <c r="J172"/>
  <c r="X170"/>
  <c r="M189"/>
  <c r="W187"/>
  <c r="R186"/>
  <c r="U283"/>
  <c r="W278"/>
  <c r="K270"/>
  <c r="L308"/>
  <c r="J302"/>
  <c r="X261"/>
  <c r="T253"/>
  <c r="N248"/>
  <c r="X257"/>
  <c r="J237"/>
  <c r="K240"/>
  <c r="W226"/>
  <c r="Q225"/>
  <c r="L230"/>
  <c r="N228"/>
  <c r="K227"/>
  <c r="W216"/>
  <c r="R215"/>
  <c r="U218"/>
  <c r="Q220"/>
  <c r="J209"/>
  <c r="R211"/>
  <c r="U212"/>
  <c r="Q204"/>
  <c r="L203"/>
  <c r="N201"/>
  <c r="K205"/>
  <c r="W194"/>
  <c r="R192"/>
  <c r="U195"/>
  <c r="Q197"/>
  <c r="L185"/>
  <c r="N183"/>
  <c r="K182"/>
  <c r="T180"/>
  <c r="J179"/>
  <c r="X177"/>
  <c r="M176"/>
  <c r="W174"/>
  <c r="R173"/>
  <c r="U171"/>
  <c r="Q170"/>
  <c r="L189"/>
  <c r="N187"/>
  <c r="W282"/>
  <c r="K274"/>
  <c r="L269"/>
  <c r="J306"/>
  <c r="K262"/>
  <c r="U232"/>
  <c r="W251"/>
  <c r="K258"/>
  <c r="U239"/>
  <c r="Q240"/>
  <c r="T226"/>
  <c r="J225"/>
  <c r="X229"/>
  <c r="M228"/>
  <c r="T217"/>
  <c r="J216"/>
  <c r="X219"/>
  <c r="M218"/>
  <c r="T209"/>
  <c r="U210"/>
  <c r="X208"/>
  <c r="M212"/>
  <c r="W203"/>
  <c r="R202"/>
  <c r="U205"/>
  <c r="M193"/>
  <c r="W192"/>
  <c r="R196"/>
  <c r="U197"/>
  <c r="Q185"/>
  <c r="L184"/>
  <c r="N182"/>
  <c r="K181"/>
  <c r="T179"/>
  <c r="J178"/>
  <c r="X176"/>
  <c r="M175"/>
  <c r="W173"/>
  <c r="R172"/>
  <c r="U170"/>
  <c r="Q189"/>
  <c r="L188"/>
  <c r="N186"/>
  <c r="K166"/>
  <c r="T168"/>
  <c r="X187"/>
  <c r="W167"/>
  <c r="R169"/>
  <c r="L158"/>
  <c r="N156"/>
  <c r="Q361"/>
  <c r="N433"/>
  <c r="L388"/>
  <c r="T441"/>
  <c r="R396"/>
  <c r="U348"/>
  <c r="N431"/>
  <c r="W362"/>
  <c r="L375"/>
  <c r="K334"/>
  <c r="N354"/>
  <c r="Q343"/>
  <c r="L299"/>
  <c r="X373"/>
  <c r="K333"/>
  <c r="W291"/>
  <c r="L364"/>
  <c r="X321"/>
  <c r="R286"/>
  <c r="Q304"/>
  <c r="W257"/>
  <c r="X279"/>
  <c r="K272"/>
  <c r="W307"/>
  <c r="L302"/>
  <c r="L265"/>
  <c r="L252"/>
  <c r="J246"/>
  <c r="R255"/>
  <c r="W285"/>
  <c r="Q279"/>
  <c r="T273"/>
  <c r="W310"/>
  <c r="L305"/>
  <c r="R262"/>
  <c r="X231"/>
  <c r="U249"/>
  <c r="K259"/>
  <c r="Q239"/>
  <c r="T242"/>
  <c r="R277"/>
  <c r="M266"/>
  <c r="N239"/>
  <c r="J230"/>
  <c r="J215"/>
  <c r="N211"/>
  <c r="X201"/>
  <c r="X195"/>
  <c r="U181"/>
  <c r="K176"/>
  <c r="M170"/>
  <c r="X269"/>
  <c r="K251"/>
  <c r="U241"/>
  <c r="J229"/>
  <c r="N219"/>
  <c r="U208"/>
  <c r="K201"/>
  <c r="Q195"/>
  <c r="T181"/>
  <c r="W175"/>
  <c r="L170"/>
  <c r="M280"/>
  <c r="J263"/>
  <c r="K238"/>
  <c r="X230"/>
  <c r="K216"/>
  <c r="T210"/>
  <c r="M202"/>
  <c r="T196"/>
  <c r="W182"/>
  <c r="L177"/>
  <c r="J171"/>
  <c r="Q278"/>
  <c r="T266"/>
  <c r="Q236"/>
  <c r="L229"/>
  <c r="L219"/>
  <c r="L208"/>
  <c r="J205"/>
  <c r="J197"/>
  <c r="R180"/>
  <c r="N174"/>
  <c r="X188"/>
  <c r="U169"/>
  <c r="M157"/>
  <c r="T153"/>
  <c r="W151"/>
  <c r="L161"/>
  <c r="J159"/>
  <c r="X139"/>
  <c r="Q141"/>
  <c r="U142"/>
  <c r="X138"/>
  <c r="M145"/>
  <c r="W146"/>
  <c r="R137"/>
  <c r="U135"/>
  <c r="Q147"/>
  <c r="L125"/>
  <c r="N123"/>
  <c r="K122"/>
  <c r="T120"/>
  <c r="J128"/>
  <c r="X126"/>
  <c r="M130"/>
  <c r="W112"/>
  <c r="R111"/>
  <c r="U109"/>
  <c r="Q114"/>
  <c r="L113"/>
  <c r="X108"/>
  <c r="M116"/>
  <c r="W97"/>
  <c r="R99"/>
  <c r="J105"/>
  <c r="Q102"/>
  <c r="L100"/>
  <c r="N93"/>
  <c r="X92"/>
  <c r="M91"/>
  <c r="T86"/>
  <c r="J87"/>
  <c r="X77"/>
  <c r="M76"/>
  <c r="W74"/>
  <c r="R73"/>
  <c r="U79"/>
  <c r="Q80"/>
  <c r="L81"/>
  <c r="X72"/>
  <c r="M63"/>
  <c r="W65"/>
  <c r="R66"/>
  <c r="U68"/>
  <c r="Q69"/>
  <c r="L70"/>
  <c r="U55"/>
  <c r="Q56"/>
  <c r="L57"/>
  <c r="N59"/>
  <c r="K60"/>
  <c r="T52"/>
  <c r="J53"/>
  <c r="X48"/>
  <c r="M49"/>
  <c r="R40"/>
  <c r="K188"/>
  <c r="U166"/>
  <c r="R168"/>
  <c r="J169"/>
  <c r="X157"/>
  <c r="M156"/>
  <c r="W154"/>
  <c r="R153"/>
  <c r="U151"/>
  <c r="Q161"/>
  <c r="L160"/>
  <c r="N140"/>
  <c r="K139"/>
  <c r="K142"/>
  <c r="N143"/>
  <c r="K138"/>
  <c r="T144"/>
  <c r="J146"/>
  <c r="X136"/>
  <c r="M135"/>
  <c r="W125"/>
  <c r="R124"/>
  <c r="U122"/>
  <c r="Q121"/>
  <c r="L120"/>
  <c r="N127"/>
  <c r="K126"/>
  <c r="T129"/>
  <c r="J112"/>
  <c r="X110"/>
  <c r="M109"/>
  <c r="W113"/>
  <c r="N115"/>
  <c r="K108"/>
  <c r="T98"/>
  <c r="J97"/>
  <c r="X104"/>
  <c r="Q105"/>
  <c r="J102"/>
  <c r="X101"/>
  <c r="M93"/>
  <c r="W92"/>
  <c r="R91"/>
  <c r="W95"/>
  <c r="T87"/>
  <c r="J84"/>
  <c r="X76"/>
  <c r="M75"/>
  <c r="W73"/>
  <c r="R78"/>
  <c r="U80"/>
  <c r="Q81"/>
  <c r="J82"/>
  <c r="X63"/>
  <c r="M64"/>
  <c r="W66"/>
  <c r="R67"/>
  <c r="U69"/>
  <c r="Q70"/>
  <c r="X71"/>
  <c r="N56"/>
  <c r="K57"/>
  <c r="T59"/>
  <c r="J60"/>
  <c r="X52"/>
  <c r="M53"/>
  <c r="W48"/>
  <c r="R49"/>
  <c r="K45"/>
  <c r="X41"/>
  <c r="M42"/>
  <c r="W37"/>
  <c r="R38"/>
  <c r="W39"/>
  <c r="M35"/>
  <c r="J32"/>
  <c r="W30"/>
  <c r="R31"/>
  <c r="T27"/>
  <c r="L26"/>
  <c r="T167"/>
  <c r="J168"/>
  <c r="N158"/>
  <c r="K157"/>
  <c r="T155"/>
  <c r="J154"/>
  <c r="X152"/>
  <c r="M151"/>
  <c r="W160"/>
  <c r="R159"/>
  <c r="U139"/>
  <c r="T141"/>
  <c r="T143"/>
  <c r="J138"/>
  <c r="X144"/>
  <c r="M146"/>
  <c r="W136"/>
  <c r="R135"/>
  <c r="U125"/>
  <c r="Q124"/>
  <c r="L123"/>
  <c r="N121"/>
  <c r="K120"/>
  <c r="T127"/>
  <c r="J126"/>
  <c r="X129"/>
  <c r="M112"/>
  <c r="W110"/>
  <c r="R109"/>
  <c r="U113"/>
  <c r="M115"/>
  <c r="W116"/>
  <c r="R98"/>
  <c r="U99"/>
  <c r="Q104"/>
  <c r="X105"/>
  <c r="N100"/>
  <c r="K101"/>
  <c r="K94"/>
  <c r="N92"/>
  <c r="K91"/>
  <c r="W86"/>
  <c r="R87"/>
  <c r="U77"/>
  <c r="Q76"/>
  <c r="L75"/>
  <c r="N73"/>
  <c r="K78"/>
  <c r="T80"/>
  <c r="J81"/>
  <c r="N72"/>
  <c r="K63"/>
  <c r="T65"/>
  <c r="J66"/>
  <c r="X68"/>
  <c r="M69"/>
  <c r="M71"/>
  <c r="L55"/>
  <c r="N57"/>
  <c r="K58"/>
  <c r="T60"/>
  <c r="J61"/>
  <c r="X53"/>
  <c r="M50"/>
  <c r="W49"/>
  <c r="N45"/>
  <c r="J40"/>
  <c r="X42"/>
  <c r="M43"/>
  <c r="W38"/>
  <c r="R39"/>
  <c r="J35"/>
  <c r="M32"/>
  <c r="N30"/>
  <c r="R27"/>
  <c r="K26"/>
  <c r="N166"/>
  <c r="N168"/>
  <c r="M158"/>
  <c r="W156"/>
  <c r="R155"/>
  <c r="U153"/>
  <c r="Q152"/>
  <c r="L151"/>
  <c r="N160"/>
  <c r="K159"/>
  <c r="T139"/>
  <c r="U141"/>
  <c r="R143"/>
  <c r="U145"/>
  <c r="Q144"/>
  <c r="L146"/>
  <c r="N136"/>
  <c r="K135"/>
  <c r="T125"/>
  <c r="J124"/>
  <c r="X122"/>
  <c r="M121"/>
  <c r="W128"/>
  <c r="R127"/>
  <c r="U130"/>
  <c r="Q129"/>
  <c r="L112"/>
  <c r="N110"/>
  <c r="K109"/>
  <c r="T113"/>
  <c r="L115"/>
  <c r="N116"/>
  <c r="K98"/>
  <c r="T99"/>
  <c r="J104"/>
  <c r="R102"/>
  <c r="U101"/>
  <c r="Q93"/>
  <c r="X94"/>
  <c r="N91"/>
  <c r="U86"/>
  <c r="Q87"/>
  <c r="L84"/>
  <c r="N76"/>
  <c r="K75"/>
  <c r="T73"/>
  <c r="J78"/>
  <c r="X80"/>
  <c r="M81"/>
  <c r="T72"/>
  <c r="J63"/>
  <c r="X65"/>
  <c r="M66"/>
  <c r="W68"/>
  <c r="R69"/>
  <c r="J71"/>
  <c r="Q55"/>
  <c r="L56"/>
  <c r="N58"/>
  <c r="K59"/>
  <c r="T61"/>
  <c r="J52"/>
  <c r="X50"/>
  <c r="M48"/>
  <c r="T45"/>
  <c r="U41"/>
  <c r="Q42"/>
  <c r="L43"/>
  <c r="N38"/>
  <c r="X34"/>
  <c r="Q35"/>
  <c r="X33"/>
  <c r="M30"/>
  <c r="W29"/>
  <c r="Q27"/>
  <c r="J26"/>
  <c r="R37"/>
  <c r="K32"/>
  <c r="T26"/>
  <c r="M38"/>
  <c r="U29"/>
  <c r="J39"/>
  <c r="W33"/>
  <c r="N39"/>
  <c r="X30"/>
  <c r="X542"/>
  <c r="X541" s="1"/>
  <c r="M528"/>
  <c r="U403"/>
  <c r="Q498"/>
  <c r="L488"/>
  <c r="N466"/>
  <c r="K458"/>
  <c r="T399"/>
  <c r="J344"/>
  <c r="X335"/>
  <c r="M330"/>
  <c r="W395"/>
  <c r="R390"/>
  <c r="U339"/>
  <c r="Q329"/>
  <c r="L234"/>
  <c r="N268"/>
  <c r="K244"/>
  <c r="T206"/>
  <c r="J200"/>
  <c r="X221"/>
  <c r="M213"/>
  <c r="R165"/>
  <c r="U162"/>
  <c r="Q150"/>
  <c r="L148"/>
  <c r="N132"/>
  <c r="K131"/>
  <c r="T117"/>
  <c r="U36"/>
  <c r="Q103"/>
  <c r="L90"/>
  <c r="N85"/>
  <c r="K62"/>
  <c r="W542"/>
  <c r="W541" s="1"/>
  <c r="R528"/>
  <c r="J501"/>
  <c r="N498"/>
  <c r="J458"/>
  <c r="W335"/>
  <c r="R330"/>
  <c r="L346"/>
  <c r="T268"/>
  <c r="M200"/>
  <c r="R213"/>
  <c r="N150"/>
  <c r="X117"/>
  <c r="T46"/>
  <c r="W528"/>
  <c r="X466"/>
  <c r="N390"/>
  <c r="X268"/>
  <c r="U221"/>
  <c r="K163"/>
  <c r="M131"/>
  <c r="T62"/>
  <c r="L501"/>
  <c r="R458"/>
  <c r="Q344"/>
  <c r="T390"/>
  <c r="W268"/>
  <c r="U206"/>
  <c r="M148"/>
  <c r="T90"/>
  <c r="W46"/>
  <c r="T51"/>
  <c r="K424"/>
  <c r="X451"/>
  <c r="U357"/>
  <c r="W435"/>
  <c r="X386"/>
  <c r="X419"/>
  <c r="X449"/>
  <c r="L357"/>
  <c r="J369"/>
  <c r="M317"/>
  <c r="X374"/>
  <c r="Q331"/>
  <c r="J293"/>
  <c r="U367"/>
  <c r="M315"/>
  <c r="T351"/>
  <c r="L342"/>
  <c r="U299"/>
  <c r="U278"/>
  <c r="Q261"/>
  <c r="W237"/>
  <c r="U277"/>
  <c r="U269"/>
  <c r="R306"/>
  <c r="R263"/>
  <c r="R232"/>
  <c r="N250"/>
  <c r="X259"/>
  <c r="X239"/>
  <c r="W283"/>
  <c r="L278"/>
  <c r="J272"/>
  <c r="R309"/>
  <c r="N303"/>
  <c r="U266"/>
  <c r="M233"/>
  <c r="Q248"/>
  <c r="T257"/>
  <c r="L238"/>
  <c r="R292"/>
  <c r="M272"/>
  <c r="W231"/>
  <c r="X241"/>
  <c r="X228"/>
  <c r="X218"/>
  <c r="K208"/>
  <c r="M205"/>
  <c r="M197"/>
  <c r="Q180"/>
  <c r="T174"/>
  <c r="W188"/>
  <c r="U306"/>
  <c r="L246"/>
  <c r="R242"/>
  <c r="X227"/>
  <c r="K218"/>
  <c r="Q212"/>
  <c r="W193"/>
  <c r="L197"/>
  <c r="J180"/>
  <c r="R174"/>
  <c r="N188"/>
  <c r="Q274"/>
  <c r="K231"/>
  <c r="R241"/>
  <c r="M229"/>
  <c r="T219"/>
  <c r="T208"/>
  <c r="W205"/>
  <c r="J195"/>
  <c r="R181"/>
  <c r="N175"/>
  <c r="X189"/>
  <c r="T272"/>
  <c r="M253"/>
  <c r="W242"/>
  <c r="N227"/>
  <c r="N220"/>
  <c r="N204"/>
  <c r="N194"/>
  <c r="X184"/>
  <c r="U178"/>
  <c r="K173"/>
  <c r="M187"/>
  <c r="X166"/>
  <c r="W155"/>
  <c r="M153"/>
  <c r="Q151"/>
  <c r="M160"/>
  <c r="W140"/>
  <c r="R139"/>
  <c r="W141"/>
  <c r="W143"/>
  <c r="R138"/>
  <c r="U144"/>
  <c r="Q146"/>
  <c r="L137"/>
  <c r="N135"/>
  <c r="K147"/>
  <c r="T124"/>
  <c r="J123"/>
  <c r="X121"/>
  <c r="M120"/>
  <c r="W127"/>
  <c r="R126"/>
  <c r="U129"/>
  <c r="Q112"/>
  <c r="L111"/>
  <c r="N109"/>
  <c r="K114"/>
  <c r="W115"/>
  <c r="R108"/>
  <c r="U98"/>
  <c r="Q97"/>
  <c r="L99"/>
  <c r="N105"/>
  <c r="K102"/>
  <c r="T101"/>
  <c r="J93"/>
  <c r="R92"/>
  <c r="J95"/>
  <c r="M86"/>
  <c r="W84"/>
  <c r="R77"/>
  <c r="U75"/>
  <c r="Q74"/>
  <c r="L73"/>
  <c r="N79"/>
  <c r="K80"/>
  <c r="W82"/>
  <c r="R72"/>
  <c r="U64"/>
  <c r="Q65"/>
  <c r="L66"/>
  <c r="N68"/>
  <c r="K69"/>
  <c r="K71"/>
  <c r="N55"/>
  <c r="K56"/>
  <c r="T58"/>
  <c r="J59"/>
  <c r="X61"/>
  <c r="M52"/>
  <c r="W50"/>
  <c r="R48"/>
  <c r="R45"/>
  <c r="L40"/>
  <c r="R187"/>
  <c r="J166"/>
  <c r="K168"/>
  <c r="W158"/>
  <c r="R157"/>
  <c r="U155"/>
  <c r="Q154"/>
  <c r="L153"/>
  <c r="N151"/>
  <c r="K161"/>
  <c r="T159"/>
  <c r="J140"/>
  <c r="L141"/>
  <c r="Q142"/>
  <c r="J143"/>
  <c r="X145"/>
  <c r="M144"/>
  <c r="W137"/>
  <c r="R136"/>
  <c r="U147"/>
  <c r="Q125"/>
  <c r="L124"/>
  <c r="N122"/>
  <c r="K121"/>
  <c r="T128"/>
  <c r="J127"/>
  <c r="X130"/>
  <c r="M129"/>
  <c r="W111"/>
  <c r="R110"/>
  <c r="U114"/>
  <c r="Q113"/>
  <c r="J115"/>
  <c r="X116"/>
  <c r="M98"/>
  <c r="W99"/>
  <c r="R104"/>
  <c r="W105"/>
  <c r="W100"/>
  <c r="R101"/>
  <c r="J94"/>
  <c r="Q92"/>
  <c r="L91"/>
  <c r="X86"/>
  <c r="M87"/>
  <c r="W77"/>
  <c r="R76"/>
  <c r="U74"/>
  <c r="Q73"/>
  <c r="L78"/>
  <c r="N80"/>
  <c r="K81"/>
  <c r="W72"/>
  <c r="R63"/>
  <c r="U65"/>
  <c r="Q66"/>
  <c r="L67"/>
  <c r="N69"/>
  <c r="K70"/>
  <c r="T55"/>
  <c r="J56"/>
  <c r="X58"/>
  <c r="M59"/>
  <c r="W61"/>
  <c r="R52"/>
  <c r="U50"/>
  <c r="Q48"/>
  <c r="L49"/>
  <c r="W40"/>
  <c r="R41"/>
  <c r="U43"/>
  <c r="Q37"/>
  <c r="L38"/>
  <c r="U34"/>
  <c r="T35"/>
  <c r="U33"/>
  <c r="Q30"/>
  <c r="X31"/>
  <c r="L27"/>
  <c r="T25"/>
  <c r="L187"/>
  <c r="K167"/>
  <c r="W169"/>
  <c r="J158"/>
  <c r="X156"/>
  <c r="M155"/>
  <c r="W153"/>
  <c r="R152"/>
  <c r="U161"/>
  <c r="Q160"/>
  <c r="L159"/>
  <c r="N139"/>
  <c r="L142"/>
  <c r="M143"/>
  <c r="W145"/>
  <c r="R144"/>
  <c r="U137"/>
  <c r="Q136"/>
  <c r="L135"/>
  <c r="N125"/>
  <c r="K124"/>
  <c r="T122"/>
  <c r="J121"/>
  <c r="X128"/>
  <c r="M127"/>
  <c r="W130"/>
  <c r="R129"/>
  <c r="U111"/>
  <c r="Q110"/>
  <c r="L109"/>
  <c r="N113"/>
  <c r="U108"/>
  <c r="Q116"/>
  <c r="L98"/>
  <c r="N99"/>
  <c r="K104"/>
  <c r="T102"/>
  <c r="J100"/>
  <c r="X93"/>
  <c r="Q94"/>
  <c r="J92"/>
  <c r="L95"/>
  <c r="Q86"/>
  <c r="L87"/>
  <c r="N77"/>
  <c r="K76"/>
  <c r="T74"/>
  <c r="J73"/>
  <c r="X79"/>
  <c r="M80"/>
  <c r="T82"/>
  <c r="J72"/>
  <c r="X64"/>
  <c r="M65"/>
  <c r="W67"/>
  <c r="R68"/>
  <c r="U70"/>
  <c r="T71"/>
  <c r="T56"/>
  <c r="J57"/>
  <c r="X59"/>
  <c r="M60"/>
  <c r="W52"/>
  <c r="R53"/>
  <c r="U48"/>
  <c r="Q49"/>
  <c r="J45"/>
  <c r="W41"/>
  <c r="R42"/>
  <c r="U37"/>
  <c r="Q38"/>
  <c r="X39"/>
  <c r="N35"/>
  <c r="T33"/>
  <c r="J30"/>
  <c r="R29"/>
  <c r="K27"/>
  <c r="X25"/>
  <c r="Q167"/>
  <c r="T169"/>
  <c r="U157"/>
  <c r="Q156"/>
  <c r="L155"/>
  <c r="N153"/>
  <c r="K152"/>
  <c r="T161"/>
  <c r="J160"/>
  <c r="X140"/>
  <c r="M139"/>
  <c r="M142"/>
  <c r="L143"/>
  <c r="N145"/>
  <c r="K144"/>
  <c r="T137"/>
  <c r="J136"/>
  <c r="X147"/>
  <c r="M125"/>
  <c r="W123"/>
  <c r="R122"/>
  <c r="U120"/>
  <c r="Q128"/>
  <c r="L127"/>
  <c r="N130"/>
  <c r="K129"/>
  <c r="T111"/>
  <c r="J110"/>
  <c r="X114"/>
  <c r="M113"/>
  <c r="T108"/>
  <c r="J116"/>
  <c r="X97"/>
  <c r="M99"/>
  <c r="M105"/>
  <c r="L102"/>
  <c r="N101"/>
  <c r="K93"/>
  <c r="T92"/>
  <c r="J91"/>
  <c r="N86"/>
  <c r="K87"/>
  <c r="T77"/>
  <c r="J76"/>
  <c r="X74"/>
  <c r="M73"/>
  <c r="W79"/>
  <c r="R80"/>
  <c r="X82"/>
  <c r="M72"/>
  <c r="W64"/>
  <c r="R65"/>
  <c r="U67"/>
  <c r="Q68"/>
  <c r="L69"/>
  <c r="N71"/>
  <c r="K55"/>
  <c r="T57"/>
  <c r="J58"/>
  <c r="X60"/>
  <c r="M61"/>
  <c r="W53"/>
  <c r="R50"/>
  <c r="U49"/>
  <c r="M45"/>
  <c r="N41"/>
  <c r="K42"/>
  <c r="T37"/>
  <c r="J38"/>
  <c r="R34"/>
  <c r="W35"/>
  <c r="R33"/>
  <c r="J31"/>
  <c r="Q29"/>
  <c r="J27"/>
  <c r="W25"/>
  <c r="T38"/>
  <c r="K33"/>
  <c r="U25"/>
  <c r="W34"/>
  <c r="U27"/>
  <c r="J25"/>
  <c r="Q34"/>
  <c r="K31"/>
  <c r="J42"/>
  <c r="K34"/>
  <c r="Q31"/>
  <c r="R542"/>
  <c r="R541" s="1"/>
  <c r="W501"/>
  <c r="N403"/>
  <c r="K498"/>
  <c r="T469"/>
  <c r="J466"/>
  <c r="X457"/>
  <c r="M399"/>
  <c r="W338"/>
  <c r="R335"/>
  <c r="Q395"/>
  <c r="L390"/>
  <c r="N339"/>
  <c r="K329"/>
  <c r="T313"/>
  <c r="J268"/>
  <c r="X224"/>
  <c r="M206"/>
  <c r="W198"/>
  <c r="R221"/>
  <c r="L165"/>
  <c r="N162"/>
  <c r="K150"/>
  <c r="T134"/>
  <c r="J132"/>
  <c r="X119"/>
  <c r="M117"/>
  <c r="N36"/>
  <c r="K103"/>
  <c r="T88"/>
  <c r="J85"/>
  <c r="X54"/>
  <c r="Q542"/>
  <c r="Q541" s="1"/>
  <c r="L528"/>
  <c r="T403"/>
  <c r="J498"/>
  <c r="X469"/>
  <c r="M466"/>
  <c r="W457"/>
  <c r="R399"/>
  <c r="U338"/>
  <c r="Q335"/>
  <c r="L330"/>
  <c r="N395"/>
  <c r="K390"/>
  <c r="T339"/>
  <c r="J329"/>
  <c r="X313"/>
  <c r="M268"/>
  <c r="W224"/>
  <c r="R206"/>
  <c r="U198"/>
  <c r="Q221"/>
  <c r="L213"/>
  <c r="K165"/>
  <c r="T162"/>
  <c r="J150"/>
  <c r="X134"/>
  <c r="M132"/>
  <c r="W119"/>
  <c r="R117"/>
  <c r="L44"/>
  <c r="N103"/>
  <c r="K90"/>
  <c r="T85"/>
  <c r="J62"/>
  <c r="X51"/>
  <c r="M46"/>
  <c r="W28"/>
  <c r="U542"/>
  <c r="U541" s="1"/>
  <c r="Q528"/>
  <c r="X403"/>
  <c r="M498"/>
  <c r="W469"/>
  <c r="R466"/>
  <c r="U457"/>
  <c r="Q399"/>
  <c r="L344"/>
  <c r="N335"/>
  <c r="K330"/>
  <c r="T395"/>
  <c r="J390"/>
  <c r="X339"/>
  <c r="M329"/>
  <c r="W313"/>
  <c r="R268"/>
  <c r="U224"/>
  <c r="Q206"/>
  <c r="L200"/>
  <c r="N221"/>
  <c r="K213"/>
  <c r="J165"/>
  <c r="X162"/>
  <c r="M150"/>
  <c r="W134"/>
  <c r="R132"/>
  <c r="U119"/>
  <c r="Q117"/>
  <c r="K44"/>
  <c r="T103"/>
  <c r="J90"/>
  <c r="X85"/>
  <c r="M62"/>
  <c r="W51"/>
  <c r="R46"/>
  <c r="T542"/>
  <c r="T541" s="1"/>
  <c r="J528"/>
  <c r="W403"/>
  <c r="R498"/>
  <c r="U469"/>
  <c r="Q466"/>
  <c r="L458"/>
  <c r="N399"/>
  <c r="K344"/>
  <c r="T335"/>
  <c r="J330"/>
  <c r="X395"/>
  <c r="M390"/>
  <c r="W339"/>
  <c r="R329"/>
  <c r="U313"/>
  <c r="Q268"/>
  <c r="L244"/>
  <c r="N206"/>
  <c r="K200"/>
  <c r="T221"/>
  <c r="J213"/>
  <c r="M165"/>
  <c r="W162"/>
  <c r="R150"/>
  <c r="U134"/>
  <c r="Q132"/>
  <c r="L131"/>
  <c r="N117"/>
  <c r="J44"/>
  <c r="X103"/>
  <c r="M90"/>
  <c r="W85"/>
  <c r="R62"/>
  <c r="U51"/>
  <c r="Q46"/>
  <c r="L28"/>
  <c r="M51"/>
  <c r="X565"/>
  <c r="K565"/>
  <c r="N565"/>
  <c r="L163"/>
  <c r="J131"/>
  <c r="Q90"/>
  <c r="K54"/>
  <c r="J488"/>
  <c r="W399"/>
  <c r="U335"/>
  <c r="K346"/>
  <c r="M244"/>
  <c r="N165"/>
  <c r="X132"/>
  <c r="N90"/>
  <c r="M28"/>
  <c r="X498"/>
  <c r="L338"/>
  <c r="X329"/>
  <c r="Q200"/>
  <c r="T165"/>
  <c r="W132"/>
  <c r="K36"/>
  <c r="X62"/>
  <c r="U565"/>
  <c r="J405"/>
  <c r="U445"/>
  <c r="K352"/>
  <c r="L430"/>
  <c r="N360"/>
  <c r="J443"/>
  <c r="U454"/>
  <c r="J351"/>
  <c r="R363"/>
  <c r="Q321"/>
  <c r="U368"/>
  <c r="T316"/>
  <c r="R287"/>
  <c r="K382"/>
  <c r="Q325"/>
  <c r="T375"/>
  <c r="R334"/>
  <c r="K294"/>
  <c r="K273"/>
  <c r="Q233"/>
  <c r="X284"/>
  <c r="X275"/>
  <c r="K311"/>
  <c r="U304"/>
  <c r="U261"/>
  <c r="U233"/>
  <c r="K249"/>
  <c r="M258"/>
  <c r="M238"/>
  <c r="R282"/>
  <c r="N276"/>
  <c r="X270"/>
  <c r="U307"/>
  <c r="K302"/>
  <c r="Q265"/>
  <c r="W252"/>
  <c r="L247"/>
  <c r="J256"/>
  <c r="N236"/>
  <c r="M287"/>
  <c r="Q309"/>
  <c r="K247"/>
  <c r="U242"/>
  <c r="M227"/>
  <c r="M220"/>
  <c r="T204"/>
  <c r="T194"/>
  <c r="W184"/>
  <c r="L179"/>
  <c r="J173"/>
  <c r="T280"/>
  <c r="W301"/>
  <c r="J255"/>
  <c r="K226"/>
  <c r="Q217"/>
  <c r="W209"/>
  <c r="L204"/>
  <c r="R194"/>
  <c r="N184"/>
  <c r="X178"/>
  <c r="U172"/>
  <c r="K187"/>
  <c r="T311"/>
  <c r="L250"/>
  <c r="Q242"/>
  <c r="W227"/>
  <c r="J218"/>
  <c r="J212"/>
  <c r="N193"/>
  <c r="X185"/>
  <c r="U179"/>
  <c r="K174"/>
  <c r="M188"/>
  <c r="N310"/>
  <c r="Q247"/>
  <c r="U225"/>
  <c r="U216"/>
  <c r="J210"/>
  <c r="K203"/>
  <c r="K192"/>
  <c r="M183"/>
  <c r="Q177"/>
  <c r="T171"/>
  <c r="W166"/>
  <c r="U168"/>
  <c r="K155"/>
  <c r="U152"/>
  <c r="X161"/>
  <c r="U159"/>
  <c r="Q140"/>
  <c r="L139"/>
  <c r="J142"/>
  <c r="Q143"/>
  <c r="L138"/>
  <c r="N144"/>
  <c r="K146"/>
  <c r="T136"/>
  <c r="J135"/>
  <c r="X125"/>
  <c r="M124"/>
  <c r="W122"/>
  <c r="R121"/>
  <c r="U128"/>
  <c r="Q127"/>
  <c r="L126"/>
  <c r="N129"/>
  <c r="K112"/>
  <c r="T110"/>
  <c r="J109"/>
  <c r="X113"/>
  <c r="Q115"/>
  <c r="L108"/>
  <c r="N98"/>
  <c r="K97"/>
  <c r="T104"/>
  <c r="U105"/>
  <c r="X100"/>
  <c r="M101"/>
  <c r="M94"/>
  <c r="L92"/>
  <c r="N95"/>
  <c r="U87"/>
  <c r="Q84"/>
  <c r="L77"/>
  <c r="N75"/>
  <c r="K74"/>
  <c r="T78"/>
  <c r="J79"/>
  <c r="X81"/>
  <c r="Q82"/>
  <c r="L72"/>
  <c r="N64"/>
  <c r="K65"/>
  <c r="T67"/>
  <c r="J68"/>
  <c r="X70"/>
  <c r="Q71"/>
  <c r="J55"/>
  <c r="X57"/>
  <c r="M58"/>
  <c r="W60"/>
  <c r="R61"/>
  <c r="U53"/>
  <c r="Q50"/>
  <c r="L48"/>
  <c r="L45"/>
  <c r="T41"/>
  <c r="W186"/>
  <c r="U167"/>
  <c r="X169"/>
  <c r="Q158"/>
  <c r="L157"/>
  <c r="N155"/>
  <c r="K154"/>
  <c r="T152"/>
  <c r="J151"/>
  <c r="X160"/>
  <c r="M159"/>
  <c r="W139"/>
  <c r="R141"/>
  <c r="W142"/>
  <c r="W138"/>
  <c r="R145"/>
  <c r="U146"/>
  <c r="Q137"/>
  <c r="L136"/>
  <c r="N147"/>
  <c r="K125"/>
  <c r="T123"/>
  <c r="J122"/>
  <c r="X120"/>
  <c r="M128"/>
  <c r="W126"/>
  <c r="R130"/>
  <c r="U112"/>
  <c r="Q111"/>
  <c r="L110"/>
  <c r="N114"/>
  <c r="K113"/>
  <c r="W108"/>
  <c r="R116"/>
  <c r="U97"/>
  <c r="Q99"/>
  <c r="L104"/>
  <c r="U102"/>
  <c r="Q100"/>
  <c r="L101"/>
  <c r="N94"/>
  <c r="K92"/>
  <c r="K95"/>
  <c r="R86"/>
  <c r="U84"/>
  <c r="Q77"/>
  <c r="L76"/>
  <c r="N74"/>
  <c r="K73"/>
  <c r="T79"/>
  <c r="J80"/>
  <c r="U82"/>
  <c r="Q72"/>
  <c r="L63"/>
  <c r="N65"/>
  <c r="K66"/>
  <c r="T68"/>
  <c r="J69"/>
  <c r="L71"/>
  <c r="M55"/>
  <c r="W57"/>
  <c r="R58"/>
  <c r="U60"/>
  <c r="Q61"/>
  <c r="L52"/>
  <c r="N50"/>
  <c r="K48"/>
  <c r="W45"/>
  <c r="Q40"/>
  <c r="L41"/>
  <c r="N43"/>
  <c r="K37"/>
  <c r="K39"/>
  <c r="N34"/>
  <c r="W32"/>
  <c r="N33"/>
  <c r="K30"/>
  <c r="T29"/>
  <c r="X26"/>
  <c r="M25"/>
  <c r="T186"/>
  <c r="X168"/>
  <c r="M169"/>
  <c r="W157"/>
  <c r="R156"/>
  <c r="U154"/>
  <c r="Q153"/>
  <c r="L152"/>
  <c r="N161"/>
  <c r="K160"/>
  <c r="T140"/>
  <c r="J139"/>
  <c r="R142"/>
  <c r="U138"/>
  <c r="Q145"/>
  <c r="L144"/>
  <c r="N137"/>
  <c r="K136"/>
  <c r="T147"/>
  <c r="J125"/>
  <c r="X123"/>
  <c r="M122"/>
  <c r="W120"/>
  <c r="R128"/>
  <c r="U126"/>
  <c r="Q130"/>
  <c r="L129"/>
  <c r="N111"/>
  <c r="K110"/>
  <c r="T114"/>
  <c r="J113"/>
  <c r="N108"/>
  <c r="K116"/>
  <c r="T97"/>
  <c r="J99"/>
  <c r="L105"/>
  <c r="M102"/>
  <c r="W101"/>
  <c r="R93"/>
  <c r="W94"/>
  <c r="W91"/>
  <c r="R95"/>
  <c r="K86"/>
  <c r="T84"/>
  <c r="J77"/>
  <c r="X75"/>
  <c r="M74"/>
  <c r="W78"/>
  <c r="R79"/>
  <c r="U81"/>
  <c r="M82"/>
  <c r="W63"/>
  <c r="R64"/>
  <c r="U66"/>
  <c r="Q67"/>
  <c r="L68"/>
  <c r="N70"/>
  <c r="X55"/>
  <c r="M56"/>
  <c r="W58"/>
  <c r="R59"/>
  <c r="U61"/>
  <c r="Q52"/>
  <c r="L53"/>
  <c r="N48"/>
  <c r="K49"/>
  <c r="U40"/>
  <c r="Q41"/>
  <c r="L42"/>
  <c r="N37"/>
  <c r="K38"/>
  <c r="T34"/>
  <c r="U35"/>
  <c r="M33"/>
  <c r="M31"/>
  <c r="L29"/>
  <c r="W26"/>
  <c r="R25"/>
  <c r="J167"/>
  <c r="L169"/>
  <c r="N157"/>
  <c r="K156"/>
  <c r="T154"/>
  <c r="J153"/>
  <c r="X151"/>
  <c r="M161"/>
  <c r="W159"/>
  <c r="R140"/>
  <c r="J141"/>
  <c r="T142"/>
  <c r="T138"/>
  <c r="J145"/>
  <c r="X146"/>
  <c r="M137"/>
  <c r="W135"/>
  <c r="R147"/>
  <c r="U124"/>
  <c r="Q123"/>
  <c r="L122"/>
  <c r="N120"/>
  <c r="K128"/>
  <c r="T126"/>
  <c r="J130"/>
  <c r="X112"/>
  <c r="M111"/>
  <c r="W109"/>
  <c r="R114"/>
  <c r="X115"/>
  <c r="M108"/>
  <c r="W98"/>
  <c r="R97"/>
  <c r="U104"/>
  <c r="T105"/>
  <c r="T100"/>
  <c r="J101"/>
  <c r="L94"/>
  <c r="M92"/>
  <c r="M95"/>
  <c r="J86"/>
  <c r="X84"/>
  <c r="M77"/>
  <c r="W75"/>
  <c r="R74"/>
  <c r="U78"/>
  <c r="Q79"/>
  <c r="L80"/>
  <c r="R82"/>
  <c r="U63"/>
  <c r="Q64"/>
  <c r="L65"/>
  <c r="N67"/>
  <c r="K68"/>
  <c r="T70"/>
  <c r="U71"/>
  <c r="X56"/>
  <c r="M57"/>
  <c r="W59"/>
  <c r="R60"/>
  <c r="U52"/>
  <c r="Q53"/>
  <c r="L50"/>
  <c r="N49"/>
  <c r="T40"/>
  <c r="J41"/>
  <c r="X43"/>
  <c r="M37"/>
  <c r="M39"/>
  <c r="L34"/>
  <c r="T32"/>
  <c r="L33"/>
  <c r="N31"/>
  <c r="K29"/>
  <c r="U26"/>
  <c r="Q25"/>
  <c r="U39"/>
  <c r="R30"/>
  <c r="U42"/>
  <c r="R35"/>
  <c r="M26"/>
  <c r="N42"/>
  <c r="X35"/>
  <c r="N29"/>
  <c r="Q43"/>
  <c r="Q32"/>
  <c r="L542"/>
  <c r="L541" s="1"/>
  <c r="Q501"/>
  <c r="J403"/>
  <c r="X488"/>
  <c r="M469"/>
  <c r="W458"/>
  <c r="R457"/>
  <c r="U344"/>
  <c r="Q338"/>
  <c r="L335"/>
  <c r="K395"/>
  <c r="T346"/>
  <c r="J339"/>
  <c r="X234"/>
  <c r="M313"/>
  <c r="W244"/>
  <c r="R224"/>
  <c r="U200"/>
  <c r="Q198"/>
  <c r="L221"/>
  <c r="T163"/>
  <c r="J162"/>
  <c r="X148"/>
  <c r="M134"/>
  <c r="W131"/>
  <c r="R119"/>
  <c r="T44"/>
  <c r="J36"/>
  <c r="X90"/>
  <c r="M88"/>
  <c r="W62"/>
  <c r="R54"/>
  <c r="K542"/>
  <c r="K541" s="1"/>
  <c r="U501"/>
  <c r="M403"/>
  <c r="W488"/>
  <c r="R469"/>
  <c r="U458"/>
  <c r="Q457"/>
  <c r="L399"/>
  <c r="N338"/>
  <c r="K335"/>
  <c r="J395"/>
  <c r="X346"/>
  <c r="M339"/>
  <c r="W234"/>
  <c r="R313"/>
  <c r="U244"/>
  <c r="Q224"/>
  <c r="L206"/>
  <c r="N198"/>
  <c r="K221"/>
  <c r="X163"/>
  <c r="M162"/>
  <c r="W148"/>
  <c r="R134"/>
  <c r="U131"/>
  <c r="Q119"/>
  <c r="L117"/>
  <c r="T36"/>
  <c r="J103"/>
  <c r="X88"/>
  <c r="M85"/>
  <c r="W54"/>
  <c r="R51"/>
  <c r="U28"/>
  <c r="Q28"/>
  <c r="N542"/>
  <c r="N541" s="1"/>
  <c r="K528"/>
  <c r="R403"/>
  <c r="U488"/>
  <c r="Q469"/>
  <c r="L466"/>
  <c r="N457"/>
  <c r="K399"/>
  <c r="T338"/>
  <c r="J335"/>
  <c r="M395"/>
  <c r="W346"/>
  <c r="R339"/>
  <c r="U234"/>
  <c r="Q313"/>
  <c r="L268"/>
  <c r="N224"/>
  <c r="K206"/>
  <c r="T198"/>
  <c r="J221"/>
  <c r="W163"/>
  <c r="R162"/>
  <c r="U148"/>
  <c r="Q134"/>
  <c r="L132"/>
  <c r="N119"/>
  <c r="K117"/>
  <c r="X36"/>
  <c r="M103"/>
  <c r="W88"/>
  <c r="R85"/>
  <c r="U54"/>
  <c r="Q51"/>
  <c r="L46"/>
  <c r="M542"/>
  <c r="M541" s="1"/>
  <c r="X501"/>
  <c r="Q403"/>
  <c r="L498"/>
  <c r="N469"/>
  <c r="K466"/>
  <c r="T457"/>
  <c r="J399"/>
  <c r="X338"/>
  <c r="M335"/>
  <c r="R395"/>
  <c r="U346"/>
  <c r="Q339"/>
  <c r="L329"/>
  <c r="N313"/>
  <c r="K268"/>
  <c r="T224"/>
  <c r="J206"/>
  <c r="X198"/>
  <c r="M221"/>
  <c r="U163"/>
  <c r="Q162"/>
  <c r="L150"/>
  <c r="N134"/>
  <c r="K132"/>
  <c r="T119"/>
  <c r="J117"/>
  <c r="W36"/>
  <c r="R103"/>
  <c r="U88"/>
  <c r="Q85"/>
  <c r="L62"/>
  <c r="N51"/>
  <c r="K46"/>
  <c r="N46"/>
  <c r="L565"/>
  <c r="M565"/>
  <c r="R32"/>
  <c r="K488"/>
  <c r="M344"/>
  <c r="Q390"/>
  <c r="K234"/>
  <c r="X206"/>
  <c r="Q165"/>
  <c r="T132"/>
  <c r="U103"/>
  <c r="L88"/>
  <c r="J46"/>
  <c r="T498"/>
  <c r="M458"/>
  <c r="J234"/>
  <c r="R200"/>
  <c r="Q213"/>
  <c r="T150"/>
  <c r="W117"/>
  <c r="L36"/>
  <c r="J54"/>
  <c r="N528"/>
  <c r="M488"/>
  <c r="N330"/>
  <c r="J346"/>
  <c r="R244"/>
  <c r="N213"/>
  <c r="X150"/>
  <c r="U117"/>
  <c r="J88"/>
  <c r="R28"/>
  <c r="W565"/>
  <c r="R439"/>
  <c r="K393"/>
  <c r="K412"/>
  <c r="J448"/>
  <c r="X354"/>
  <c r="R437"/>
  <c r="K391"/>
  <c r="L352"/>
  <c r="X343"/>
  <c r="T299"/>
  <c r="K363"/>
  <c r="W320"/>
  <c r="X348"/>
  <c r="T297"/>
  <c r="W369"/>
  <c r="N317"/>
  <c r="M288"/>
  <c r="M310"/>
  <c r="T248"/>
  <c r="N281"/>
  <c r="U273"/>
  <c r="M309"/>
  <c r="Q303"/>
  <c r="Q266"/>
  <c r="Q253"/>
  <c r="T247"/>
  <c r="W256"/>
  <c r="R288"/>
  <c r="U280"/>
  <c r="K275"/>
  <c r="M269"/>
  <c r="Q306"/>
  <c r="W263"/>
  <c r="L264"/>
  <c r="R251"/>
  <c r="N245"/>
  <c r="X254"/>
  <c r="K241"/>
  <c r="J283"/>
  <c r="T303"/>
  <c r="L257"/>
  <c r="T225"/>
  <c r="T216"/>
  <c r="K210"/>
  <c r="J203"/>
  <c r="J192"/>
  <c r="R183"/>
  <c r="N177"/>
  <c r="X171"/>
  <c r="N275"/>
  <c r="Q264"/>
  <c r="X237"/>
  <c r="T230"/>
  <c r="L216"/>
  <c r="R210"/>
  <c r="N202"/>
  <c r="U196"/>
  <c r="K183"/>
  <c r="M177"/>
  <c r="Q171"/>
  <c r="T166"/>
  <c r="N306"/>
  <c r="J259"/>
  <c r="J226"/>
  <c r="N217"/>
  <c r="U209"/>
  <c r="X203"/>
  <c r="K194"/>
  <c r="M184"/>
  <c r="Q178"/>
  <c r="T172"/>
  <c r="R284"/>
  <c r="X304"/>
  <c r="T256"/>
  <c r="Q230"/>
  <c r="Q215"/>
  <c r="Q211"/>
  <c r="T201"/>
  <c r="T195"/>
  <c r="W181"/>
  <c r="L176"/>
  <c r="J170"/>
  <c r="R167"/>
  <c r="X158"/>
  <c r="R154"/>
  <c r="J152"/>
  <c r="R161"/>
  <c r="N159"/>
  <c r="K140"/>
  <c r="K141"/>
  <c r="N142"/>
  <c r="K143"/>
  <c r="T145"/>
  <c r="J144"/>
  <c r="X137"/>
  <c r="M136"/>
  <c r="W147"/>
  <c r="R125"/>
  <c r="U123"/>
  <c r="Q122"/>
  <c r="L121"/>
  <c r="N128"/>
  <c r="K127"/>
  <c r="T130"/>
  <c r="J129"/>
  <c r="X111"/>
  <c r="M110"/>
  <c r="W114"/>
  <c r="R113"/>
  <c r="K115"/>
  <c r="T116"/>
  <c r="J98"/>
  <c r="X99"/>
  <c r="M104"/>
  <c r="W102"/>
  <c r="R100"/>
  <c r="U93"/>
  <c r="T94"/>
  <c r="T91"/>
  <c r="U95"/>
  <c r="N87"/>
  <c r="K84"/>
  <c r="T76"/>
  <c r="J75"/>
  <c r="X73"/>
  <c r="M78"/>
  <c r="W80"/>
  <c r="R81"/>
  <c r="K82"/>
  <c r="T63"/>
  <c r="J64"/>
  <c r="X66"/>
  <c r="M67"/>
  <c r="W69"/>
  <c r="R70"/>
  <c r="W71"/>
  <c r="W56"/>
  <c r="R57"/>
  <c r="U59"/>
  <c r="Q60"/>
  <c r="L61"/>
  <c r="N53"/>
  <c r="K50"/>
  <c r="T49"/>
  <c r="X40"/>
  <c r="M41"/>
  <c r="K186"/>
  <c r="M167"/>
  <c r="Q169"/>
  <c r="K158"/>
  <c r="T156"/>
  <c r="J155"/>
  <c r="X153"/>
  <c r="M152"/>
  <c r="W161"/>
  <c r="R160"/>
  <c r="U140"/>
  <c r="Q139"/>
  <c r="X141"/>
  <c r="U143"/>
  <c r="Q138"/>
  <c r="L145"/>
  <c r="N146"/>
  <c r="K137"/>
  <c r="T135"/>
  <c r="J147"/>
  <c r="X124"/>
  <c r="M123"/>
  <c r="W121"/>
  <c r="R120"/>
  <c r="U127"/>
  <c r="Q126"/>
  <c r="L130"/>
  <c r="N112"/>
  <c r="K111"/>
  <c r="T109"/>
  <c r="J114"/>
  <c r="U115"/>
  <c r="Q108"/>
  <c r="L116"/>
  <c r="N97"/>
  <c r="K99"/>
  <c r="K105"/>
  <c r="N102"/>
  <c r="K100"/>
  <c r="T93"/>
  <c r="U94"/>
  <c r="X91"/>
  <c r="Q95"/>
  <c r="L86"/>
  <c r="N84"/>
  <c r="K77"/>
  <c r="T75"/>
  <c r="J74"/>
  <c r="X78"/>
  <c r="M79"/>
  <c r="W81"/>
  <c r="N82"/>
  <c r="K72"/>
  <c r="T64"/>
  <c r="J65"/>
  <c r="X67"/>
  <c r="M68"/>
  <c r="W70"/>
  <c r="R71"/>
  <c r="U56"/>
  <c r="Q57"/>
  <c r="L58"/>
  <c r="N60"/>
  <c r="K61"/>
  <c r="T53"/>
  <c r="J50"/>
  <c r="X49"/>
  <c r="Q45"/>
  <c r="K40"/>
  <c r="T42"/>
  <c r="J43"/>
  <c r="X38"/>
  <c r="Q39"/>
  <c r="J34"/>
  <c r="N32"/>
  <c r="J33"/>
  <c r="L31"/>
  <c r="M29"/>
  <c r="R26"/>
  <c r="R166"/>
  <c r="Q168"/>
  <c r="U158"/>
  <c r="Q157"/>
  <c r="L156"/>
  <c r="N154"/>
  <c r="K153"/>
  <c r="T151"/>
  <c r="J161"/>
  <c r="X159"/>
  <c r="M140"/>
  <c r="M141"/>
  <c r="X142"/>
  <c r="N138"/>
  <c r="K145"/>
  <c r="T146"/>
  <c r="J137"/>
  <c r="X135"/>
  <c r="M147"/>
  <c r="W124"/>
  <c r="R123"/>
  <c r="U121"/>
  <c r="Q120"/>
  <c r="L128"/>
  <c r="N126"/>
  <c r="K130"/>
  <c r="T112"/>
  <c r="J111"/>
  <c r="X109"/>
  <c r="M114"/>
  <c r="T115"/>
  <c r="J108"/>
  <c r="X98"/>
  <c r="M97"/>
  <c r="W104"/>
  <c r="R105"/>
  <c r="U100"/>
  <c r="Q101"/>
  <c r="L93"/>
  <c r="U92"/>
  <c r="Q91"/>
  <c r="X95"/>
  <c r="X87"/>
  <c r="M84"/>
  <c r="W76"/>
  <c r="R75"/>
  <c r="U73"/>
  <c r="Q78"/>
  <c r="L79"/>
  <c r="N81"/>
  <c r="U72"/>
  <c r="Q63"/>
  <c r="L64"/>
  <c r="N66"/>
  <c r="K67"/>
  <c r="T69"/>
  <c r="J70"/>
  <c r="R55"/>
  <c r="U57"/>
  <c r="Q58"/>
  <c r="L59"/>
  <c r="N61"/>
  <c r="K52"/>
  <c r="T50"/>
  <c r="J48"/>
  <c r="U45"/>
  <c r="N40"/>
  <c r="K41"/>
  <c r="T43"/>
  <c r="J37"/>
  <c r="L39"/>
  <c r="M34"/>
  <c r="U32"/>
  <c r="U30"/>
  <c r="T31"/>
  <c r="X27"/>
  <c r="Q26"/>
  <c r="L25"/>
  <c r="Q186"/>
  <c r="W168"/>
  <c r="T158"/>
  <c r="J157"/>
  <c r="X155"/>
  <c r="M154"/>
  <c r="W152"/>
  <c r="R151"/>
  <c r="U160"/>
  <c r="Q159"/>
  <c r="L140"/>
  <c r="N141"/>
  <c r="X143"/>
  <c r="M138"/>
  <c r="W144"/>
  <c r="R146"/>
  <c r="U136"/>
  <c r="Q135"/>
  <c r="L147"/>
  <c r="N124"/>
  <c r="K123"/>
  <c r="T121"/>
  <c r="J120"/>
  <c r="X127"/>
  <c r="M126"/>
  <c r="W129"/>
  <c r="R112"/>
  <c r="U110"/>
  <c r="Q109"/>
  <c r="L114"/>
  <c r="R115"/>
  <c r="U116"/>
  <c r="Q98"/>
  <c r="L97"/>
  <c r="N104"/>
  <c r="X102"/>
  <c r="M100"/>
  <c r="W93"/>
  <c r="R94"/>
  <c r="U91"/>
  <c r="T95"/>
  <c r="W87"/>
  <c r="R84"/>
  <c r="U76"/>
  <c r="Q75"/>
  <c r="L74"/>
  <c r="N78"/>
  <c r="K79"/>
  <c r="T81"/>
  <c r="L82"/>
  <c r="N63"/>
  <c r="K64"/>
  <c r="T66"/>
  <c r="J67"/>
  <c r="X69"/>
  <c r="M70"/>
  <c r="W55"/>
  <c r="R56"/>
  <c r="U58"/>
  <c r="Q59"/>
  <c r="L60"/>
  <c r="N52"/>
  <c r="K53"/>
  <c r="T48"/>
  <c r="J49"/>
  <c r="M40"/>
  <c r="W42"/>
  <c r="R43"/>
  <c r="U38"/>
  <c r="T39"/>
  <c r="K35"/>
  <c r="L32"/>
  <c r="T30"/>
  <c r="U31"/>
  <c r="W27"/>
  <c r="N26"/>
  <c r="K25"/>
  <c r="K43"/>
  <c r="L35"/>
  <c r="W31"/>
  <c r="L37"/>
  <c r="L30"/>
  <c r="N25"/>
  <c r="W43"/>
  <c r="X32"/>
  <c r="N27"/>
  <c r="X37"/>
  <c r="Q33"/>
  <c r="T528"/>
  <c r="K501"/>
  <c r="W498"/>
  <c r="R488"/>
  <c r="U466"/>
  <c r="Q458"/>
  <c r="L457"/>
  <c r="N344"/>
  <c r="K338"/>
  <c r="T330"/>
  <c r="X390"/>
  <c r="M346"/>
  <c r="W329"/>
  <c r="R234"/>
  <c r="U268"/>
  <c r="Q244"/>
  <c r="L224"/>
  <c r="N200"/>
  <c r="K198"/>
  <c r="T213"/>
  <c r="X165"/>
  <c r="M163"/>
  <c r="W150"/>
  <c r="R148"/>
  <c r="U132"/>
  <c r="Q131"/>
  <c r="L119"/>
  <c r="M44"/>
  <c r="W103"/>
  <c r="R90"/>
  <c r="U85"/>
  <c r="Q62"/>
  <c r="L54"/>
  <c r="X528"/>
  <c r="N501"/>
  <c r="U498"/>
  <c r="Q488"/>
  <c r="L469"/>
  <c r="N458"/>
  <c r="K457"/>
  <c r="T344"/>
  <c r="J338"/>
  <c r="X330"/>
  <c r="W390"/>
  <c r="R346"/>
  <c r="U329"/>
  <c r="Q234"/>
  <c r="L313"/>
  <c r="N244"/>
  <c r="K224"/>
  <c r="T200"/>
  <c r="J198"/>
  <c r="X213"/>
  <c r="W165"/>
  <c r="R163"/>
  <c r="U150"/>
  <c r="Q148"/>
  <c r="L134"/>
  <c r="N131"/>
  <c r="K119"/>
  <c r="X44"/>
  <c r="M36"/>
  <c r="W90"/>
  <c r="R88"/>
  <c r="U62"/>
  <c r="Q54"/>
  <c r="L51"/>
  <c r="N28"/>
  <c r="U46"/>
  <c r="K28"/>
  <c r="J542"/>
  <c r="J541" s="1"/>
  <c r="T501"/>
  <c r="L403"/>
  <c r="N488"/>
  <c r="K469"/>
  <c r="T458"/>
  <c r="J457"/>
  <c r="X344"/>
  <c r="M338"/>
  <c r="W330"/>
  <c r="U390"/>
  <c r="Q346"/>
  <c r="L339"/>
  <c r="N234"/>
  <c r="K313"/>
  <c r="T244"/>
  <c r="J224"/>
  <c r="X200"/>
  <c r="M198"/>
  <c r="W213"/>
  <c r="U165"/>
  <c r="Q163"/>
  <c r="L162"/>
  <c r="N148"/>
  <c r="K134"/>
  <c r="T131"/>
  <c r="J119"/>
  <c r="W44"/>
  <c r="R36"/>
  <c r="U90"/>
  <c r="Q88"/>
  <c r="L85"/>
  <c r="N54"/>
  <c r="K51"/>
  <c r="T28"/>
  <c r="U528"/>
  <c r="R501"/>
  <c r="K403"/>
  <c r="T488"/>
  <c r="J469"/>
  <c r="X458"/>
  <c r="M457"/>
  <c r="W344"/>
  <c r="R338"/>
  <c r="U330"/>
  <c r="L395"/>
  <c r="N346"/>
  <c r="K339"/>
  <c r="T234"/>
  <c r="J313"/>
  <c r="X244"/>
  <c r="M224"/>
  <c r="W200"/>
  <c r="R198"/>
  <c r="U213"/>
  <c r="N163"/>
  <c r="K162"/>
  <c r="T148"/>
  <c r="J134"/>
  <c r="X131"/>
  <c r="M119"/>
  <c r="U44"/>
  <c r="Q36"/>
  <c r="L103"/>
  <c r="N88"/>
  <c r="K85"/>
  <c r="T54"/>
  <c r="J51"/>
  <c r="Q565"/>
  <c r="R565"/>
  <c r="T466"/>
  <c r="X399"/>
  <c r="U395"/>
  <c r="N329"/>
  <c r="J244"/>
  <c r="W221"/>
  <c r="K148"/>
  <c r="R44"/>
  <c r="N62"/>
  <c r="M501"/>
  <c r="R344"/>
  <c r="Q330"/>
  <c r="T329"/>
  <c r="W206"/>
  <c r="J148"/>
  <c r="Q44"/>
  <c r="K88"/>
  <c r="X46"/>
  <c r="W466"/>
  <c r="U399"/>
  <c r="M234"/>
  <c r="L198"/>
  <c r="J163"/>
  <c r="R131"/>
  <c r="N44"/>
  <c r="M54"/>
  <c r="T565"/>
  <c r="J561"/>
  <c r="J565"/>
  <c r="X45"/>
  <c r="M27"/>
  <c r="C38" i="27"/>
  <c r="C55" s="1"/>
  <c r="AA29" i="38"/>
  <c r="Z28" l="1"/>
  <c r="AB28" s="1"/>
  <c r="AO28" s="1"/>
  <c r="D28"/>
  <c r="E28" s="1"/>
  <c r="S29"/>
  <c r="S28"/>
  <c r="R485"/>
  <c r="J485"/>
  <c r="S243"/>
  <c r="S345"/>
  <c r="S164"/>
  <c r="P243"/>
  <c r="P149"/>
  <c r="V164"/>
  <c r="S223"/>
  <c r="P13"/>
  <c r="S47"/>
  <c r="V199"/>
  <c r="O260"/>
  <c r="V214"/>
  <c r="P89"/>
  <c r="S459"/>
  <c r="S235"/>
  <c r="S199"/>
  <c r="S389"/>
  <c r="S485"/>
  <c r="V389"/>
  <c r="P485"/>
  <c r="V383"/>
  <c r="V133"/>
  <c r="V509"/>
  <c r="O328"/>
  <c r="O83"/>
  <c r="P191"/>
  <c r="P509"/>
  <c r="V467"/>
  <c r="P107"/>
  <c r="P133"/>
  <c r="O383"/>
  <c r="P199"/>
  <c r="P398"/>
  <c r="S489"/>
  <c r="S191"/>
  <c r="S133"/>
  <c r="S527"/>
  <c r="S526" s="1"/>
  <c r="V243"/>
  <c r="V13"/>
  <c r="P312"/>
  <c r="P164"/>
  <c r="O164"/>
  <c r="P47"/>
  <c r="O149"/>
  <c r="O47"/>
  <c r="V207"/>
  <c r="V485"/>
  <c r="O96"/>
  <c r="O207"/>
  <c r="O345"/>
  <c r="V500"/>
  <c r="V499" s="1"/>
  <c r="O107"/>
  <c r="O467"/>
  <c r="P527"/>
  <c r="P526" s="1"/>
  <c r="V267"/>
  <c r="V489"/>
  <c r="V560"/>
  <c r="O191"/>
  <c r="P118"/>
  <c r="O214"/>
  <c r="P267"/>
  <c r="P328"/>
  <c r="P345"/>
  <c r="O500"/>
  <c r="O489"/>
  <c r="O560"/>
  <c r="S500"/>
  <c r="S214"/>
  <c r="S312"/>
  <c r="V223"/>
  <c r="O13"/>
  <c r="O312"/>
  <c r="O223"/>
  <c r="P223"/>
  <c r="S149"/>
  <c r="V527"/>
  <c r="V526" s="1"/>
  <c r="V260"/>
  <c r="O118"/>
  <c r="O389"/>
  <c r="V83"/>
  <c r="V459"/>
  <c r="P214"/>
  <c r="V118"/>
  <c r="V107"/>
  <c r="O235"/>
  <c r="O89"/>
  <c r="O199"/>
  <c r="V89"/>
  <c r="V235"/>
  <c r="P83"/>
  <c r="O459"/>
  <c r="P260"/>
  <c r="P389"/>
  <c r="P383"/>
  <c r="P459"/>
  <c r="O485"/>
  <c r="S260"/>
  <c r="S398"/>
  <c r="S207"/>
  <c r="S89"/>
  <c r="S107"/>
  <c r="S267"/>
  <c r="S560"/>
  <c r="S118"/>
  <c r="S328"/>
  <c r="S467"/>
  <c r="V312"/>
  <c r="O243"/>
  <c r="V149"/>
  <c r="V47"/>
  <c r="V96"/>
  <c r="V191"/>
  <c r="O267"/>
  <c r="V398"/>
  <c r="O133"/>
  <c r="P500"/>
  <c r="V328"/>
  <c r="V345"/>
  <c r="P96"/>
  <c r="P207"/>
  <c r="O398"/>
  <c r="P235"/>
  <c r="P467"/>
  <c r="O509"/>
  <c r="O527"/>
  <c r="O526" s="1"/>
  <c r="P489"/>
  <c r="P560"/>
  <c r="S96"/>
  <c r="S383"/>
  <c r="S83"/>
  <c r="S509"/>
  <c r="N560"/>
  <c r="X28"/>
  <c r="X29"/>
  <c r="N485"/>
  <c r="N13"/>
  <c r="Q13"/>
  <c r="R13"/>
  <c r="W13"/>
  <c r="K13"/>
  <c r="U13"/>
  <c r="L13"/>
  <c r="M13"/>
  <c r="T13"/>
  <c r="U485"/>
  <c r="R500"/>
  <c r="J467"/>
  <c r="X467"/>
  <c r="T467"/>
  <c r="Q467"/>
  <c r="M467"/>
  <c r="X485"/>
  <c r="R489"/>
  <c r="W467"/>
  <c r="K500"/>
  <c r="N467"/>
  <c r="N527"/>
  <c r="N526" s="1"/>
  <c r="X560"/>
  <c r="W485"/>
  <c r="R459"/>
  <c r="J489"/>
  <c r="U467"/>
  <c r="AB29"/>
  <c r="AO29" s="1"/>
  <c r="AA13"/>
  <c r="AA12" s="1"/>
  <c r="AA566" s="1"/>
  <c r="J28"/>
  <c r="J29"/>
  <c r="T560"/>
  <c r="T459"/>
  <c r="U489"/>
  <c r="R467"/>
  <c r="M489"/>
  <c r="M500"/>
  <c r="R560"/>
  <c r="U459"/>
  <c r="X500"/>
  <c r="Q500"/>
  <c r="Q560"/>
  <c r="L467"/>
  <c r="W560"/>
  <c r="T489"/>
  <c r="M560"/>
  <c r="U500"/>
  <c r="W500"/>
  <c r="W459"/>
  <c r="K467"/>
  <c r="L560"/>
  <c r="N500"/>
  <c r="T527"/>
  <c r="T526" s="1"/>
  <c r="U527"/>
  <c r="U526" s="1"/>
  <c r="K459"/>
  <c r="Q489"/>
  <c r="T485"/>
  <c r="T500"/>
  <c r="X527"/>
  <c r="X526" s="1"/>
  <c r="J312"/>
  <c r="X389"/>
  <c r="M83"/>
  <c r="M214"/>
  <c r="L191"/>
  <c r="W214"/>
  <c r="J118"/>
  <c r="W207"/>
  <c r="J191"/>
  <c r="L312"/>
  <c r="W389"/>
  <c r="Q485"/>
  <c r="X164"/>
  <c r="W489"/>
  <c r="N207"/>
  <c r="M485"/>
  <c r="X191"/>
  <c r="L489"/>
  <c r="N223"/>
  <c r="L459"/>
  <c r="K527"/>
  <c r="K526" s="1"/>
  <c r="K214"/>
  <c r="U243"/>
  <c r="Q191"/>
  <c r="M312"/>
  <c r="T83"/>
  <c r="U560"/>
  <c r="X489"/>
  <c r="K560"/>
  <c r="L207"/>
  <c r="M459"/>
  <c r="L527"/>
  <c r="L526" s="1"/>
  <c r="W527"/>
  <c r="W526" s="1"/>
  <c r="J500"/>
  <c r="M207"/>
  <c r="N459"/>
  <c r="M527"/>
  <c r="M526" s="1"/>
  <c r="Q312"/>
  <c r="X398"/>
  <c r="Q509"/>
  <c r="N199"/>
  <c r="K312"/>
  <c r="L223"/>
  <c r="K485"/>
  <c r="R312"/>
  <c r="Q527"/>
  <c r="Q526" s="1"/>
  <c r="K489"/>
  <c r="R527"/>
  <c r="R526" s="1"/>
  <c r="L485"/>
  <c r="U398"/>
  <c r="T328"/>
  <c r="R191"/>
  <c r="X207"/>
  <c r="R345"/>
  <c r="U267"/>
  <c r="R199"/>
  <c r="U345"/>
  <c r="Q459"/>
  <c r="J527"/>
  <c r="J526" s="1"/>
  <c r="J459"/>
  <c r="L500"/>
  <c r="X459"/>
  <c r="N489"/>
  <c r="R383"/>
  <c r="J223"/>
  <c r="K118"/>
  <c r="U149"/>
  <c r="N243"/>
  <c r="R89"/>
  <c r="K191"/>
  <c r="T345"/>
  <c r="U260"/>
  <c r="X223"/>
  <c r="Q383"/>
  <c r="T47"/>
  <c r="N83"/>
  <c r="X149"/>
  <c r="Q389"/>
  <c r="K267"/>
  <c r="Q133"/>
  <c r="L107"/>
  <c r="R118"/>
  <c r="L214"/>
  <c r="J207"/>
  <c r="Q398"/>
  <c r="Q96"/>
  <c r="M383"/>
  <c r="W199"/>
  <c r="K83"/>
  <c r="N312"/>
  <c r="J398"/>
  <c r="X89"/>
  <c r="N164"/>
  <c r="Q89"/>
  <c r="M389"/>
  <c r="W223"/>
  <c r="K243"/>
  <c r="J260"/>
  <c r="R509"/>
  <c r="J383"/>
  <c r="X383"/>
  <c r="K509"/>
  <c r="L509"/>
  <c r="T118"/>
  <c r="J133"/>
  <c r="T243"/>
  <c r="W89"/>
  <c r="W107"/>
  <c r="U83"/>
  <c r="T164"/>
  <c r="Q267"/>
  <c r="R107"/>
  <c r="J267"/>
  <c r="U214"/>
  <c r="R207"/>
  <c r="Q149"/>
  <c r="W47"/>
  <c r="W96"/>
  <c r="J560"/>
  <c r="J243"/>
  <c r="M223"/>
  <c r="U89"/>
  <c r="M191"/>
  <c r="U389"/>
  <c r="L133"/>
  <c r="W164"/>
  <c r="T199"/>
  <c r="W328"/>
  <c r="L96"/>
  <c r="M96"/>
  <c r="N96"/>
  <c r="R243"/>
  <c r="T149"/>
  <c r="N133"/>
  <c r="N118"/>
  <c r="J214"/>
  <c r="L267"/>
  <c r="W345"/>
  <c r="N191"/>
  <c r="L398"/>
  <c r="M133"/>
  <c r="U199"/>
  <c r="X83"/>
  <c r="Q83"/>
  <c r="N235"/>
  <c r="Q199"/>
  <c r="M243"/>
  <c r="M164"/>
  <c r="K199"/>
  <c r="U312"/>
  <c r="N398"/>
  <c r="Q107"/>
  <c r="M149"/>
  <c r="K207"/>
  <c r="U223"/>
  <c r="K89"/>
  <c r="W118"/>
  <c r="Q214"/>
  <c r="M267"/>
  <c r="K389"/>
  <c r="L164"/>
  <c r="W191"/>
  <c r="T312"/>
  <c r="M398"/>
  <c r="Q260"/>
  <c r="X267"/>
  <c r="M199"/>
  <c r="L89"/>
  <c r="X214"/>
  <c r="N267"/>
  <c r="R389"/>
  <c r="M47"/>
  <c r="J83"/>
  <c r="X47"/>
  <c r="U235"/>
  <c r="L383"/>
  <c r="X235"/>
  <c r="T383"/>
  <c r="N509"/>
  <c r="Q223"/>
  <c r="W243"/>
  <c r="N47"/>
  <c r="R83"/>
  <c r="Q164"/>
  <c r="K107"/>
  <c r="Q118"/>
  <c r="W398"/>
  <c r="M89"/>
  <c r="T214"/>
  <c r="W133"/>
  <c r="J149"/>
  <c r="X118"/>
  <c r="R214"/>
  <c r="L389"/>
  <c r="U47"/>
  <c r="R47"/>
  <c r="T389"/>
  <c r="T107"/>
  <c r="M118"/>
  <c r="U207"/>
  <c r="X243"/>
  <c r="K133"/>
  <c r="U164"/>
  <c r="X199"/>
  <c r="K223"/>
  <c r="U328"/>
  <c r="L118"/>
  <c r="W149"/>
  <c r="T207"/>
  <c r="Q243"/>
  <c r="J47"/>
  <c r="U107"/>
  <c r="J345"/>
  <c r="Q207"/>
  <c r="J107"/>
  <c r="L149"/>
  <c r="T223"/>
  <c r="T191"/>
  <c r="K398"/>
  <c r="R133"/>
  <c r="R223"/>
  <c r="R96"/>
  <c r="T96"/>
  <c r="K47"/>
  <c r="U96"/>
  <c r="K96"/>
  <c r="N89"/>
  <c r="K345"/>
  <c r="U133"/>
  <c r="R328"/>
  <c r="J89"/>
  <c r="U118"/>
  <c r="N214"/>
  <c r="R267"/>
  <c r="J389"/>
  <c r="K164"/>
  <c r="U191"/>
  <c r="X312"/>
  <c r="R398"/>
  <c r="T133"/>
  <c r="W83"/>
  <c r="N389"/>
  <c r="X107"/>
  <c r="T267"/>
  <c r="R164"/>
  <c r="J199"/>
  <c r="T398"/>
  <c r="L83"/>
  <c r="Q235"/>
  <c r="X260"/>
  <c r="T260"/>
  <c r="J235"/>
  <c r="N260"/>
  <c r="T235"/>
  <c r="M235"/>
  <c r="M260"/>
  <c r="L235"/>
  <c r="W260"/>
  <c r="T509"/>
  <c r="W509"/>
  <c r="X509"/>
  <c r="M509"/>
  <c r="L47"/>
  <c r="N107"/>
  <c r="R149"/>
  <c r="L243"/>
  <c r="J164"/>
  <c r="L199"/>
  <c r="W312"/>
  <c r="X133"/>
  <c r="M107"/>
  <c r="K149"/>
  <c r="X96"/>
  <c r="Q47"/>
  <c r="T89"/>
  <c r="W267"/>
  <c r="N149"/>
  <c r="J96"/>
  <c r="W235"/>
  <c r="R235"/>
  <c r="R260"/>
  <c r="K235"/>
  <c r="L260"/>
  <c r="N383"/>
  <c r="K260"/>
  <c r="U383"/>
  <c r="K383"/>
  <c r="J509"/>
  <c r="W383"/>
  <c r="U509"/>
  <c r="Z21"/>
  <c r="D5" i="8"/>
  <c r="B5" i="27" s="1"/>
  <c r="B15" s="1"/>
  <c r="I28" i="38" l="1"/>
  <c r="G28"/>
  <c r="V190"/>
  <c r="V106" s="1"/>
  <c r="S327"/>
  <c r="S13"/>
  <c r="S12" s="1"/>
  <c r="P499"/>
  <c r="O397"/>
  <c r="S222"/>
  <c r="S190"/>
  <c r="S106" s="1"/>
  <c r="O12"/>
  <c r="P12"/>
  <c r="V397"/>
  <c r="P397"/>
  <c r="V327"/>
  <c r="O222"/>
  <c r="O499"/>
  <c r="P222"/>
  <c r="O327"/>
  <c r="S499"/>
  <c r="V12"/>
  <c r="S397"/>
  <c r="V222"/>
  <c r="P327"/>
  <c r="O190"/>
  <c r="O106" s="1"/>
  <c r="P190"/>
  <c r="P106" s="1"/>
  <c r="X13"/>
  <c r="X12" s="1"/>
  <c r="J13"/>
  <c r="J12" s="1"/>
  <c r="W12"/>
  <c r="T12"/>
  <c r="U12"/>
  <c r="R12"/>
  <c r="L12"/>
  <c r="K12"/>
  <c r="Q12"/>
  <c r="M12"/>
  <c r="N12"/>
  <c r="R499"/>
  <c r="K499"/>
  <c r="K328"/>
  <c r="K327" s="1"/>
  <c r="J328"/>
  <c r="J327" s="1"/>
  <c r="N328"/>
  <c r="L328"/>
  <c r="X328"/>
  <c r="M328"/>
  <c r="Q328"/>
  <c r="J190"/>
  <c r="J106" s="1"/>
  <c r="M345"/>
  <c r="N345"/>
  <c r="L345"/>
  <c r="Q345"/>
  <c r="X345"/>
  <c r="X327" s="1"/>
  <c r="R397"/>
  <c r="R190"/>
  <c r="R106" s="1"/>
  <c r="W190"/>
  <c r="W106" s="1"/>
  <c r="Q190"/>
  <c r="Q106" s="1"/>
  <c r="J499"/>
  <c r="N190"/>
  <c r="N106" s="1"/>
  <c r="U190"/>
  <c r="U106" s="1"/>
  <c r="M190"/>
  <c r="M106" s="1"/>
  <c r="X190"/>
  <c r="X106" s="1"/>
  <c r="M499"/>
  <c r="K190"/>
  <c r="K106" s="1"/>
  <c r="T190"/>
  <c r="T106" s="1"/>
  <c r="L190"/>
  <c r="L106" s="1"/>
  <c r="T397"/>
  <c r="Q499"/>
  <c r="T499"/>
  <c r="W397"/>
  <c r="X397"/>
  <c r="J397"/>
  <c r="U397"/>
  <c r="R327"/>
  <c r="U499"/>
  <c r="L397"/>
  <c r="X499"/>
  <c r="N499"/>
  <c r="W499"/>
  <c r="M397"/>
  <c r="Q397"/>
  <c r="K397"/>
  <c r="L499"/>
  <c r="N397"/>
  <c r="T327"/>
  <c r="U222"/>
  <c r="L222"/>
  <c r="X222"/>
  <c r="N222"/>
  <c r="W222"/>
  <c r="J222"/>
  <c r="R222"/>
  <c r="T222"/>
  <c r="U327"/>
  <c r="Q222"/>
  <c r="K222"/>
  <c r="M222"/>
  <c r="W327"/>
  <c r="E21"/>
  <c r="D13"/>
  <c r="AB21"/>
  <c r="AO21" s="1"/>
  <c r="Z13"/>
  <c r="E560"/>
  <c r="S566" l="1"/>
  <c r="V566"/>
  <c r="P566"/>
  <c r="O566"/>
  <c r="R566"/>
  <c r="J566"/>
  <c r="W566"/>
  <c r="K566"/>
  <c r="X566"/>
  <c r="T566"/>
  <c r="U566"/>
  <c r="M327"/>
  <c r="M566" s="1"/>
  <c r="N327"/>
  <c r="N566" s="1"/>
  <c r="Q327"/>
  <c r="Q566" s="1"/>
  <c r="L327"/>
  <c r="L566" s="1"/>
  <c r="Z12"/>
  <c r="Z566" s="1"/>
  <c r="AB13"/>
  <c r="AO13" s="1"/>
  <c r="D12"/>
  <c r="D566" s="1"/>
  <c r="E13"/>
  <c r="I21"/>
  <c r="G21"/>
  <c r="G560"/>
  <c r="AB12" l="1"/>
  <c r="AO12" s="1"/>
  <c r="E12"/>
  <c r="I12" s="1"/>
  <c r="E566"/>
  <c r="E10" i="27" s="1"/>
  <c r="I13" i="38"/>
  <c r="G13"/>
  <c r="I560"/>
  <c r="G12" l="1"/>
  <c r="G566"/>
  <c r="I566"/>
  <c r="AB560" l="1"/>
  <c r="AB566" l="1"/>
  <c r="AF560" l="1"/>
  <c r="AF566" l="1"/>
  <c r="AJ560" l="1"/>
  <c r="AJ566" l="1"/>
  <c r="AN560" l="1"/>
  <c r="AO560" s="1"/>
  <c r="AN566" l="1"/>
  <c r="AO566" s="1"/>
</calcChain>
</file>

<file path=xl/comments1.xml><?xml version="1.0" encoding="utf-8"?>
<comments xmlns="http://schemas.openxmlformats.org/spreadsheetml/2006/main">
  <authors>
    <author>karlaflores</author>
    <author>.....</author>
    <author>Alejandro Carías</author>
  </authors>
  <commentList>
    <comment ref="U7" authorId="0">
      <text>
        <r>
          <rPr>
            <sz val="9"/>
            <color indexed="81"/>
            <rFont val="Tahoma"/>
            <family val="2"/>
          </rPr>
          <t xml:space="preserve">
.....:
Indicar donde y en que forma se pueden encontrar las informaciones que permitan verificar el cumplimiento de los resultados </t>
        </r>
      </text>
    </comment>
    <comment ref="X7" authorId="0">
      <text>
        <r>
          <rPr>
            <b/>
            <sz val="9"/>
            <color indexed="81"/>
            <rFont val="Tahoma"/>
            <family val="2"/>
          </rPr>
          <t>….:
Establecer las condiciones que deben cumplirse para garantizar el logro de los resultados y sobre las cuales la unidad ejecutora no tiene ningún control.:</t>
        </r>
        <r>
          <rPr>
            <sz val="9"/>
            <color indexed="81"/>
            <rFont val="Tahoma"/>
            <family val="2"/>
          </rPr>
          <t xml:space="preserve">
</t>
        </r>
      </text>
    </comment>
    <comment ref="AB7" authorId="0">
      <text>
        <r>
          <rPr>
            <b/>
            <sz val="9"/>
            <color indexed="81"/>
            <rFont val="Tahoma"/>
            <family val="2"/>
          </rPr>
          <t>….:
Descripción y cantidad de la población objetivo para el año</t>
        </r>
      </text>
    </comment>
    <comment ref="AC7" authorId="1">
      <text>
        <r>
          <rPr>
            <b/>
            <sz val="8"/>
            <color indexed="81"/>
            <rFont val="Tahoma"/>
            <family val="2"/>
          </rPr>
          <t>.....:</t>
        </r>
        <r>
          <rPr>
            <sz val="8"/>
            <color indexed="81"/>
            <rFont val="Tahoma"/>
            <family val="2"/>
          </rPr>
          <t xml:space="preserve">
</t>
        </r>
        <r>
          <rPr>
            <sz val="10"/>
            <color indexed="81"/>
            <rFont val="Tahoma"/>
            <family val="2"/>
          </rPr>
          <t>Valores de resultados  programados para el los trimestres del año 2011 de la población objetivo</t>
        </r>
      </text>
    </comment>
    <comment ref="AG7" authorId="0">
      <text>
        <r>
          <rPr>
            <b/>
            <sz val="9"/>
            <color indexed="81"/>
            <rFont val="Tahoma"/>
            <family val="2"/>
          </rPr>
          <t>…..:</t>
        </r>
        <r>
          <rPr>
            <sz val="9"/>
            <color indexed="81"/>
            <rFont val="Tahoma"/>
            <family val="2"/>
          </rPr>
          <t xml:space="preserve">
Indicar donde y en que forma se pueden encontrar la informaciones que permitan verificar el cumplimiento de los resultados en base a lo programado en población objetivo</t>
        </r>
      </text>
    </comment>
    <comment ref="Z11" authorId="2">
      <text>
        <r>
          <rPr>
            <b/>
            <sz val="9"/>
            <color indexed="81"/>
            <rFont val="Tahoma"/>
            <family val="2"/>
          </rPr>
          <t>Alejandro Carías:</t>
        </r>
        <r>
          <rPr>
            <sz val="9"/>
            <color indexed="81"/>
            <rFont val="Tahoma"/>
            <family val="2"/>
          </rPr>
          <t xml:space="preserve">
No se encontró variable macroecónom</t>
        </r>
      </text>
    </comment>
  </commentList>
</comments>
</file>

<file path=xl/comments2.xml><?xml version="1.0" encoding="utf-8"?>
<comments xmlns="http://schemas.openxmlformats.org/spreadsheetml/2006/main">
  <authors>
    <author>aly13</author>
  </authors>
  <commentList>
    <comment ref="Q14" authorId="0">
      <text>
        <r>
          <rPr>
            <b/>
            <sz val="9"/>
            <color indexed="81"/>
            <rFont val="Tahoma"/>
            <family val="2"/>
          </rPr>
          <t>aly13:</t>
        </r>
        <r>
          <rPr>
            <sz val="9"/>
            <color indexed="81"/>
            <rFont val="Tahoma"/>
            <family val="2"/>
          </rPr>
          <t xml:space="preserve">
</t>
        </r>
      </text>
    </comment>
  </commentList>
</comments>
</file>

<file path=xl/sharedStrings.xml><?xml version="1.0" encoding="utf-8"?>
<sst xmlns="http://schemas.openxmlformats.org/spreadsheetml/2006/main" count="8455" uniqueCount="1622">
  <si>
    <t>INDICADORES</t>
  </si>
  <si>
    <t>Iniciativas  Vinculadas</t>
  </si>
  <si>
    <t>Responsables</t>
  </si>
  <si>
    <t>I</t>
  </si>
  <si>
    <t>II</t>
  </si>
  <si>
    <t>III</t>
  </si>
  <si>
    <t>IV</t>
  </si>
  <si>
    <t>CUADRO DE MANDO ESTRATÉGICO</t>
  </si>
  <si>
    <t>Racional/Observaciones/   Forma de calculo.</t>
  </si>
  <si>
    <t>Actividades</t>
  </si>
  <si>
    <t>COSTO TOTAL ACTIVIDADES</t>
  </si>
  <si>
    <t>CANTIDAD</t>
  </si>
  <si>
    <t>COSTO</t>
  </si>
  <si>
    <t>META TRIMESTRAL</t>
  </si>
  <si>
    <t>Presupuesto Total</t>
  </si>
  <si>
    <t>Supuestos</t>
  </si>
  <si>
    <t>Regionalización</t>
  </si>
  <si>
    <t>Variable Macroeconómica</t>
  </si>
  <si>
    <t>Medio de Verificación</t>
  </si>
  <si>
    <t>Munic</t>
  </si>
  <si>
    <t>Objetivo Estratégico Institucional</t>
  </si>
  <si>
    <t>Descripción</t>
  </si>
  <si>
    <t>Justificación</t>
  </si>
  <si>
    <t>Código</t>
  </si>
  <si>
    <t>Población Objetivo</t>
  </si>
  <si>
    <t>FACULTAD DE CIENCIAS MÉDICAS</t>
  </si>
  <si>
    <t>Unidad de Medida</t>
  </si>
  <si>
    <t>Costo Total</t>
  </si>
  <si>
    <t>medio de verificación de la Población</t>
  </si>
  <si>
    <t>Supuestos de la Población Objetivo</t>
  </si>
  <si>
    <t>FACULTAD X</t>
  </si>
  <si>
    <t>NÚMERO POBLACION OBJETIVO TRIMESTRAL</t>
  </si>
  <si>
    <t>Nombre Población objetivo</t>
  </si>
  <si>
    <t>Depto</t>
  </si>
  <si>
    <t>Marcadores</t>
  </si>
  <si>
    <t>Proceso de Planificación 2012</t>
  </si>
  <si>
    <t>Actividad Institucional</t>
  </si>
  <si>
    <t>Resultado de Gestión</t>
  </si>
  <si>
    <t>Indicador de Resultado</t>
  </si>
  <si>
    <t>Objetivo Estratégico                                           FACES</t>
  </si>
  <si>
    <t>MODELO I</t>
  </si>
  <si>
    <t>TALLERES, SEMINARIOS, CAPACITACIONES, CONGRESOS</t>
  </si>
  <si>
    <t>Sub Total</t>
  </si>
  <si>
    <t>Actividad</t>
  </si>
  <si>
    <t>Cantidad Personas</t>
  </si>
  <si>
    <t>Obj. del Gto</t>
  </si>
  <si>
    <t>Expositor</t>
  </si>
  <si>
    <t>Materiales impresos del evento</t>
  </si>
  <si>
    <t>Alimentos y Bebidas</t>
  </si>
  <si>
    <t>Pasajes</t>
  </si>
  <si>
    <t>Papel</t>
  </si>
  <si>
    <t>Cuadernos</t>
  </si>
  <si>
    <t xml:space="preserve">Sub Total </t>
  </si>
  <si>
    <t>CONTRATACIÓN DE PERSONAL</t>
  </si>
  <si>
    <t>Cantidad</t>
  </si>
  <si>
    <t>Meses</t>
  </si>
  <si>
    <t>Costo</t>
  </si>
  <si>
    <t>Décimotercer mes</t>
  </si>
  <si>
    <t>Décimocuarto mes</t>
  </si>
  <si>
    <t>Consultores</t>
  </si>
  <si>
    <t>Personal Administrativo</t>
  </si>
  <si>
    <t>EQUIPO DE OFICINA</t>
  </si>
  <si>
    <t>Sillas Ejecutivas</t>
  </si>
  <si>
    <t>Sillas Secretariales</t>
  </si>
  <si>
    <t>Sillas de Espera</t>
  </si>
  <si>
    <t>Escritorio Ejecutivo</t>
  </si>
  <si>
    <t>Escritorio Secretarial</t>
  </si>
  <si>
    <t>Mesa para Reuniones</t>
  </si>
  <si>
    <t>Archivadores</t>
  </si>
  <si>
    <t>Fax</t>
  </si>
  <si>
    <t>Fotocopiadoras de Oficina</t>
  </si>
  <si>
    <t>Fotocopiadoras de Industrial</t>
  </si>
  <si>
    <t>Scanner</t>
  </si>
  <si>
    <t>Impresora Laser Blanco y Negro</t>
  </si>
  <si>
    <t>Impresora Laser a Color</t>
  </si>
  <si>
    <t>Pantalla Plasma 42"</t>
  </si>
  <si>
    <t>Pantalla Plasma 32"</t>
  </si>
  <si>
    <t>Licencias</t>
  </si>
  <si>
    <t>Disco Duro Externo</t>
  </si>
  <si>
    <t>Bateria UPS Regulador de voltaje</t>
  </si>
  <si>
    <t>Router</t>
  </si>
  <si>
    <t>Memorias USB</t>
  </si>
  <si>
    <t>CD´s</t>
  </si>
  <si>
    <t>Servicios Profesionales</t>
  </si>
  <si>
    <t>Becas  Actualización y capacitación Docente</t>
  </si>
  <si>
    <t>Becas Profesionalizantes Docentes</t>
  </si>
  <si>
    <t>PLAN OPERATIVO ANUAL</t>
  </si>
  <si>
    <t>cifras en L.</t>
  </si>
  <si>
    <t>RESULTADOS</t>
  </si>
  <si>
    <t>INDICADORES DE RESULTADOS</t>
  </si>
  <si>
    <t>ACTIVIDADES</t>
  </si>
  <si>
    <t>RESPONSABLE</t>
  </si>
  <si>
    <t>1) Diseño e integración en todas las carreras de la UNAH, del eje curricular “ética y bioética”.</t>
  </si>
  <si>
    <t>VINCULACIÓN UNIVERSIDAD-SOCIEDAD</t>
  </si>
  <si>
    <t>4) Adecuación de  las estructuras organizativas de las Coordinaciones de Facultad y Regionales.</t>
  </si>
  <si>
    <t>Realización de estudios regionalizados de cobertura y equidad en el acceso a la UNAH; y de estudios de oferta y demanda de estudios universitarios en cada región educativa.</t>
  </si>
  <si>
    <t>1) Nuevos postgrados que demanda el desarrollo del pais
2) Planificación y ejecución de todas las actividades requeridas para lograr la aprobación y puesta en marcha de nuevos postgrados y programas de investigación</t>
  </si>
  <si>
    <t>1) Eliminación del ausentismo de los docentes y del personal administrativo.</t>
  </si>
  <si>
    <t>1) Restructurar las actividades de prestación de servicios
2) Incorporar nuevas fuentes de prestación de servicios
3) Sistematizar los sistemas de recaudación</t>
  </si>
  <si>
    <t>OBJETIVOS INSTITUCIONALES</t>
  </si>
  <si>
    <t>TOTAL VINCULACIÓN UNIVERSIDAD - SOCIEDAD</t>
  </si>
  <si>
    <t>1.1. f .   Concierto de bienvenido al primer periodo académico</t>
  </si>
  <si>
    <t>METAS TRIMESTRALES</t>
  </si>
  <si>
    <t>TOTAL RECURSOS REQUERIDOS</t>
  </si>
  <si>
    <t>SUPUESTOS</t>
  </si>
  <si>
    <t>JUSTIFICACIÓN</t>
  </si>
  <si>
    <t xml:space="preserve"> I TRIMESTRE </t>
  </si>
  <si>
    <t xml:space="preserve"> II TRIMESTRE </t>
  </si>
  <si>
    <t xml:space="preserve"> III TRIMESTRE </t>
  </si>
  <si>
    <t xml:space="preserve"> IV TRIMESTRE </t>
  </si>
  <si>
    <t>CANTIDAD / PORCENTAJE</t>
  </si>
  <si>
    <t>POBLACIÓN OBJETIVO</t>
  </si>
  <si>
    <t>MEDIO DE VERIFICACIÓN</t>
  </si>
  <si>
    <t>COORDINACIÓN DE LA VINCULACIÓN UNIVERSIDAD-SOCIEDAD</t>
  </si>
  <si>
    <t>AREAS ESTRATEGICAS</t>
  </si>
  <si>
    <t>a) Fortalecimiento y consolidación del proceso de organización y desarrollo de las redes educativas regionales de la UNAH, y de los planes estratégicos y tácticos para continuar con la reforma integral de los centros regionales de la UNAH.</t>
  </si>
  <si>
    <t>b) Mejorar significativamente la cobertura de la UNAH y el acceso de la población hondureña a los servicios académicos de la UNAH.</t>
  </si>
  <si>
    <t>TOTAL GESTIÓN DEL CONOCIMIENTO</t>
  </si>
  <si>
    <t>GESTIÓN DEL CONOCIMIENTO</t>
  </si>
  <si>
    <t>GESTIÓN ACADEMICA, UNIVERSITARIA Y RELACIONES INTERNACIONALES</t>
  </si>
  <si>
    <t>TOTAL GESTIÓN ACADEMICA, UNIVERSITARIA Y RELACIONES INTERNACIONALES</t>
  </si>
  <si>
    <t>b) Fortalecer la atribución que la Constitución de la República le otorga a la UNAH de organizar, dirigir y desarrollar la educación superior y profesional.</t>
  </si>
  <si>
    <t>TOTAL LO ESENCIAL DE LA UNAH PARA LA CONSTRUCCIÓN DE CIUDADANÍA</t>
  </si>
  <si>
    <t>Presupuesto</t>
  </si>
  <si>
    <t>Proyectos</t>
  </si>
  <si>
    <t>Proyecto</t>
  </si>
  <si>
    <t>Talleres</t>
  </si>
  <si>
    <t>inscripcion a congreso</t>
  </si>
  <si>
    <t>otorgar becas al personal docente de postgrados</t>
  </si>
  <si>
    <t>Premios a Estudiantes de Secundaria por PAA</t>
  </si>
  <si>
    <t>Incripcion a cusros</t>
  </si>
  <si>
    <t>Lápices</t>
  </si>
  <si>
    <t>ENERGIA ELECTRICA</t>
  </si>
  <si>
    <t>Total</t>
  </si>
  <si>
    <t>Equipo de oficina</t>
  </si>
  <si>
    <t>Actividades de especiales</t>
  </si>
  <si>
    <t>Monto Total en Contratraciones</t>
  </si>
  <si>
    <t>Recurrente</t>
  </si>
  <si>
    <t>POA 2014</t>
  </si>
  <si>
    <t>Tipo de Presupuesto</t>
  </si>
  <si>
    <t>Descripción de Cuenta</t>
  </si>
  <si>
    <t>Objeto de Gasto</t>
  </si>
  <si>
    <t>SERVICIOS PERSONALES (10000-00)</t>
  </si>
  <si>
    <t>PERSONAL PERMANENTE (11000-00)</t>
  </si>
  <si>
    <t>SUELDOS Y SALARIOS BASICOS (11100-00)</t>
  </si>
  <si>
    <t>RESTRIBUCIONES A PERSONAL DIRECTIVO Y DE CONTROL (11300-00)</t>
  </si>
  <si>
    <t>ADICIONALES (11400-00)</t>
  </si>
  <si>
    <t>AGUINALDO Y DECIMOCUARTO MES (11500-00)</t>
  </si>
  <si>
    <t>COMPLEMENTO (VACACIONES) (11600-00)</t>
  </si>
  <si>
    <t>CONTRIBUCIONES PATRONALES (11700-00)</t>
  </si>
  <si>
    <t>OTROS SERVICIOS PERSONALES. (11900-00)</t>
  </si>
  <si>
    <t>PERSONAL NO PERMANENTE (12000-00)</t>
  </si>
  <si>
    <t>JORNALES (12200-00)</t>
  </si>
  <si>
    <t>AGUINALDO Y DECIMOCUARTO MES (12400-00)</t>
  </si>
  <si>
    <t>CONTRIBUCIONES PATRONAL. (12500-00)</t>
  </si>
  <si>
    <t>OTROS SERVICIOS PERSONALES (12900-00)</t>
  </si>
  <si>
    <t>RETRIBUCIONES EXTRAORDINARIAS (14000-00)</t>
  </si>
  <si>
    <t>HORAS EXTRAORIDINARIAS (14100-00)</t>
  </si>
  <si>
    <t>GASTOS DE REPRESENTACION (14200-00)</t>
  </si>
  <si>
    <t>ASISTENCIA SOCIAL AL PERSONAL (15000-00)</t>
  </si>
  <si>
    <t>ASISTENCIAS SOCIALES VARIAS (15100-00)</t>
  </si>
  <si>
    <t>OTROS ASISTENCIAS SOCIALES AL PERSONAL (15900-00)</t>
  </si>
  <si>
    <t>BENEFICIOS Y COMPENSACIONES (16000-00)</t>
  </si>
  <si>
    <t>PRESTACIONES LABORALES (16100-00)</t>
  </si>
  <si>
    <t>INDEMNIZACIONES POR CAUSA DE MUERTE (16200-00)</t>
  </si>
  <si>
    <t>PRESTAMOS CLAUSULA 117 Y 121 (16300-00)</t>
  </si>
  <si>
    <t>APORTACIONES PATRONALES (11740-00)</t>
  </si>
  <si>
    <t>OTRAS CONTRIBUCIONES PATRONALES (11790-00)</t>
  </si>
  <si>
    <t>OTROS SERVICIOS PERSONALES (NUEVA)</t>
  </si>
  <si>
    <t>SERVICIOS NO PERSONALES (20000-00)</t>
  </si>
  <si>
    <t>SERVICIOS BASICOS (21000-00)</t>
  </si>
  <si>
    <t>COMUNICACIONES (21400-00)</t>
  </si>
  <si>
    <t>ALQUILERES Y DERECHOS SOBRE BIENES INTANGIBLES (22000-00)</t>
  </si>
  <si>
    <t>ALQUILER DE EDIFICIOS Y LOCALES (22100-00)</t>
  </si>
  <si>
    <t>ALQUILER DE EQUIPO Y MAQUINARIA (22200-00)</t>
  </si>
  <si>
    <t>ALQUILER DE TIERRAS Y TERRENOS (22300-00)</t>
  </si>
  <si>
    <t>MANTENIMIENTO,REPARACION Y LIMPIEZA (23000-00)</t>
  </si>
  <si>
    <t>MANTENIMIENTO Y REPARAC DE EQUIPO Y MEDIO DE TRANSPORTE (23200-01)</t>
  </si>
  <si>
    <t>MANTENIMIENTO Y REPARACION MAQUINARIA Y EQUIPO (23300-00)</t>
  </si>
  <si>
    <t>SERVICIOS PROFESIONALES (24000-00)</t>
  </si>
  <si>
    <t>ESTUDIOS INVEST.ANALISIS DE FACTIBILIDAD. (24200-00)</t>
  </si>
  <si>
    <t>SERVICIOS TECNICOS Y PROFESIONALES JURIDICOS (24300-00)</t>
  </si>
  <si>
    <t>SERVICIOS TECNICOS Y PROFESIONALES DE CAPAC. (24500-00)</t>
  </si>
  <si>
    <t>OTROS SERVICIOS TECNICOS Y PROFESIONALES N.C. (24900-00)</t>
  </si>
  <si>
    <t>SERVICIOS COMERCIALES Y FINANCIEROS (25000-00)</t>
  </si>
  <si>
    <t>SERVICIOS DE TRANSPORTE (25100-00)</t>
  </si>
  <si>
    <t>IMPRENTA, PUBLIC. Y REPRODUC. (25300-00)</t>
  </si>
  <si>
    <t>PASAJES, VIATICOS (26000-00)</t>
  </si>
  <si>
    <t>PASAJES (26100-00)</t>
  </si>
  <si>
    <t>VIATICOS (26200-00)</t>
  </si>
  <si>
    <t>MULTAS Y RECARGOS Y GASTOS JUDICIALES (27000-00)</t>
  </si>
  <si>
    <t>IMPUESTOS (27100-00)</t>
  </si>
  <si>
    <t>OTROS SERVICIOS NO PERSONALES (29000-00)</t>
  </si>
  <si>
    <t>SERVICIOS DE CEREMONIAL Y PROTOCOLO (29100-00)</t>
  </si>
  <si>
    <t>PASAJES NACIONALES (26110-00)</t>
  </si>
  <si>
    <t>VIATICOS NACIONALES Y OTROS GASTOS DE VIAJE PROYECTO FORTALECIMIENTO ORG. ESTUDI (26200-72)</t>
  </si>
  <si>
    <t>MATERIALES Y SUMINISTROS (30000-00)</t>
  </si>
  <si>
    <t>PRODUCTOS ALIMENTICIOS AGROPECUARIOS Y FORESTALES (31000-00)</t>
  </si>
  <si>
    <t>ALIMENTOS Y BEBIDAS PARA PERSONAS (31100-00)</t>
  </si>
  <si>
    <t>TEXTILES Y VESTUARIOS (32000-00)</t>
  </si>
  <si>
    <t>PRODUCTOS DE PAPEL, CARTON E IMPRESOS (33000-00)</t>
  </si>
  <si>
    <t>PRODUCTOS DE PAPEL Y CARTON (33400-00)</t>
  </si>
  <si>
    <t>LIBROS, REVISTAS Y PERIODICOS (33500-00)</t>
  </si>
  <si>
    <t>TEXTOS DE ENSE¥ANZA (33600-00)</t>
  </si>
  <si>
    <t>ESPECIES Y TIMBRADOS Y VALORES (33700-00)</t>
  </si>
  <si>
    <t>CUEROS,PIELES Y SUS PRODUCTOS (34000-00)</t>
  </si>
  <si>
    <t>ARTICULOS DE CAUCHO (34300-00)</t>
  </si>
  <si>
    <t>PRODUCTOS QUIMICOS, COMBUSTIBLES Y LUBRICANTES (35000-00)</t>
  </si>
  <si>
    <t>OTROS MATERIALES Y SUMINISTROS (39000-00)</t>
  </si>
  <si>
    <t>PRODUCTOS FORESTALES (31420-00)</t>
  </si>
  <si>
    <t>BIENES CAPITALIZABLES (40000-00)</t>
  </si>
  <si>
    <t>BIENES PREEXISTENTES (41000-00)</t>
  </si>
  <si>
    <t>TIERRAS Y TERRENOS (41100-00)</t>
  </si>
  <si>
    <t>EDIFICIOS E INSTALACIONES (41210-00)</t>
  </si>
  <si>
    <t>MAQUINARIA Y EQUIPO (42000-00)</t>
  </si>
  <si>
    <t>EQUIPOS DE OFICINA Y MUEBLES (42140-00)</t>
  </si>
  <si>
    <t>ACTIVOS INTANGIBLES (45000-00)</t>
  </si>
  <si>
    <t>APLICACIONES INFORMATICAS (45100-00)</t>
  </si>
  <si>
    <t>CONSTRUCCIONES (47000-00)</t>
  </si>
  <si>
    <t>CONSTRUCCIONES ADICIONES Y MEJORA DE EDIF (47100-00)</t>
  </si>
  <si>
    <t>CONSTRUCCIONES Y MEJORAS DE BIENES NACIONALES EN DOMINIO PUBLICO (NUEVA)</t>
  </si>
  <si>
    <t>CONSOLIDACION Y MEJORAS EN BIENES CULTURALES (NUEVA)</t>
  </si>
  <si>
    <t>PARA CONSTRUCCION DE BIENES EN DOMINIO PRIVADO (41110-00)</t>
  </si>
  <si>
    <t>PARA CONSTRUCCION DE BIENES DE DOMINIO PUBLICOS (41120-00)</t>
  </si>
  <si>
    <t>TIERRA PREDIOS Y SOLARES (41130-00)</t>
  </si>
  <si>
    <t>INSTALACIONES VARIAS (41240-00)</t>
  </si>
  <si>
    <t>INSTALACIONES VARIAS AULAS NO. 6 (41240-05)</t>
  </si>
  <si>
    <t>TRANSFERENCIAS (50000-00)</t>
  </si>
  <si>
    <t>TRANSFERENCIAS CORRIENTES AL SECTOR PRIVADO (51000-00)</t>
  </si>
  <si>
    <t>PRESTACIONES DE LA SEGURIDAD SOCIAL (NUEVA)</t>
  </si>
  <si>
    <t>PRESTACIONES DE ASISTENCIA SOCIAL (51200-00)</t>
  </si>
  <si>
    <t>DONACIONES A INSTITUCIONES PRIVADAS SIN FINES DE LUCRO (51300-00)</t>
  </si>
  <si>
    <t>TRANSFERENCIAS CORRIENTES UNIDADES DEL SECTOR PUBLICO (NUEVA)</t>
  </si>
  <si>
    <t>DONACIONES A UNIDADES DEL GOBIERNO CENTRAL (NUEVA)</t>
  </si>
  <si>
    <t>TRANSFERENCIAS CORRIENTES SECTOR EXTERNO (53000-00)</t>
  </si>
  <si>
    <t>TRANSFERENCIAS CORR. SECTOR EXTERNO (53200-00)</t>
  </si>
  <si>
    <t>TRANSFERENCIAS DE CAPITAL AL SECTOR PRIVADO (NUEVA)</t>
  </si>
  <si>
    <t>PRESTACIONES DE ASISTENCIA SOCIAL (NUEVA)</t>
  </si>
  <si>
    <t>TRANSFERENCIAS DE CAPITAL A UNIDADES DEL SECTOR PUBLICO (NUEVA)</t>
  </si>
  <si>
    <t>BECAS (51210-00)</t>
  </si>
  <si>
    <t>DONACIONES A ORG. INTERNAC. CUOTAS ORDINARIAS (53210-00)</t>
  </si>
  <si>
    <t>ACTIVOS FINANCIEROS (60000-00)</t>
  </si>
  <si>
    <t>PARTICIPACION DE CAPITAL Y COMPRA DE ACCIONES (NUEVA)</t>
  </si>
  <si>
    <t>APORTES DE CAPITAL A EMPRESAS PRIVADAS (NUEVA)</t>
  </si>
  <si>
    <t>APORTES DE CAPITAL A EMPRESAS PUBLICAS NACIONALES (NUEVA)</t>
  </si>
  <si>
    <t>PRESTAMOS A CORTO PLAZO (NUEVA)</t>
  </si>
  <si>
    <t>PRESTAMOS A CORTO PLAZO AL SECTOR PRIVADO (NUEVA)</t>
  </si>
  <si>
    <t>DEUDA Y OTROS PASIVOS (70000-00)</t>
  </si>
  <si>
    <t>SERVICIO DE LA DEUDA PUBLICA A INTERNA A CORTO PLAZO (71000-00)</t>
  </si>
  <si>
    <t>AMORTIZACION DE LA DEUDA PUBLICA CORTO PLAZO (71100-00)</t>
  </si>
  <si>
    <t>INTERESES DE LA DEUDA PUBLICA INTERNA A CORTO PLAZO (NUEVA)</t>
  </si>
  <si>
    <t>SERVICIO DE LA DEUDA PUBLICA A INTERNA A LARGO PLAZO (72000-00)</t>
  </si>
  <si>
    <t>AMORTIZACION PRESTAMOS DEL SECTOR PRIVADO (72100-00)</t>
  </si>
  <si>
    <t>ATENCION DEUDAS SALARIALES (AJUSTES SAL.MINIMO) (72110-00)</t>
  </si>
  <si>
    <t>Total Plan Operativo</t>
  </si>
  <si>
    <t>Totales</t>
  </si>
  <si>
    <t>Monto Total en Talleres y Seminarios</t>
  </si>
  <si>
    <t>1-01-09-00-00</t>
  </si>
  <si>
    <t>1-00-00-00-00</t>
  </si>
  <si>
    <t>1-01-00-00-00</t>
  </si>
  <si>
    <t>1-01-01-00-00</t>
  </si>
  <si>
    <t>1-01-03-00-00</t>
  </si>
  <si>
    <t>1-01-04-00-00</t>
  </si>
  <si>
    <t>1-01-05-00-00</t>
  </si>
  <si>
    <t>1-01-06-00-00</t>
  </si>
  <si>
    <t>1-01-07-00-00</t>
  </si>
  <si>
    <t>1-02-00-00-00</t>
  </si>
  <si>
    <t>1-02-02-00-00</t>
  </si>
  <si>
    <t>1-02-04-00-00</t>
  </si>
  <si>
    <t>1-02-05-00-00</t>
  </si>
  <si>
    <t>1-02-09-00-00</t>
  </si>
  <si>
    <t>1-04-00-00-00</t>
  </si>
  <si>
    <t>1-04-01-00-00</t>
  </si>
  <si>
    <t>1-04-02-00-00</t>
  </si>
  <si>
    <t>1-05-00-00-00</t>
  </si>
  <si>
    <t>1-05-01-00-00</t>
  </si>
  <si>
    <t>1-05-09-00-00</t>
  </si>
  <si>
    <t>1-06-00-00-00</t>
  </si>
  <si>
    <t>1-06-03-00-00</t>
  </si>
  <si>
    <t>1-06-04-00-00</t>
  </si>
  <si>
    <t>1-06-05-00-00</t>
  </si>
  <si>
    <t>1-01-07-04-00</t>
  </si>
  <si>
    <t>1-01-07-09-00</t>
  </si>
  <si>
    <t>1-02-09-09-00</t>
  </si>
  <si>
    <t>2-00-00-00-00</t>
  </si>
  <si>
    <t>2-01-00-00-00</t>
  </si>
  <si>
    <t>2-01-04-00-00</t>
  </si>
  <si>
    <t>2-02-00-00-00</t>
  </si>
  <si>
    <t>2-02-01-00-00</t>
  </si>
  <si>
    <t>2-02-02-00-00</t>
  </si>
  <si>
    <t>2-02-03-00-00</t>
  </si>
  <si>
    <t>2-03-00-00-00</t>
  </si>
  <si>
    <t>2-03-02-00-00</t>
  </si>
  <si>
    <t>2-03-03-00-00</t>
  </si>
  <si>
    <t>2-04-00-00-00</t>
  </si>
  <si>
    <t>2-04-02-00-00</t>
  </si>
  <si>
    <t>2-04-03-00-00</t>
  </si>
  <si>
    <t>2-04-05-00-00</t>
  </si>
  <si>
    <t>2-04-09-00-00</t>
  </si>
  <si>
    <t>2-05-00-00-00</t>
  </si>
  <si>
    <t>2-05-01-00-00</t>
  </si>
  <si>
    <t>2-05-03-00-00</t>
  </si>
  <si>
    <t>2-05-05-00-00</t>
  </si>
  <si>
    <t>2-05-06-00-00</t>
  </si>
  <si>
    <t>2-05-07-00-00</t>
  </si>
  <si>
    <t>2-05-09-00-00</t>
  </si>
  <si>
    <t>2-06-00-00-00</t>
  </si>
  <si>
    <t>2-06-01-00-00</t>
  </si>
  <si>
    <t>2-06-02-00-00</t>
  </si>
  <si>
    <t>2-07-00-00-00</t>
  </si>
  <si>
    <t>2-07-01-00-00</t>
  </si>
  <si>
    <t>2-09-00-00-00</t>
  </si>
  <si>
    <t>2-09-01-00-00</t>
  </si>
  <si>
    <t>2-06-01-01-00</t>
  </si>
  <si>
    <t>2-06-02-01-00</t>
  </si>
  <si>
    <t>2-06-02-02-00</t>
  </si>
  <si>
    <t>3-00-00-00-00</t>
  </si>
  <si>
    <t>3-01-00-00-00</t>
  </si>
  <si>
    <t>3-01-01-00-00</t>
  </si>
  <si>
    <t>3-01-04-00-00</t>
  </si>
  <si>
    <t>3-02-00-00-00</t>
  </si>
  <si>
    <t>3-02-03-00-00</t>
  </si>
  <si>
    <t>3-03-00-00-00</t>
  </si>
  <si>
    <t>3-03-04-00-00</t>
  </si>
  <si>
    <t>3-03-05-00-00</t>
  </si>
  <si>
    <t>3-03-06-00-00</t>
  </si>
  <si>
    <t>3-03-07-00-00</t>
  </si>
  <si>
    <t>3-04-00-00-00</t>
  </si>
  <si>
    <t>3-04-03-00-00</t>
  </si>
  <si>
    <t>3-05-00-00-00</t>
  </si>
  <si>
    <t>3-05-02-00-00</t>
  </si>
  <si>
    <t>3-05-06-00-00</t>
  </si>
  <si>
    <t>3-05-09-00-00</t>
  </si>
  <si>
    <t>3-09-00-00-00</t>
  </si>
  <si>
    <t>3-09-02-00-00</t>
  </si>
  <si>
    <t>3-09-05-00-00</t>
  </si>
  <si>
    <t>3-01-04-02-00</t>
  </si>
  <si>
    <t>4-00-00-00-00</t>
  </si>
  <si>
    <t>4-01-00-00-00</t>
  </si>
  <si>
    <t>4-01-01-00-00</t>
  </si>
  <si>
    <t>4-01-02-00-00</t>
  </si>
  <si>
    <t>4-02-00-00-00</t>
  </si>
  <si>
    <t>4-02-01-00-00</t>
  </si>
  <si>
    <t>4-02-03-00-00</t>
  </si>
  <si>
    <t>4-02-05-00-00</t>
  </si>
  <si>
    <t>4-02-06-00-00</t>
  </si>
  <si>
    <t>4-02-07-00-00</t>
  </si>
  <si>
    <t>4-05-00-00-00</t>
  </si>
  <si>
    <t>4-05-01-00-00</t>
  </si>
  <si>
    <t>4-07-00-00-00</t>
  </si>
  <si>
    <t>4-07-01-00-00</t>
  </si>
  <si>
    <t>4-07-02-00-00</t>
  </si>
  <si>
    <t>4-07-03-00-00</t>
  </si>
  <si>
    <t>4-01-01-01-00</t>
  </si>
  <si>
    <t>4-01-01-02-00</t>
  </si>
  <si>
    <t>4-01-01-03-00</t>
  </si>
  <si>
    <t>4-01-02-04-00</t>
  </si>
  <si>
    <t>4-01-02-04-03</t>
  </si>
  <si>
    <t>5-00-00-00-00</t>
  </si>
  <si>
    <t>5-01-00-00-00</t>
  </si>
  <si>
    <t>5-01-01-00-00</t>
  </si>
  <si>
    <t>5-01-02-00-00</t>
  </si>
  <si>
    <t>5-01-03-00-00</t>
  </si>
  <si>
    <t>5-02-00-00-00</t>
  </si>
  <si>
    <t>5-02-01-00-00</t>
  </si>
  <si>
    <t>5-03-00-00-00</t>
  </si>
  <si>
    <t>5-03-02-00-00</t>
  </si>
  <si>
    <t>5-04-00-00-00</t>
  </si>
  <si>
    <t>5-04-01-00-00</t>
  </si>
  <si>
    <t>5-05-00-00-00</t>
  </si>
  <si>
    <t>5-05-01-00-00</t>
  </si>
  <si>
    <t>5-01-02-01-00</t>
  </si>
  <si>
    <t>5-01-02-02-00</t>
  </si>
  <si>
    <t>5-03-02-01-00</t>
  </si>
  <si>
    <t>6-00-00-00-00</t>
  </si>
  <si>
    <t>6-01-00-00-00</t>
  </si>
  <si>
    <t>6-01-01-00-00</t>
  </si>
  <si>
    <t>6-01-02-00-00</t>
  </si>
  <si>
    <t>6-02-00-00-00</t>
  </si>
  <si>
    <t>6-02-01-00-00</t>
  </si>
  <si>
    <t>7-00-00-00-00</t>
  </si>
  <si>
    <t>7-01-00-00-00</t>
  </si>
  <si>
    <t>7-01-01-00-00</t>
  </si>
  <si>
    <t>7-01-02-00-00</t>
  </si>
  <si>
    <t>7-02-00-00-00</t>
  </si>
  <si>
    <t>7-02-01-00-00</t>
  </si>
  <si>
    <t>7-02-01-01-00</t>
  </si>
  <si>
    <t>3. Equipo de Oficina</t>
  </si>
  <si>
    <t>4. Equipo Tecnológico</t>
  </si>
  <si>
    <t xml:space="preserve">Descripción </t>
  </si>
  <si>
    <t>Monto Total en Equipo Tecnológico</t>
  </si>
  <si>
    <t>Monto Total en Equipo de Oficina</t>
  </si>
  <si>
    <t>Monto Total en Actividades Especiales</t>
  </si>
  <si>
    <t>Becas</t>
  </si>
  <si>
    <t>Infraestructura</t>
  </si>
  <si>
    <t>Monto Total en Becas</t>
  </si>
  <si>
    <t>Monto Total en Infraestructura</t>
  </si>
  <si>
    <t>Dimensión</t>
  </si>
  <si>
    <t>Monto</t>
  </si>
  <si>
    <t>Correlativo de la Actividad</t>
  </si>
  <si>
    <t>1.1.1</t>
  </si>
  <si>
    <t>Dimensiones</t>
  </si>
  <si>
    <t xml:space="preserve">Enero </t>
  </si>
  <si>
    <t>Marzo</t>
  </si>
  <si>
    <t>Abril</t>
  </si>
  <si>
    <t>Mayo</t>
  </si>
  <si>
    <t>Junio</t>
  </si>
  <si>
    <t>Julio</t>
  </si>
  <si>
    <t>Agosto</t>
  </si>
  <si>
    <t>Septiembre</t>
  </si>
  <si>
    <t>Octubre</t>
  </si>
  <si>
    <t>Noviembre</t>
  </si>
  <si>
    <t>Diciembre</t>
  </si>
  <si>
    <t>PAC</t>
  </si>
  <si>
    <t>IV Trimestre</t>
  </si>
  <si>
    <t>III Trimestre</t>
  </si>
  <si>
    <t>II Trimestre</t>
  </si>
  <si>
    <t>I Trimestre</t>
  </si>
  <si>
    <t>Dimensión Estratégica</t>
  </si>
  <si>
    <t>Mes Requerido</t>
  </si>
  <si>
    <t>Febrero</t>
  </si>
  <si>
    <t>2. Contratación de Personal</t>
  </si>
  <si>
    <t>Computadora Portátil</t>
  </si>
  <si>
    <t>Data show</t>
  </si>
  <si>
    <t>Batería UPS Regulador de voltaje</t>
  </si>
  <si>
    <t>Contratación de personal</t>
  </si>
  <si>
    <t>Equipo tecnológico</t>
  </si>
  <si>
    <t>material didáctico</t>
  </si>
  <si>
    <t>Venta de Servicios</t>
  </si>
  <si>
    <t>Monto Total en Venta de Servicios</t>
  </si>
  <si>
    <t>Viáticos Nacionales Categoría I Zona 1 Periodo Corto</t>
  </si>
  <si>
    <t>Viáticos Nacionales Categoría 1 Zona I Periodo Largo</t>
  </si>
  <si>
    <t>Viáticos Nacionales Categoría I Zona 2 Periodo Corto</t>
  </si>
  <si>
    <t>Viáticos Nacionales Categoría I Zona 2 Periodo Largo</t>
  </si>
  <si>
    <t>Viáticos Nacionales Categoría II Zona 1 Periodo Corto</t>
  </si>
  <si>
    <t>Viáticos Nacionales Categoría II Zona 2 Periodo Corto</t>
  </si>
  <si>
    <t>Viáticos Nacionales Categoría II Zona 2 Periodo Largo</t>
  </si>
  <si>
    <t>Viáticos Nacionales Categoría II Zona 1 Periodo Largo</t>
  </si>
  <si>
    <t>Viáticos Nacionales Categoría III Zona 1 Periodo Corto</t>
  </si>
  <si>
    <t>Viáticos Nacionales Categoría III Zona 1 Periodo Largo</t>
  </si>
  <si>
    <t>Viáticos Nacionales Categoría III Zona 2 Periodo Corto</t>
  </si>
  <si>
    <t>Viáticos Nacionales Categoría III Zona 2 Periodo Largo</t>
  </si>
  <si>
    <t>Viáticos Nacionales Categoría IV Zona 1 Periodo Corto</t>
  </si>
  <si>
    <t>Viáticos Nacionales Categoría IV Zona 1 Periodo Largo</t>
  </si>
  <si>
    <t>Viáticos Nacionales Categoría IV Zona 2 Periodo Corto</t>
  </si>
  <si>
    <t>Viáticos Nacionales Categoría IV Zona 2 Periodo Largo</t>
  </si>
  <si>
    <t>Viáticos Nacionales Categoría V Zona 1 Periodo Corto</t>
  </si>
  <si>
    <t>Viáticos Nacionales Categoría V Zona 1 Periodo Largo</t>
  </si>
  <si>
    <t>Viáticos Nacionales Categoría V Zona 2 Periodo Corto</t>
  </si>
  <si>
    <t>Viáticos Nacionales Categoría V Zona 2 Periodo Largo</t>
  </si>
  <si>
    <t>Viáticos Internacionales Categoría I Zona 1 Periodo Corto</t>
  </si>
  <si>
    <t>Viáticos Internacionales Categoría 1 Zona I Periodo Largo</t>
  </si>
  <si>
    <t>Viáticos Internacionales Categoría I Zona 2 Periodo Corto</t>
  </si>
  <si>
    <t>Viáticos Internacionales Categoría I Zona 2 Periodo Largo</t>
  </si>
  <si>
    <t>Viáticos Internacionales Categoría II Zona 1 Periodo Corto</t>
  </si>
  <si>
    <t>Viáticos Internacionales Categoría II Zona 1 Periodo Largo</t>
  </si>
  <si>
    <t>Viáticos Internacionales Categoría II Zona 2 Periodo Corto</t>
  </si>
  <si>
    <t>Viáticos Internacionales Categoría II Zona 2 Periodo Largo</t>
  </si>
  <si>
    <t>Viáticos Internacionales Categoría III Zona 1 Periodo Corto</t>
  </si>
  <si>
    <t>Viáticos Internacionales Categoría III Zona 1 Periodo Largo</t>
  </si>
  <si>
    <t>Viáticos Internacionales Categoría III Zona 2 Periodo Corto</t>
  </si>
  <si>
    <t>Viáticos Internacionales Categoría III Zona 2 Periodo Largo</t>
  </si>
  <si>
    <t>Viáticos Internacionales Categoría IV Zona 1 Periodo Corto</t>
  </si>
  <si>
    <t>Viáticos Internacionales Categoría IV Zona 1 Periodo Largo</t>
  </si>
  <si>
    <t>Viáticos Internacionales Categoría IV Zona 2 Periodo Corto</t>
  </si>
  <si>
    <t>Viáticos Internacionales Categoría IV Zona 2 Periodo Largo</t>
  </si>
  <si>
    <t>Viáticos Internacionales Categoría V Zona 1 Periodo Corto</t>
  </si>
  <si>
    <t>Viáticos Internacionales Categoría V Zona 1 Periodo Largo</t>
  </si>
  <si>
    <t>Viáticos Internacionales Categoría V Zona 2 Periodo Corto</t>
  </si>
  <si>
    <t>Viáticos Internacionales Categoría V Zona 2 Periodo Largo</t>
  </si>
  <si>
    <t>Aprobado 2013</t>
  </si>
  <si>
    <t>Diferencia</t>
  </si>
  <si>
    <t xml:space="preserve">Diferencia </t>
  </si>
  <si>
    <t>Ingreso por Venta de Bienes y Servicios</t>
  </si>
  <si>
    <t>Tipo de Equipo Tecnológico</t>
  </si>
  <si>
    <t>Área de la Beca</t>
  </si>
  <si>
    <t>Arrastre</t>
  </si>
  <si>
    <t>Precio</t>
  </si>
  <si>
    <t>Ingreso</t>
  </si>
  <si>
    <t>Ingreso Unidad</t>
  </si>
  <si>
    <t>Ingreso UNAH</t>
  </si>
  <si>
    <t>Vinculación Universidad-Sociedad</t>
  </si>
  <si>
    <t>Gestión del Conocimiento</t>
  </si>
  <si>
    <t>6. Becas</t>
  </si>
  <si>
    <t>7. Infraestructura</t>
  </si>
  <si>
    <t>Montos</t>
  </si>
  <si>
    <t>Nuevos</t>
  </si>
  <si>
    <t>DOCENCIA Y RECURSOS HUMANOS</t>
  </si>
  <si>
    <t>GRADUADOS</t>
  </si>
  <si>
    <t>TOTAL SISTEMA NACIONAL DE EDUCACIÓN Y SISTEMA DE EDUCACIÓN SUPERIOR</t>
  </si>
  <si>
    <t>LO ESENCIAL DE LA UNAH PARA LA CONSTRUCCIÓN DE CIUDADANÍA</t>
  </si>
  <si>
    <t>12.12.12</t>
  </si>
  <si>
    <t>Mantenimiento</t>
  </si>
  <si>
    <t>8. Venta de Servicios</t>
  </si>
  <si>
    <t>Docente Titular V</t>
  </si>
  <si>
    <t>Docente Titular IV</t>
  </si>
  <si>
    <t>Docente Titular III</t>
  </si>
  <si>
    <t>Docente Titular II</t>
  </si>
  <si>
    <t>Docente Titular I</t>
  </si>
  <si>
    <t>Profesor Auxiliar III</t>
  </si>
  <si>
    <t>Profesor Auxiliar II</t>
  </si>
  <si>
    <t>Profesor Auxiliar I</t>
  </si>
  <si>
    <t>Profesor M.T.</t>
  </si>
  <si>
    <t>Instructor III</t>
  </si>
  <si>
    <t>Instructor II</t>
  </si>
  <si>
    <t>Instructor I</t>
  </si>
  <si>
    <t>Profesor por Hora</t>
  </si>
  <si>
    <t>Unidad Valorativa (Máximo 12 U.V)</t>
  </si>
  <si>
    <t>1-01-01-01-00</t>
  </si>
  <si>
    <t>SUELDOS Y SALARIOS PERMANENTES</t>
  </si>
  <si>
    <t>1-01-01-02-00</t>
  </si>
  <si>
    <t>PAGOS A PERSONAL NO CLASIFICADO</t>
  </si>
  <si>
    <t>1-01-01-03-00</t>
  </si>
  <si>
    <t>PAGOS A PERSONAL POR HORA</t>
  </si>
  <si>
    <t>1-01-01-04-00</t>
  </si>
  <si>
    <t>PAGOS SUSTITUTOS DE PERSONAL DOCENTE NO CLASIFICADO</t>
  </si>
  <si>
    <t>1-01-01-05-00</t>
  </si>
  <si>
    <t>SUELDOS Y SALARIOS DEJADOS DE PERCIBIR</t>
  </si>
  <si>
    <t>1-01-02-00-00</t>
  </si>
  <si>
    <t>DIETAS</t>
  </si>
  <si>
    <t>RESTRIBUCIONES A PERSONAL DIRECTIVO Y DE CONTROL</t>
  </si>
  <si>
    <t>1-01-03-01-00</t>
  </si>
  <si>
    <t>ATENCIONES DEUDAS SALARIALES(AJUSTE SAL.MIN)</t>
  </si>
  <si>
    <t>1-01-04-01-00</t>
  </si>
  <si>
    <t>NEGOCIACION CONTRATO COLECTIVO</t>
  </si>
  <si>
    <t>1-01-04-02-00</t>
  </si>
  <si>
    <t>RECLASIFICACIONES PERSONAL DOCENTE Y ADMON.</t>
  </si>
  <si>
    <t>1-01-04-04-00</t>
  </si>
  <si>
    <t>1-01-05-01-00</t>
  </si>
  <si>
    <t>AGUINALDO Y DECIMO CUARTO MES</t>
  </si>
  <si>
    <t>DECIMOCUARTO MES</t>
  </si>
  <si>
    <t>1-01-05-02-00</t>
  </si>
  <si>
    <t>COMPLEMENTO DE VACACIONES</t>
  </si>
  <si>
    <t>1-01-06-01-00</t>
  </si>
  <si>
    <t>1-01-07-01-00</t>
  </si>
  <si>
    <t>1-01-07-02-00</t>
  </si>
  <si>
    <t>CONTRIBUCIONES AL INSTITUTO NACIONAL DE JUBILACIONES Y PENSIONES DE LOS EMPLEADOS Y FUNCIONARIOS DE PODER EJECUTIVO</t>
  </si>
  <si>
    <t>CONTRIBUCIONES AL INSTITUTO NACIONAL DE PREVISION DEL MAGISTERIO</t>
  </si>
  <si>
    <t>CONTRIBUCIONES AL INSTITUTO DE PREVISION MILITAR</t>
  </si>
  <si>
    <t>1-01-07-03-00</t>
  </si>
  <si>
    <t>1-01-07-04-01</t>
  </si>
  <si>
    <t>APORTACIONES PATRONAL INPREUNAH</t>
  </si>
  <si>
    <t>1-01-07-05-00</t>
  </si>
  <si>
    <t>CONTRIBUCIONES PATRONALES PARA IHSS</t>
  </si>
  <si>
    <t>1-01-07-06-00</t>
  </si>
  <si>
    <t>CONTRIBUCIONES AL INSTITUTO NACIONAL DEL FORMACION PROFESIONAL</t>
  </si>
  <si>
    <t>1-01-07-09-01</t>
  </si>
  <si>
    <t>CONTRIBUCIONES PATRONAL SEGURO MEDICO</t>
  </si>
  <si>
    <t>1-01-07-09-02</t>
  </si>
  <si>
    <t>HIGIENE YS EGURIDAD</t>
  </si>
  <si>
    <t>1-01-07-09-03</t>
  </si>
  <si>
    <t>IMPLEMENTOS DE TRABAJO</t>
  </si>
  <si>
    <t>1-01-07-09-04</t>
  </si>
  <si>
    <t>SERVICIOS DE EXODONCIA</t>
  </si>
  <si>
    <t>1-01-09-09-00</t>
  </si>
  <si>
    <t>OTROS SERVICIOS PERSONALES.</t>
  </si>
  <si>
    <t>1-02-01-00-00</t>
  </si>
  <si>
    <t>SUELDOS BASICOS</t>
  </si>
  <si>
    <t>1-02-02-01-00</t>
  </si>
  <si>
    <t>JORNALES</t>
  </si>
  <si>
    <t>1-02-03-00-00</t>
  </si>
  <si>
    <t>ADICIONES</t>
  </si>
  <si>
    <t>1-02-04-01-00</t>
  </si>
  <si>
    <t>DECIMO TERCER MES</t>
  </si>
  <si>
    <t>1-02-04-02-00</t>
  </si>
  <si>
    <t>1-02-05-01-00</t>
  </si>
  <si>
    <t>JUBILACIONES</t>
  </si>
  <si>
    <t>1-02-05-02-00</t>
  </si>
  <si>
    <t>1-02-05-03-00</t>
  </si>
  <si>
    <t>1-02-05-04-00</t>
  </si>
  <si>
    <t>CONTRIBUCIONES AL INSTITUTO DE PREVISION SOCIAL DE LOS EMPLEADOS</t>
  </si>
  <si>
    <t>1-02-05-05-00</t>
  </si>
  <si>
    <t>CONTRIBUCION PARA SEGURO SOCIAL</t>
  </si>
  <si>
    <t>1-02-05-06-00</t>
  </si>
  <si>
    <t>1-02-05-09-00</t>
  </si>
  <si>
    <t>OTROS CONTRIBUCIONES PATRONALES</t>
  </si>
  <si>
    <t>1-02-09-01-00</t>
  </si>
  <si>
    <t>CONTRATOS ESPECIALES</t>
  </si>
  <si>
    <t>1-02-09-02-00</t>
  </si>
  <si>
    <t>INTERNADO ROTATORIO</t>
  </si>
  <si>
    <t>1-02-09-03-00</t>
  </si>
  <si>
    <t>PROYECTO LENGUAJE SE¥AS</t>
  </si>
  <si>
    <t>1-02-09-04-00</t>
  </si>
  <si>
    <t>PROGRAMA DE SERVICIOS A ESTUDIANTES DISCAPACITADOS</t>
  </si>
  <si>
    <t>1-02-09-05-00</t>
  </si>
  <si>
    <t>CARRERA ING. EN SISTEMAS.</t>
  </si>
  <si>
    <t>1-02-09-06-00</t>
  </si>
  <si>
    <t>SERVICIOS DE PROFESIONALES Y TECNICOS</t>
  </si>
  <si>
    <t>1-02-09-07-00</t>
  </si>
  <si>
    <t>SUELDOS DE SUST.PERSONAL CON LICENCIA</t>
  </si>
  <si>
    <t>1-02-09-08-00</t>
  </si>
  <si>
    <t>SUELDOS DE EMPLEADOS DE EMERGENCIA</t>
  </si>
  <si>
    <t>1-02-09-09-01</t>
  </si>
  <si>
    <t>OTROS SERVICIOS PERSONALES PROYECTO VINCULACION UNAH SOCIEDAD</t>
  </si>
  <si>
    <t>1-02-09-10-00</t>
  </si>
  <si>
    <t>SERV. PROF. Y TEC.VICE RECTORIA ACADEMICA</t>
  </si>
  <si>
    <t>1-02-09-11-00</t>
  </si>
  <si>
    <t>SUELDOS DE SUST,PERSONAL CON INCAPACIDAD</t>
  </si>
  <si>
    <t>1-02-09-12-00</t>
  </si>
  <si>
    <t>SERV,PROFE.Y TEC. VICE RECTORIA RELACIONES INTERN.</t>
  </si>
  <si>
    <t>1-02-09-13-00</t>
  </si>
  <si>
    <t>SERV.PROFE. Y TEC. VICE RECTORIA ORIENTACION Y ASUNTOS ESTUD.</t>
  </si>
  <si>
    <t>1-02-09-14-00</t>
  </si>
  <si>
    <t>SERV. DE PROFESIONALES Y TECNICOS EDUC, SUPERIOR</t>
  </si>
  <si>
    <t>1-02-09-15-00</t>
  </si>
  <si>
    <t>INTITUTO HONDURE¥O DE CIENCIAS DE LA TIERRA</t>
  </si>
  <si>
    <t>1-02-09-16-00</t>
  </si>
  <si>
    <t>INSTITUTO DE MICROBIOLOGIA</t>
  </si>
  <si>
    <t>1-02-09-17-00</t>
  </si>
  <si>
    <t>INSTITUTO DE SEGURIDAD Y PAZ</t>
  </si>
  <si>
    <t>1-03-00-00-00</t>
  </si>
  <si>
    <t>ASIGNACIONES FAMILIARES</t>
  </si>
  <si>
    <t>1-04-01-01-00</t>
  </si>
  <si>
    <t>HORAS EXTRAORDINARIAS</t>
  </si>
  <si>
    <t>1-04-02-01-00</t>
  </si>
  <si>
    <t>GASTOS DE REPRESENTACION</t>
  </si>
  <si>
    <t>1-04-03-00-00</t>
  </si>
  <si>
    <t>GASTOS DE REPRESENTACION EN EL PAIS</t>
  </si>
  <si>
    <t>1-05-01-01-00</t>
  </si>
  <si>
    <t>ASISTENCIA SOCIAL VARIAS</t>
  </si>
  <si>
    <t>1-05-09-01-00</t>
  </si>
  <si>
    <t>A¥O SABATICO</t>
  </si>
  <si>
    <t>1-05-09-02-00</t>
  </si>
  <si>
    <t>COMPENSACION EXTRAORDINARIA TERCER PERIODO INTENSIVO</t>
  </si>
  <si>
    <t>1-05-09-03-00</t>
  </si>
  <si>
    <t>CURSOS INTERSEMESTRALES (MEDICINA)</t>
  </si>
  <si>
    <t>1-06-03-01-00</t>
  </si>
  <si>
    <t>PRESTACIONES LABORALES.</t>
  </si>
  <si>
    <t>1-06-03-02-00</t>
  </si>
  <si>
    <t>DEMANDAS JUDICIALES</t>
  </si>
  <si>
    <t>1-06-01-00-00</t>
  </si>
  <si>
    <t>INDEMNIZACIONES POR CAUSA DE MUERTE</t>
  </si>
  <si>
    <t>1-06-02-00-00</t>
  </si>
  <si>
    <t>PRESTAMOS CLAUSULA 117 Y 121</t>
  </si>
  <si>
    <t>1-06-04-01-00</t>
  </si>
  <si>
    <t>1-06-05-01-00</t>
  </si>
  <si>
    <t>2-01-01-00-00</t>
  </si>
  <si>
    <t>2-01-02-00-00</t>
  </si>
  <si>
    <t>AGUA</t>
  </si>
  <si>
    <t>2-01-03-00-00</t>
  </si>
  <si>
    <t>GAS</t>
  </si>
  <si>
    <t>2-01-04-01-00</t>
  </si>
  <si>
    <t>CORREO POSTAL</t>
  </si>
  <si>
    <t>2-01-04-02-00</t>
  </si>
  <si>
    <t>TELEFONIA FIJA</t>
  </si>
  <si>
    <t>2-01-04-03-00</t>
  </si>
  <si>
    <t>TELEFONIA CELULAR</t>
  </si>
  <si>
    <t>2-01-04-04-00</t>
  </si>
  <si>
    <t>TELEX Y TELEFAX</t>
  </si>
  <si>
    <t>2-01-04-09-00</t>
  </si>
  <si>
    <t>OTROS SERVICIOS BASICOS</t>
  </si>
  <si>
    <t>2-01-05-00-00</t>
  </si>
  <si>
    <t>PROYECCION CONSUMO DE ENERGIA NUEVAS EDIFICACIONES</t>
  </si>
  <si>
    <t>2-02-01-01-00</t>
  </si>
  <si>
    <t>ALQUILERES DE EDIFICIOS Y LOCALES</t>
  </si>
  <si>
    <t>2-02-02-01-00</t>
  </si>
  <si>
    <t>ALQUILERES DE EQUIPO Y MAQUINARIA DE PRODUCCION</t>
  </si>
  <si>
    <t>2-02-02-02-00</t>
  </si>
  <si>
    <t>ALQUILER DE EQUIPO DE TRANSPORTE TRAC,Y ELEV.</t>
  </si>
  <si>
    <t>2-02-02-03-00</t>
  </si>
  <si>
    <t>ALQUILER DE EQUIPO SANITARIO Y DE LABORATORIO</t>
  </si>
  <si>
    <t>2-02-02-04-00</t>
  </si>
  <si>
    <t>ALQUILER DE EQUIPO EDUCACIONAL</t>
  </si>
  <si>
    <t>2-02-02-05-00</t>
  </si>
  <si>
    <t>ALQUILER EQUIPO DE COMPUTACION</t>
  </si>
  <si>
    <t>2-02-02-06-00</t>
  </si>
  <si>
    <t>ALQUILER DE EQUIPO DE OFICINA Y MUEBLES</t>
  </si>
  <si>
    <t>2-02-02-07-00</t>
  </si>
  <si>
    <t>ALQUILER DE EQUIPO DE COMUNICACION</t>
  </si>
  <si>
    <t>2-02-03-01-00</t>
  </si>
  <si>
    <t>MANT. Y REP. DE EDIFIC.MEJ.TECHOS Y AREAS DEP.CURLA</t>
  </si>
  <si>
    <t>2-02-04-00-00</t>
  </si>
  <si>
    <t>DERECHOS SOBRE BIENES INTANGIBLES</t>
  </si>
  <si>
    <t>2-02-09-00-00</t>
  </si>
  <si>
    <t>OTROS ALQUILERES</t>
  </si>
  <si>
    <t>2-03-01-00-00</t>
  </si>
  <si>
    <t>MANTENIMIENTO Y REPARACION DE EDIFIC.Y LOCALES.</t>
  </si>
  <si>
    <t>2-03-02-01-00</t>
  </si>
  <si>
    <t>MANTENIMIENTO Y REPARACION DE EQUIPOS Y MEDIOS DE TRANSPORTE</t>
  </si>
  <si>
    <t>2-03-03-01-00</t>
  </si>
  <si>
    <t>MANTENIMIENTO Y REPARACION DE EQUIPO Y MAQUINARIA DE PRODUCCION</t>
  </si>
  <si>
    <t>2-03-03-02-00</t>
  </si>
  <si>
    <t>MANTENIMIENTO Y REPARAC DE EQUIPO DE TRANSP. TRACCION Y ELEVACION</t>
  </si>
  <si>
    <t>2-03-03-03-00</t>
  </si>
  <si>
    <t>MANTENIMIENTO Y REPARACION DE QUIPO SANITARIO Y DE LABORATORIO</t>
  </si>
  <si>
    <t>2-03-03-04-00</t>
  </si>
  <si>
    <t>MANTENIMIENTO Y REPACION DE EQUIPO EDUCACIONAL</t>
  </si>
  <si>
    <t>2-03-03-05-00</t>
  </si>
  <si>
    <t>MANTEN. Y REPARACION EQUIPO DE COMPUTACION</t>
  </si>
  <si>
    <t>2-03-03-06-00</t>
  </si>
  <si>
    <t>MANTENIMIENTO Y REPARACION DE EQUIPO DE OFICINA Y MUEBLES</t>
  </si>
  <si>
    <t>2-03-03-07-00</t>
  </si>
  <si>
    <t>MANTENIMIENTO Y REPARACION DE EQUIPO DE COMUNICACIàN</t>
  </si>
  <si>
    <t>2-03-03-09-00</t>
  </si>
  <si>
    <t>MANTENIMIENTO Y REPARACION DE OTROS EQUIPOS</t>
  </si>
  <si>
    <t>2-03-04-00-00</t>
  </si>
  <si>
    <t>MANTENIMIENTO Y REPARACION DE OBRAS CIVILES EINSTALACIONES VARIAS</t>
  </si>
  <si>
    <t>2-03-05-00-00</t>
  </si>
  <si>
    <t>LIMPIEZA ASEO Y FUMIGACION</t>
  </si>
  <si>
    <t>2-03-06-00-00</t>
  </si>
  <si>
    <t>MANTENIMIENTO DE SISTEMAS INFORMATICOS</t>
  </si>
  <si>
    <t>2-04-01-00-00</t>
  </si>
  <si>
    <t>SERVICIOS MEDICOS SANITARIOS</t>
  </si>
  <si>
    <t>2-04-02-01-00</t>
  </si>
  <si>
    <t>ESTUDIOS INVESTISTACIàN Y ANALISIS DE FACTIBILIDAD</t>
  </si>
  <si>
    <t>2-04-02-02-00</t>
  </si>
  <si>
    <t>ESTUD.INVEST.FAC. LASPAU</t>
  </si>
  <si>
    <t>2-04-03-01-00</t>
  </si>
  <si>
    <t>SERVICIOS JURIDICIOS</t>
  </si>
  <si>
    <t>2-04-04-00-00</t>
  </si>
  <si>
    <t>SERVICIOS DE CONTABILIDAD Y ADITORIA</t>
  </si>
  <si>
    <t>2-04-05-01-00</t>
  </si>
  <si>
    <t>SERVICIOS DE CAPACITACION.</t>
  </si>
  <si>
    <t>2-04-05-02-00</t>
  </si>
  <si>
    <t>SERVICIO DE CAPACITACION EDUC. SUPERIOR</t>
  </si>
  <si>
    <t>2-04-06-00-00</t>
  </si>
  <si>
    <t>SERVICIOS DE INFORMATICA Y SISTEMA COMPUTARIZADAS</t>
  </si>
  <si>
    <t>2-04-09-01-00</t>
  </si>
  <si>
    <t>OTROS SERVICIOS TECNICOS Y PROFESIONALES</t>
  </si>
  <si>
    <t>2-04-09-02-00</t>
  </si>
  <si>
    <t>COMISION INTERVENTORA CURLP</t>
  </si>
  <si>
    <t>2-05-01-01-00</t>
  </si>
  <si>
    <t>SERVICIOS DE TRANSPORTE EMPLEADOS</t>
  </si>
  <si>
    <t>2-05-01-02-00</t>
  </si>
  <si>
    <t>SERVICIO DE TRANSPORTE EVENTUALES</t>
  </si>
  <si>
    <t>2-05-01-03-00</t>
  </si>
  <si>
    <t>SERVICIOS DE TRANSPORTE CURLA</t>
  </si>
  <si>
    <t>2-05-02-00-00</t>
  </si>
  <si>
    <t>SERVICIOS DE ALMACENAMIENTO</t>
  </si>
  <si>
    <t>2-05-03-01-00</t>
  </si>
  <si>
    <t>SERVICIOS DE IMPRENTA PUBLIC.Y REPRODUCCION</t>
  </si>
  <si>
    <t>2-05-03-02-00</t>
  </si>
  <si>
    <t>IMPRENTA Y PUBLICIDAD Y REPRODUC.</t>
  </si>
  <si>
    <t>2-05-03-03-00</t>
  </si>
  <si>
    <t>SERV. IMPRENTA, PUBLICACIONES Y REPRODUCCIONES PROYECTO VINCULACION UNAH SOCIEDA</t>
  </si>
  <si>
    <t>2-05-03-04-00</t>
  </si>
  <si>
    <t>IMPRENTA PUBLIC.Y REPRODUCCION PROYECTO FORTALECIMIENTO DE ORG. ESTUDIANTIL</t>
  </si>
  <si>
    <t>2-05-04-00-00</t>
  </si>
  <si>
    <t>PRIMAS Y GASTOS DE SEGUROS</t>
  </si>
  <si>
    <t>COMISIONES Y GASTOS BANCARIOS</t>
  </si>
  <si>
    <t>2-05-05-01-00</t>
  </si>
  <si>
    <t>COMISIONES Y GASTOS DE SEGUROS</t>
  </si>
  <si>
    <t>PUBLICIDAD Y PROPAGANDA</t>
  </si>
  <si>
    <t>2-05-06-01-00</t>
  </si>
  <si>
    <t>2-05-06-02-00</t>
  </si>
  <si>
    <t>PUBLICIDAD Y PROPAGANDA EDUC.SUPERIOR</t>
  </si>
  <si>
    <t>2-05-06-03-00</t>
  </si>
  <si>
    <t>PUBLICIDAD Y PROPAGANDA PROYECTO FORTALECIMIENTO ORG. ESTUDIANTILES</t>
  </si>
  <si>
    <t>SERVICIOS DE INTERNET</t>
  </si>
  <si>
    <t>2-05-07-01-00</t>
  </si>
  <si>
    <t>2-05-07-02-00</t>
  </si>
  <si>
    <t>SERVICIO DE INTERNET CONVENIO HONDUTEL-UNAH</t>
  </si>
  <si>
    <t>2-05-07-03-00</t>
  </si>
  <si>
    <t>SERV. DE INTERNET PROYECTO VINCULACION UNAH SOCIEDAD</t>
  </si>
  <si>
    <t>OTROS SERVICIOS COMERCIALES Y FINANCIEROS N.C.</t>
  </si>
  <si>
    <t>2-05-09-01-00</t>
  </si>
  <si>
    <t>OTROS SERVICIOS COMERCIALES Y FINANCIEROS</t>
  </si>
  <si>
    <t>2-05-09-02-00</t>
  </si>
  <si>
    <t>SEGUROS CELULARES</t>
  </si>
  <si>
    <t>2-05-09-03-00</t>
  </si>
  <si>
    <t>OTROS SERVICIOS COMERCIALES Y FINANCIEROS N.C PROYECTO FORTALECIMIENTO ORG. ESTU</t>
  </si>
  <si>
    <t>2-06-01-01-01</t>
  </si>
  <si>
    <t>PASAJES NACIONALES</t>
  </si>
  <si>
    <t>2-06-01-01-02</t>
  </si>
  <si>
    <t>PASAJES NACIONALES PROYECTO VINCULACION UNAH SOCIEDAD</t>
  </si>
  <si>
    <t>2-06-01-01-03</t>
  </si>
  <si>
    <t>PASAJES NACIONALES ASESORIA LEGAL</t>
  </si>
  <si>
    <t>2-06-01-02-00</t>
  </si>
  <si>
    <t>PASAJES AL EXTERIOR</t>
  </si>
  <si>
    <t>2-06-01-03-00</t>
  </si>
  <si>
    <t>PASAJES AL EXTERIOR MAESTRIA EN DERECHO MARITIMO</t>
  </si>
  <si>
    <t>2-06-01-04-00</t>
  </si>
  <si>
    <t>OTROS GASTOS DE PASAJES</t>
  </si>
  <si>
    <t>2-06-02-01-01</t>
  </si>
  <si>
    <t>VIATICOS NACIONALES</t>
  </si>
  <si>
    <t>2-06-02-01-02</t>
  </si>
  <si>
    <t>2-06-02-01-03</t>
  </si>
  <si>
    <t>VIATICOS NACIONALES PROYECTO VINCULACION UNAH SOCIEDAD</t>
  </si>
  <si>
    <t>VIATICOS AL EXTERIOR</t>
  </si>
  <si>
    <t>2-06-02-02-01</t>
  </si>
  <si>
    <t>2-06-02-02-02</t>
  </si>
  <si>
    <t>TRANSPORTE Y OTROS GASTOS DE VIAJE</t>
  </si>
  <si>
    <t>2-07-01-01-00</t>
  </si>
  <si>
    <t>IMPUESTOS NACIONALES</t>
  </si>
  <si>
    <t>2-07-02-00-00</t>
  </si>
  <si>
    <t>DERECHOS Y TASAS</t>
  </si>
  <si>
    <t>2-07-03-00-00</t>
  </si>
  <si>
    <t>MULTAS Y RECARGOS</t>
  </si>
  <si>
    <t>2-07-04-00-00</t>
  </si>
  <si>
    <t>CANONES Y REGALIAS</t>
  </si>
  <si>
    <t>2-07-05-00-00</t>
  </si>
  <si>
    <t>GASTOS JUDICIALES</t>
  </si>
  <si>
    <t>2-09-01-01-00</t>
  </si>
  <si>
    <t>SERVICIOS CEREMONIAL Y PROTOCOLO</t>
  </si>
  <si>
    <t>2-09-01-02-00</t>
  </si>
  <si>
    <t>REUNIONES Y EVENTOS ESPECIALES</t>
  </si>
  <si>
    <t>2-09-01-03-00</t>
  </si>
  <si>
    <t>CEREMONIAL Y PROTOCOLO PROYECTO VINCULACION UNAH SOCIEDAD</t>
  </si>
  <si>
    <t>2-09-02-00-00</t>
  </si>
  <si>
    <t>SERVICIOS DE VIGILANCIA</t>
  </si>
  <si>
    <t>2-09-03-00-00</t>
  </si>
  <si>
    <t>ACTUACIONES DEPORTIVAS</t>
  </si>
  <si>
    <t>2-09-04-00-00</t>
  </si>
  <si>
    <t>ACTUACIONES ARTISTICAS</t>
  </si>
  <si>
    <t>3-01-01-01-00</t>
  </si>
  <si>
    <t>ALIMENTOS B EBIDAS PARA PERSONAS</t>
  </si>
  <si>
    <t>3-01-01-02-00</t>
  </si>
  <si>
    <t>ALIMENTOS B EBIDAS PARA PERSONAS PROYECTO FORTALECIMIENTO ORG. ESTUDIANTILES</t>
  </si>
  <si>
    <t>3-01-02-00-00</t>
  </si>
  <si>
    <t>ALIMENTOS PARA ANIMALES</t>
  </si>
  <si>
    <t>3-01-03-00-00</t>
  </si>
  <si>
    <t>PRODUCTOS PECUARIOS</t>
  </si>
  <si>
    <t>PRODUCTOS AGROFORESTALES</t>
  </si>
  <si>
    <t>3-01-04-01-00</t>
  </si>
  <si>
    <t>PRODUCTOS AGROPECUARIOS</t>
  </si>
  <si>
    <t>3-02-01-00-00</t>
  </si>
  <si>
    <t>HILADOS Y TELAS</t>
  </si>
  <si>
    <t>3-02-02-00-00</t>
  </si>
  <si>
    <t>CONFECCIONES TEXTILES,</t>
  </si>
  <si>
    <t>ACABADOS Y TEXTILES</t>
  </si>
  <si>
    <t>3-02-03-01-00</t>
  </si>
  <si>
    <t>PRENDA DE VESTIR</t>
  </si>
  <si>
    <t>3-02-03-02-00</t>
  </si>
  <si>
    <t>3-02-03-03-00</t>
  </si>
  <si>
    <t>OTROS TEXTILES Y VESTUARIOS</t>
  </si>
  <si>
    <t>3-02-04-00-00</t>
  </si>
  <si>
    <t>CALZADOS</t>
  </si>
  <si>
    <t>3-03-01-00-00</t>
  </si>
  <si>
    <t>PAPEL DE ESCRITORIO</t>
  </si>
  <si>
    <t>3-03-02-00-00</t>
  </si>
  <si>
    <t>PAPEL PARA COMPUTACION</t>
  </si>
  <si>
    <t>3-03-03-00-00</t>
  </si>
  <si>
    <t>PRODUCTOS DE ARTES GRAFICAS</t>
  </si>
  <si>
    <t>3-03-04-01-00</t>
  </si>
  <si>
    <t>PRODUCTOS PAPEL Y CARTON</t>
  </si>
  <si>
    <t>3-03-04-02-00</t>
  </si>
  <si>
    <t>OTROS PRODUCTOS DE PAPEL CARTON</t>
  </si>
  <si>
    <t>3-03-05-01-00</t>
  </si>
  <si>
    <t>LIBROS REVISTAS Y PERIODICOS</t>
  </si>
  <si>
    <t>3-03-05-02-00</t>
  </si>
  <si>
    <t>FORTALECIMIENTO DE LAS BIBLIOTECAS (PLAN DE REFORMA)</t>
  </si>
  <si>
    <t>3-03-06-01-00</t>
  </si>
  <si>
    <t>TEXTOS DE ENSE¥ANZA LIBRERÖA</t>
  </si>
  <si>
    <t>3-03-06-02-00</t>
  </si>
  <si>
    <t>PROGAMA COMPRA LIBROS</t>
  </si>
  <si>
    <t>3-03-06-03-00</t>
  </si>
  <si>
    <t>COMPRA LIBROS PROGRAMA RTAC II AID</t>
  </si>
  <si>
    <t>3-03-06-04-00</t>
  </si>
  <si>
    <t>TEXTOS DE ENSE¥ANZA</t>
  </si>
  <si>
    <t>3-03-07-01-00</t>
  </si>
  <si>
    <t>ESPECIES TIMBRADOS Y VALORES</t>
  </si>
  <si>
    <t>3-01-04-02-01</t>
  </si>
  <si>
    <t>PRODUCTOS FORESTALES</t>
  </si>
  <si>
    <t>3-01-04-03-00</t>
  </si>
  <si>
    <t>OTROS PRODUCTOS ALIMENTICIOS AGROFORESTALES</t>
  </si>
  <si>
    <t>3-01-05-00-00</t>
  </si>
  <si>
    <t>MADERA CORCHO Y SUS MANUFACTURAS</t>
  </si>
  <si>
    <t>3-04-01-00-00</t>
  </si>
  <si>
    <t>CUEROS Y PIELES</t>
  </si>
  <si>
    <t>3-04-02-00-00</t>
  </si>
  <si>
    <t>ARTICULOS DE CUERO</t>
  </si>
  <si>
    <t>3-04-03-01-00</t>
  </si>
  <si>
    <t>ARTICULOS DE CAUCHO</t>
  </si>
  <si>
    <t>3-04-03-02-00</t>
  </si>
  <si>
    <t>OTROS PRODUCTOS DE CUERO Y CAUCHO</t>
  </si>
  <si>
    <t>3-04-04-00-00</t>
  </si>
  <si>
    <t>LLANTAS Y NEUMATICOS</t>
  </si>
  <si>
    <t>3-05-01-00-00</t>
  </si>
  <si>
    <t>ELEMENTOS Y COMPUESTOS QUIMICOS</t>
  </si>
  <si>
    <t>PRODUCTOS FARMACEUTICOS Y MEDICINALES</t>
  </si>
  <si>
    <t>3-05-02-01-00</t>
  </si>
  <si>
    <t>PRODUCTOS FARMACEUTICO Y MEDICINALES</t>
  </si>
  <si>
    <t>3-05-02-02-00</t>
  </si>
  <si>
    <t>PRODUCTOS FARMACEUTICO Y MED.(PLAN DE REFORMA)</t>
  </si>
  <si>
    <t>3-05-02-03-00</t>
  </si>
  <si>
    <t>PRODUC.FARMAC.Y MEDIC.(COM.HIGIENE Y SEG.)</t>
  </si>
  <si>
    <t>3-05-03-00-00</t>
  </si>
  <si>
    <t>ABONOS Y FERTILIZANTES</t>
  </si>
  <si>
    <t>3-05-04-00-00</t>
  </si>
  <si>
    <t>INSECTICIDAS, FUMIGANTES Y OTROS</t>
  </si>
  <si>
    <t>3-05-05-00-00</t>
  </si>
  <si>
    <t>TINTES, PINTURAS Y COLORANTES</t>
  </si>
  <si>
    <t>COMBUSTIBLES Y LUBRICANTES</t>
  </si>
  <si>
    <t>3-05-06-01-00</t>
  </si>
  <si>
    <t>GASOLINA</t>
  </si>
  <si>
    <t>3-05-06-02-00</t>
  </si>
  <si>
    <t>DIESEL</t>
  </si>
  <si>
    <t>3-05-06-03-00</t>
  </si>
  <si>
    <t>KEROSEN</t>
  </si>
  <si>
    <t>3-05-06-04-00</t>
  </si>
  <si>
    <t>GAS LPG</t>
  </si>
  <si>
    <t>3-05-06-05-00</t>
  </si>
  <si>
    <t>ACEITE Y GRASAS LUBRICANTES</t>
  </si>
  <si>
    <t>3-05-06-06-00</t>
  </si>
  <si>
    <t>BUNKER</t>
  </si>
  <si>
    <t>3-05-07-00-00</t>
  </si>
  <si>
    <t>PRODUCTOS VETERINARIOS</t>
  </si>
  <si>
    <t>3-05-08-00-00</t>
  </si>
  <si>
    <t>PRODUCTOS DE MATERIAL PLASTICO.</t>
  </si>
  <si>
    <t>PRODUCTOS QUIMICOS</t>
  </si>
  <si>
    <t>3-05-09-01-00</t>
  </si>
  <si>
    <t>PRODUCTOS EXPLOSIVOS Y DE PIROTECNIA</t>
  </si>
  <si>
    <t>3-05-09-02-00</t>
  </si>
  <si>
    <t>PRODUCTOS FOTOQUIMICOS</t>
  </si>
  <si>
    <t>3-05-09-03-00</t>
  </si>
  <si>
    <t>PRODUCTOS QUIMICOS DE USO PERSONAL</t>
  </si>
  <si>
    <t>3-05-09-04-00</t>
  </si>
  <si>
    <t>3-06-00-00-00</t>
  </si>
  <si>
    <t>PRODUCTOS METALICOS</t>
  </si>
  <si>
    <t>3-06-01-00-00</t>
  </si>
  <si>
    <t>PRODUCTOS FERROSOS</t>
  </si>
  <si>
    <t>3-06-02-00-00</t>
  </si>
  <si>
    <t>PRODUCTOS NO FERROSOS</t>
  </si>
  <si>
    <t>3-06-03-00-00</t>
  </si>
  <si>
    <t>ESTRUCTURAS METALICAS ACABADAS</t>
  </si>
  <si>
    <t>3-06-04-00-00</t>
  </si>
  <si>
    <t>HERRAMIENTAS MENORES</t>
  </si>
  <si>
    <t>3-06-05-00-00</t>
  </si>
  <si>
    <t>MATERIAL DE GUERRA Y SEGURIDAD</t>
  </si>
  <si>
    <t>3-06-09-00-00</t>
  </si>
  <si>
    <t>OTROS PRODUCTOS METALICOS</t>
  </si>
  <si>
    <t>3-07-00-00-00</t>
  </si>
  <si>
    <t>PRODUCTOS MINERALES NO METALICOS</t>
  </si>
  <si>
    <t>3-07-01-00-00</t>
  </si>
  <si>
    <t>PRODUCTOS DE ARCILLA Y CERAMICA</t>
  </si>
  <si>
    <t>3-07-02-00-00</t>
  </si>
  <si>
    <t>PRODUCTOS DE VIDRIO</t>
  </si>
  <si>
    <t>3-07-03-00-00</t>
  </si>
  <si>
    <t>PRODUCTOS DE LOZA Y PORCELANA</t>
  </si>
  <si>
    <t>3-07-04-00-00</t>
  </si>
  <si>
    <t>PRODUCTOS DE CEMENTO Y ASBESTO Y YESO</t>
  </si>
  <si>
    <t>3-07-05-00-00</t>
  </si>
  <si>
    <t>CEMENTO CAL Y YESO</t>
  </si>
  <si>
    <t>3-07-06-00-00</t>
  </si>
  <si>
    <t>PRODUCTOS AISLANTES</t>
  </si>
  <si>
    <t>3-07-09-00-00</t>
  </si>
  <si>
    <t>OTROS PRODUCTOS DE MINERALES NO METALICOS</t>
  </si>
  <si>
    <t>3-08-00-00-00</t>
  </si>
  <si>
    <t>MINERALES VARIOS</t>
  </si>
  <si>
    <t>3-08-01-00-00</t>
  </si>
  <si>
    <t>MINERALES METALIFEROS</t>
  </si>
  <si>
    <t>3-08-02-00-00</t>
  </si>
  <si>
    <t>PETROLEO CRUDO</t>
  </si>
  <si>
    <t>3-08-03-00-00</t>
  </si>
  <si>
    <t>CARBON MINERAL</t>
  </si>
  <si>
    <t>3-08-04-00-00</t>
  </si>
  <si>
    <t>PIEDRA ARCILLA Y ARENA</t>
  </si>
  <si>
    <t>3-08-05-00-00</t>
  </si>
  <si>
    <t>OTROS MINERALES.</t>
  </si>
  <si>
    <t>3-08-09-00-00</t>
  </si>
  <si>
    <t>DIVERSOS MINERALES NO METALICOS</t>
  </si>
  <si>
    <t>3-09-01-00-00</t>
  </si>
  <si>
    <t>ELEMENTOS DE LIMPIEZA</t>
  </si>
  <si>
    <t>UTILES DE ESCRITORIO, OFICINA Y ENZE¥ANZA</t>
  </si>
  <si>
    <t>3-09-02-01-00</t>
  </si>
  <si>
    <t>UTILES DE ESCRITORIO, OFICINA Y ENSE¥ANZA</t>
  </si>
  <si>
    <t>3-09-02-02-00</t>
  </si>
  <si>
    <t>UTILES DE ESCRITORIO, OFICINA Y ENSE¥ANZA PROYECTO FORTALECIMIENTO ORG. ESTUDIAN</t>
  </si>
  <si>
    <t>3-09-03-00-00</t>
  </si>
  <si>
    <t>UTILES Y MATERIALES ELECTRICOS</t>
  </si>
  <si>
    <t>3-09-04-00-00</t>
  </si>
  <si>
    <t>UTENCILIOS DE COCINA Y COMEDOR</t>
  </si>
  <si>
    <t>INSTRUMENTOS MENORES MEDICO-QUIRURGICO Y LABORAT.</t>
  </si>
  <si>
    <t>3-09-05-01-00</t>
  </si>
  <si>
    <t>INSTRUMENTOS MEDICOS QUIRURGICOS MENOR Y DE LABORATORIO</t>
  </si>
  <si>
    <t>3-09-05-02-00</t>
  </si>
  <si>
    <t>UT. MENORES MEDICOS QUIRUR.(PLAN REFORMA))</t>
  </si>
  <si>
    <t>3-09-06-00-00</t>
  </si>
  <si>
    <t>OTROS RESPUESTOS Y ACCESORIOS MENORES</t>
  </si>
  <si>
    <t>3-09-08-00-00</t>
  </si>
  <si>
    <t>ARTICULOS PARA DEPORTES Y RECREATIVOS</t>
  </si>
  <si>
    <t>3-09-10-00-00</t>
  </si>
  <si>
    <t>PRODUCTOS DE HOJALATA</t>
  </si>
  <si>
    <t>3-09-11-00-00</t>
  </si>
  <si>
    <t>ACCESORIOS DE METAL</t>
  </si>
  <si>
    <t>3-09-12-00-00</t>
  </si>
  <si>
    <t>ELEMENTOS DE FERRETERIA</t>
  </si>
  <si>
    <t>4-01-01-01-01</t>
  </si>
  <si>
    <t>PARA CONSTRUCCION DE BIENES EN DOMINIO PRIVADO</t>
  </si>
  <si>
    <t>4-01-01-01-02</t>
  </si>
  <si>
    <t>CONSTR.DE MEJ. DOM.EDIFICIO AULAS No.5 v.s.</t>
  </si>
  <si>
    <t>4-01-01-01-03</t>
  </si>
  <si>
    <t>CONSTR.DE MEJ.DOM LABOR. DE INGENIERIA V.S.</t>
  </si>
  <si>
    <t>4-01-01-01-04</t>
  </si>
  <si>
    <t>CONSTR.DE MEJ.DOM SALA DE JUICIO V.S.</t>
  </si>
  <si>
    <t>4-01-01-02-01</t>
  </si>
  <si>
    <t>CONSTRUCCION DE BIENES DE DOMINIO PUBLICO</t>
  </si>
  <si>
    <t>4-01-01-03-01</t>
  </si>
  <si>
    <t>TIERRA PREDIOS Y SOLARES (COMPRA DE TERRENO EN CRUNO)</t>
  </si>
  <si>
    <t>4-01-02-01-00</t>
  </si>
  <si>
    <t>EDIFICIOS Y LOCALES</t>
  </si>
  <si>
    <t>4-01-02-04-01</t>
  </si>
  <si>
    <t>INSTALACIONES VARIAS</t>
  </si>
  <si>
    <t>4-01-02-04-02</t>
  </si>
  <si>
    <t>INSTALACIONES VARIAS EDIFICIO DE QUIMICA Y FARMACIA</t>
  </si>
  <si>
    <t>4-02-01-01-00</t>
  </si>
  <si>
    <t>MUEBLES VARIOS DE OFICINA</t>
  </si>
  <si>
    <t>4-02-01-01-01</t>
  </si>
  <si>
    <t>4-02-01-02-00</t>
  </si>
  <si>
    <t>EQUIPOS VARIOS DE OFICINA</t>
  </si>
  <si>
    <t>4-02-01-02-01</t>
  </si>
  <si>
    <t>4-02-01-02-02</t>
  </si>
  <si>
    <t>EQUPOS DE OFICINA (RELOJES DIGITALES)</t>
  </si>
  <si>
    <t>4-02-01-02-03</t>
  </si>
  <si>
    <t>EQUIPOS VARIOS DE OFICINA PROYECTO FORTALECIMIENTO ORG. ESTUDIANTILES</t>
  </si>
  <si>
    <t>4-02-01-04-00</t>
  </si>
  <si>
    <t>ELECTRODOMESTICOS</t>
  </si>
  <si>
    <t>4-02-01-10-00</t>
  </si>
  <si>
    <t>OTROS</t>
  </si>
  <si>
    <t>4-02-02-00-00</t>
  </si>
  <si>
    <t>MAQUINARIA Y EQUIPO DE PRODUCCION</t>
  </si>
  <si>
    <t>EQUIPO DE TRANSPORTE TRACCION Y ELEVACION</t>
  </si>
  <si>
    <t>4-02-03-01-00</t>
  </si>
  <si>
    <t>4-02-03-02-00</t>
  </si>
  <si>
    <t>EQUIPO DE TRANSPORTE TRACCION Y ELEVACION PROY. EDUC. SUPERIOR</t>
  </si>
  <si>
    <t>4-02-04-00-00</t>
  </si>
  <si>
    <t>EQUIPO MEDICO Y LABORATORIO</t>
  </si>
  <si>
    <t>EQUIPO DE COMUNICACIàN Y SE¥ALAMIENTO</t>
  </si>
  <si>
    <t>4-02-05-01-00</t>
  </si>
  <si>
    <t>4-02-05-02-00</t>
  </si>
  <si>
    <t>EQUIPO DE COMUNICACIàN Y SE¥ALAMIENTO PROY. EDUC. SUPERIOR</t>
  </si>
  <si>
    <t>4-02-05-03-00</t>
  </si>
  <si>
    <t>EQUIPO DE COMUNICACIàN Y SE¥ALAMIENTO PROYECTO VINCULACION UNAH SOCIEDAD</t>
  </si>
  <si>
    <t>4-02-05-04-00</t>
  </si>
  <si>
    <t>EQUIPO DE COMUNICACIàN Y SE¥ALAMIENTO PROYECTO FORTALECIMIENTO ORG. ESTUDIANTILE</t>
  </si>
  <si>
    <t>EQUIPOS PARA COMPUTACION</t>
  </si>
  <si>
    <t>4-02-06-01-00</t>
  </si>
  <si>
    <t>EQUIPO DE COMPUTACION</t>
  </si>
  <si>
    <t>4-02-06-02-00</t>
  </si>
  <si>
    <t>EQUIPO DE COMPUTACIàN PROY. EDUCACION SUPERIOR</t>
  </si>
  <si>
    <t>4-02-06-03-00</t>
  </si>
  <si>
    <t>EQUIPO PARA COMPUTACION PROYECTO VINCULACION UNAH SOCIEDAD</t>
  </si>
  <si>
    <t>4-02-06-04-00</t>
  </si>
  <si>
    <t>EQUIPO DE COMPUTACIàN PROYECTO FORTALECIMIENTO ORG. ESTUDIANTILES</t>
  </si>
  <si>
    <t>MUEBLES Y EQUIPO EDUCACIONALES</t>
  </si>
  <si>
    <t>4-02-07-01-00</t>
  </si>
  <si>
    <t>MUEBLES Y EQUIPO EDUCACIONAL</t>
  </si>
  <si>
    <t>4-02-07-02-00</t>
  </si>
  <si>
    <t>EQUIPO EDUCACIONAL Y RECREATIVO</t>
  </si>
  <si>
    <t>4-02-07-03-00</t>
  </si>
  <si>
    <t>EQUIPO RECREATIVOS Y DEPORTIVOS</t>
  </si>
  <si>
    <t>4-02-08-00-00</t>
  </si>
  <si>
    <t>HERRAMIENTAS Y REPUESTOS MAYORES</t>
  </si>
  <si>
    <t>4-03-00-00-00</t>
  </si>
  <si>
    <t>LIBROS,REVISTAS</t>
  </si>
  <si>
    <t>4-03-01-00-00</t>
  </si>
  <si>
    <t>LIBROS, REVISTAS Y OTROS ELEMENTOS COLECCIONABLES</t>
  </si>
  <si>
    <t>4-03-02-00-00</t>
  </si>
  <si>
    <t>DISCOS Y OTRAS UNIDADES DE SONIDO</t>
  </si>
  <si>
    <t>4-03-03-00-00</t>
  </si>
  <si>
    <t>PELICULAS Y OTRAS UNIDADES DE IMAGEN Y SONIDO</t>
  </si>
  <si>
    <t>4-03-04-00-00</t>
  </si>
  <si>
    <t>OBRAS DE ARTE PLASTICA</t>
  </si>
  <si>
    <t>4-03-05-00-00</t>
  </si>
  <si>
    <t>OTROS ELEMENTOS COLECCIONABLES</t>
  </si>
  <si>
    <t>4-03-09-00-00</t>
  </si>
  <si>
    <t>4-04-00-00-00</t>
  </si>
  <si>
    <t>SEMOVIENTES</t>
  </si>
  <si>
    <t>4-05-01-01-00</t>
  </si>
  <si>
    <t>APLICACIONES INFORMATICAS</t>
  </si>
  <si>
    <t>4-05-01-02-00</t>
  </si>
  <si>
    <t>APLICACIONES INFORMATICAS PROYECTO VINCULACION UNAH SOCIEDAD</t>
  </si>
  <si>
    <t>4-06-00-00-00</t>
  </si>
  <si>
    <t>EQUIPO MILITAR Y DE SEGURIDAD</t>
  </si>
  <si>
    <t>4-06-01-00-00</t>
  </si>
  <si>
    <t>4-07-01-01-00</t>
  </si>
  <si>
    <t>CONSTRUCCIONES Y MEJORAS DE BIENES NACIONALES EN DOMINIO PRIVADO</t>
  </si>
  <si>
    <t>4-07-02-01-00</t>
  </si>
  <si>
    <t>CONSTRUCCIONES Y MEJORAS DE BIENES EN DOMINIO PUBLICO</t>
  </si>
  <si>
    <t>4-07-02-02-00</t>
  </si>
  <si>
    <t>SUPERVISION DE CONSTRUCCIONES Y MEJORAS EN BIENES EN DOMINIO PUBLICO</t>
  </si>
  <si>
    <t>4-07-03-01-00</t>
  </si>
  <si>
    <t>CONSOLIDACION Y MEJORAS EN BIENES CULTURALES</t>
  </si>
  <si>
    <t>4-07-03-02-00</t>
  </si>
  <si>
    <t>5-01-01-01-00</t>
  </si>
  <si>
    <t>JUBILACIONES Y RETIROS</t>
  </si>
  <si>
    <t>5-01-01-02-00</t>
  </si>
  <si>
    <t>PENSIONES</t>
  </si>
  <si>
    <t>5-01-02-01-01</t>
  </si>
  <si>
    <t>BECAS</t>
  </si>
  <si>
    <t>5-01-02-01-02</t>
  </si>
  <si>
    <t>BECAS ESTUDIANTES DE PREGRADO (PLAN REFORMA)</t>
  </si>
  <si>
    <t>5-01-02-01-03</t>
  </si>
  <si>
    <t>BECAS CONVENIO MINISTERIO SALUD -IHSS-UNAH</t>
  </si>
  <si>
    <t>5-01-02-01-04</t>
  </si>
  <si>
    <t>BECAS DE ACTUALIZACION Y CAPACITACION DOCENTE</t>
  </si>
  <si>
    <t>5-01-02-01-05</t>
  </si>
  <si>
    <t>BECAS EXCELENCIA ACADEMICA</t>
  </si>
  <si>
    <t>5-01-02-01-06</t>
  </si>
  <si>
    <t>BECAS PARA HIJOS DE LOS TRABAJADORES</t>
  </si>
  <si>
    <t>5-01-02-01-07</t>
  </si>
  <si>
    <t>BECAS POST GRADO ECONOMIA</t>
  </si>
  <si>
    <t>5-01-02-01-08</t>
  </si>
  <si>
    <t>BECAS POST-GRADO DE TRABAJO SOCIAL</t>
  </si>
  <si>
    <t>5-01-02-01-09</t>
  </si>
  <si>
    <t>BECAS PROFESIONALIZANTES DOCENTE (PLAN DE REFORMA)</t>
  </si>
  <si>
    <t>5-01-02-01-10</t>
  </si>
  <si>
    <t>PRESTAMOS A ESTUDIANTES</t>
  </si>
  <si>
    <t>5-01-02-01-11</t>
  </si>
  <si>
    <t>BECAS TALLERES EMPLEADOS A ESTUDIANTES</t>
  </si>
  <si>
    <t>5-01-02-01-12</t>
  </si>
  <si>
    <t>BECAS EXTERNAS DE INVESTIGACION</t>
  </si>
  <si>
    <t>5-01-02-01-13</t>
  </si>
  <si>
    <t>BECAS SUSTANTIVAS DE INVESTIGACIÓN</t>
  </si>
  <si>
    <t>5-01-02-01-14</t>
  </si>
  <si>
    <t>BECAS DE INVEST, PARA ESTUD. DE PREGRADO</t>
  </si>
  <si>
    <t>5-01-02-01-15</t>
  </si>
  <si>
    <t>BECAS DE INVEST. PARA DOC.DE POST-GRADO</t>
  </si>
  <si>
    <t>5-01-02-01-16</t>
  </si>
  <si>
    <t>BECAS BÁSICAS DE INVESTIGACIÓN</t>
  </si>
  <si>
    <t>5-01-02-01-17</t>
  </si>
  <si>
    <t>BECAS RELEVO GENERACIONAL</t>
  </si>
  <si>
    <t>5-01-02-01-18</t>
  </si>
  <si>
    <t>BECAS DE EQUIDAD</t>
  </si>
  <si>
    <t>5-01-02-01-19</t>
  </si>
  <si>
    <t>PREMIOS AL INVESTIGADOR</t>
  </si>
  <si>
    <t>5-01-02-01-20</t>
  </si>
  <si>
    <t>BECAS DE INV. PARA ESTUDIANTES DE POSTGRADO</t>
  </si>
  <si>
    <t>5-01-02-01-21</t>
  </si>
  <si>
    <t>Becas Especiales de Investigación</t>
  </si>
  <si>
    <t>5-01-02-01-22</t>
  </si>
  <si>
    <t>Préstamos Educativos</t>
  </si>
  <si>
    <t>AYUDA SOCIALES A PERSONAS</t>
  </si>
  <si>
    <t>5-01-02-02-01</t>
  </si>
  <si>
    <t>PREMIO INVESTIGADOR LARGA TRAYECTORIA</t>
  </si>
  <si>
    <t>5-01-02-02-02</t>
  </si>
  <si>
    <t>5-01-02-02-03</t>
  </si>
  <si>
    <t>PREMIOS A ESTUDIANTES DE SECUNDARIA</t>
  </si>
  <si>
    <t>5-01-02-02-04</t>
  </si>
  <si>
    <t>SUBSIDIOS CORO DE LA UNAH</t>
  </si>
  <si>
    <t>5-01-02-02-05</t>
  </si>
  <si>
    <t>SUBSIDIOS ESCUELA RAMON AMAYA AMADOR</t>
  </si>
  <si>
    <t>5-01-02-02-06</t>
  </si>
  <si>
    <t>SUBVENCION A EMPLEADOS</t>
  </si>
  <si>
    <t>5-01-02-02-07</t>
  </si>
  <si>
    <t>SUBVENCION AL SINDICATO</t>
  </si>
  <si>
    <t>5-01-02-02-08</t>
  </si>
  <si>
    <t>SUBVENCION DEPORTIVA</t>
  </si>
  <si>
    <t>5-01-02-02-09</t>
  </si>
  <si>
    <t>GRATIFICACIONES A PARTICULARES</t>
  </si>
  <si>
    <t>5-01-02-02-10</t>
  </si>
  <si>
    <t>GRATIFIC.PARTICULAR (PREMIOS ARTES)</t>
  </si>
  <si>
    <t>5-01-02-02-11</t>
  </si>
  <si>
    <t>AYUDAS SOCIALES A PERSONAS</t>
  </si>
  <si>
    <t>5-01-02-02-12</t>
  </si>
  <si>
    <t>GRATIFICACIOENS A PARTIC.(PREMIOS AL FESTIVAL</t>
  </si>
  <si>
    <t>5-01-02-02-13</t>
  </si>
  <si>
    <t>PREMIO IDEAS SOBRE TECNOLOGIAS E INNOVACION</t>
  </si>
  <si>
    <t>5-01-02-02-14</t>
  </si>
  <si>
    <t>Premio Ciencia y Tecnología</t>
  </si>
  <si>
    <t>5-01-02-02-15</t>
  </si>
  <si>
    <t>Premio Mejoramiento y Calidad de Vida</t>
  </si>
  <si>
    <t>5-01-02-02-16</t>
  </si>
  <si>
    <t>Larga Trayectoria</t>
  </si>
  <si>
    <t>5-01-02-02-17</t>
  </si>
  <si>
    <t>Investigador en Consolidación</t>
  </si>
  <si>
    <t>5-01-02-02-18</t>
  </si>
  <si>
    <t>Investigador en Formación Profesor</t>
  </si>
  <si>
    <t>5-01-02-02-19</t>
  </si>
  <si>
    <t>Investigador en Formación Estudiante</t>
  </si>
  <si>
    <t>5-01-02-02-20</t>
  </si>
  <si>
    <t>Profesor Investigador</t>
  </si>
  <si>
    <t>5-01-02-02-21</t>
  </si>
  <si>
    <t>Estudiante Investigador</t>
  </si>
  <si>
    <t>5-01-02-02-22</t>
  </si>
  <si>
    <t>Premio Ensayo Sobre Investigación, Transferencia Tecnológica</t>
  </si>
  <si>
    <t>5-01-02-02-23</t>
  </si>
  <si>
    <t>Premio a la Innovación en la Gestión de la Investigación.</t>
  </si>
  <si>
    <t>5-01-02-02-24</t>
  </si>
  <si>
    <t>AYUDA SOCIALES A PERSONAS (MAESTRIA FIL. Y LETRAS)</t>
  </si>
  <si>
    <t>5-01-02-02-25</t>
  </si>
  <si>
    <t>AYUDA SOCIALES A PERSONAS (MAESTRIA CIEN. POL. Y CINE)</t>
  </si>
  <si>
    <t>5-01-02-03-00</t>
  </si>
  <si>
    <t>PRESTAMO A ESTUDIANTES</t>
  </si>
  <si>
    <t>5-01-03-01-00</t>
  </si>
  <si>
    <t>DONACIONES IHADFA</t>
  </si>
  <si>
    <t>5-01-03-02-00</t>
  </si>
  <si>
    <t>ASIG.EQUIPO DE FUTBALL CURNO (LIGA LUCAS MENDEZ)</t>
  </si>
  <si>
    <t>5-01-03-03-00</t>
  </si>
  <si>
    <t>ASIG.EQUIPO DE FUTBALL LIGA DIONICIO HERRERA</t>
  </si>
  <si>
    <t>5-01-03-04-00</t>
  </si>
  <si>
    <t>DONACIONES INJUVEN</t>
  </si>
  <si>
    <t>5-01-04-00-00</t>
  </si>
  <si>
    <t>SUBSIDIOS A EMPRESAS PRIVADAS</t>
  </si>
  <si>
    <t>5-02-01-01-00</t>
  </si>
  <si>
    <t>DONACIONES A INSTITUCIONES DE LA ADMINISTRACION CENTRAL</t>
  </si>
  <si>
    <t>5-02-01-02-00</t>
  </si>
  <si>
    <t>DONACIONES A INSTITUCIONES DESCENTRALIZADAS</t>
  </si>
  <si>
    <t>5-02-01-03-00</t>
  </si>
  <si>
    <t>DONACIONES A INSTITUCIONES DE LA SEGURIDAD SOCIAL</t>
  </si>
  <si>
    <t>5-02-02-00-00</t>
  </si>
  <si>
    <t>DONACIONES A GOBIERNOS LOCALES</t>
  </si>
  <si>
    <t>5-02-03-00-00</t>
  </si>
  <si>
    <t>DONACIONES A OTRAS INSTITUCIONES PUBLICAS FINANCIERAS NO EMPRESARIALES</t>
  </si>
  <si>
    <t>5-02-04-00-00</t>
  </si>
  <si>
    <t>SUBSIDIOS A EMPRESAS PUBLICAS</t>
  </si>
  <si>
    <t>5-03-01-00-00</t>
  </si>
  <si>
    <t>DONACIONES A GOBIERNOS EXTRANJEROS</t>
  </si>
  <si>
    <t>5-03-02-01-01</t>
  </si>
  <si>
    <t>UNION DE UNIVERSIDADES DE LA UDUAL</t>
  </si>
  <si>
    <t>5-03-02-01-02</t>
  </si>
  <si>
    <t>CONS. UNAH INTER-AMERICANA DES. ECONOMICO SOC.</t>
  </si>
  <si>
    <t>5-03-02-01-03</t>
  </si>
  <si>
    <t>MEMBRESIA ASOC. PANAM. DE CREDITO EDUC.</t>
  </si>
  <si>
    <t>5-03-02-01-04</t>
  </si>
  <si>
    <t>SECRETARIA GENERAL CSUCA</t>
  </si>
  <si>
    <t>5-03-02-01-05</t>
  </si>
  <si>
    <t>ANCIAMIENTO GASTOS CORRIENTES (FLACSO)</t>
  </si>
  <si>
    <t>5-03-02-01-06</t>
  </si>
  <si>
    <t>CONT. PARA ORG. DE LA CEDE C.A. DE ACREDIT. DE POST-GRADOS</t>
  </si>
  <si>
    <t>5-03-02-01-07</t>
  </si>
  <si>
    <t>APORTES A LA FUNDACION PRO ARTE Y CULTURA (FUNDARTE)</t>
  </si>
  <si>
    <t>5-03-02-01-11</t>
  </si>
  <si>
    <t>ASOCIACION DE T.V. IBEROAMERICANA EDUCATIVA</t>
  </si>
  <si>
    <t>5-03-02-01-12</t>
  </si>
  <si>
    <t>MEMBRECIA DE LA RLB</t>
  </si>
  <si>
    <t>5-03-02-01-13</t>
  </si>
  <si>
    <t>ORGANISMOS DE DEFENSA DE LOS DERECHOS HUMANOS</t>
  </si>
  <si>
    <t>5-03-02-01-14</t>
  </si>
  <si>
    <t>MEMBRECIA HINARI</t>
  </si>
  <si>
    <t>5-03-02-01-15</t>
  </si>
  <si>
    <t>AGENCIA DE ACREDITACION CA DE POSTGRADO</t>
  </si>
  <si>
    <t>5-03-02-01-16</t>
  </si>
  <si>
    <t>MEMBRECIA (RED INCA)</t>
  </si>
  <si>
    <t>5-03-02-01-17</t>
  </si>
  <si>
    <t>MEMBRECIA (RED PILA)</t>
  </si>
  <si>
    <t>5-04-01-01-00</t>
  </si>
  <si>
    <t>AYUDA SOCIAL A PERSONAS</t>
  </si>
  <si>
    <t>5-04-02-00-00</t>
  </si>
  <si>
    <t>DONACIONES A ASOCIACIONES CIVILES SIN FINES DE LUCRO</t>
  </si>
  <si>
    <t>5-05-01-01-00</t>
  </si>
  <si>
    <t>5-05-01-02-00</t>
  </si>
  <si>
    <t>5-05-02-00-00</t>
  </si>
  <si>
    <t>5-05-03-00-00</t>
  </si>
  <si>
    <t>DONACIONES A OTRAS INSTITUCIONES PUBLICAS FINANCIERAS</t>
  </si>
  <si>
    <t>5-05-04-00-00</t>
  </si>
  <si>
    <t>5-06-00-00-00</t>
  </si>
  <si>
    <t>TRANSFERENCIAS DE CAPITAL AL SECTOR EXTERNO</t>
  </si>
  <si>
    <t>5-06-01-00-00</t>
  </si>
  <si>
    <t>5-06-02-00-00</t>
  </si>
  <si>
    <t>DONACIONES A ORGANISMOS INTERNACIONALES</t>
  </si>
  <si>
    <t>6-01-01-01-00</t>
  </si>
  <si>
    <t>APORTES DE CAPITAL A EMPRESA PRIVADA NO FINANCIERA</t>
  </si>
  <si>
    <t>6-01-01-02-00</t>
  </si>
  <si>
    <t>APORTES DE CAPITAL A EMPRESAS PRIVADAS FINANCIERAS</t>
  </si>
  <si>
    <t>6-01-02-01-00</t>
  </si>
  <si>
    <t>APORTES DE CAPITAL A EMPRESAS PUBLICAS NO FINANCIERAS</t>
  </si>
  <si>
    <t>6-01-02-02-00</t>
  </si>
  <si>
    <t>APORTES DE CAPITAL A EMPRESAS PUBLICAS FINANCIERAS</t>
  </si>
  <si>
    <t>6-01-03-00-00</t>
  </si>
  <si>
    <t>APORTES DE CAPITAL A ORGANISMOS INTERNACIONALES</t>
  </si>
  <si>
    <t>6-01-04-00-00</t>
  </si>
  <si>
    <t>APOTES DE CAPITAL A OTROAS ORGANIZACIONES DE SECTOR EXTERNO</t>
  </si>
  <si>
    <t>6-02-01-01-00</t>
  </si>
  <si>
    <t>PRESTAMOS A CORTO PLAZO A PERSONAS</t>
  </si>
  <si>
    <t>6-02-01-02-00</t>
  </si>
  <si>
    <t>PRESTAMOS A CORTO PLAZO A INSITUCIONES PRIVADAS SIN FINES DE LUCRO</t>
  </si>
  <si>
    <t>6-02-02-00-00</t>
  </si>
  <si>
    <t>PRESTAMOS A CORTO PLAZO A GOBIERNO CENTRAL</t>
  </si>
  <si>
    <t>6-02-03-00-00</t>
  </si>
  <si>
    <t>PRESTAMOS A CORTO PLAZO A GOBIERNOS LOCALES</t>
  </si>
  <si>
    <t>6-02-04-00-00</t>
  </si>
  <si>
    <t>PRESTAMOS A CORTO PLAZO A OTRAS INSTITUCIONES PUBLICAS FINANCIERAS</t>
  </si>
  <si>
    <t>6-02-05-00-00</t>
  </si>
  <si>
    <t>PRESTAMOS A CORTO PLAZO A EMPRESAS PUBLICAS NO FINANCIERAS</t>
  </si>
  <si>
    <t>6-02-06-00-00</t>
  </si>
  <si>
    <t>PRESTAMOS A CORTO PLAZO AL SECTOR EXTERNO</t>
  </si>
  <si>
    <t>6-03-00-00-00</t>
  </si>
  <si>
    <t>PRESTAMOS A LARGO PLAZO</t>
  </si>
  <si>
    <t>6-03-01-00-00</t>
  </si>
  <si>
    <t>PRESTAMOS A LARGO PLAZO AL SECTOR PRIVADO</t>
  </si>
  <si>
    <t>6-03-02-00-00</t>
  </si>
  <si>
    <t>PRESTAMOS A LARGO PLAZO AL GOBIERNO CENTRAL</t>
  </si>
  <si>
    <t>6-03-03-00-00</t>
  </si>
  <si>
    <t>PRESTAMOS A LARGO PLAZO A GOBIERNOS LOCALES</t>
  </si>
  <si>
    <t>6-03-04-00-00</t>
  </si>
  <si>
    <t>PRESTAMOS A LARGO PLAZO A OTRAS INSTITUCIONES PUBLICAS FINANCIERAS</t>
  </si>
  <si>
    <t>6-03-05-00-00</t>
  </si>
  <si>
    <t>PRESTAMOS A LARGO PLAZO A EMPRESAS PUBLICAS</t>
  </si>
  <si>
    <t>6-04-00-00-00</t>
  </si>
  <si>
    <t>TITULOS Y VALORES</t>
  </si>
  <si>
    <t>6-04-02-00-00</t>
  </si>
  <si>
    <t>TIT. Y VAL. A LARGO PLAZO (RESERVA 10% DIFERENCIAL VTA. DE BONOS)</t>
  </si>
  <si>
    <t>7-01-01-01-00</t>
  </si>
  <si>
    <t>GTOS DEVENG. Y NO PAGADOS CORRES.AL EJERC.ANTERIOR</t>
  </si>
  <si>
    <t>7-01-01-02-00</t>
  </si>
  <si>
    <t>DEUDA EMPELADOS UNAH</t>
  </si>
  <si>
    <t>7-01-01-03-00</t>
  </si>
  <si>
    <t>DEFICI ACTUARIAL INPREUNAH</t>
  </si>
  <si>
    <t>7-01-01-04-00</t>
  </si>
  <si>
    <t>DEUDA IMPREUNAH A¥OS ANTERIORES.</t>
  </si>
  <si>
    <t>7-01-01-05-00</t>
  </si>
  <si>
    <t>AMORTIZACIÓN PRÉSTAMOS A LARGO PLAZO</t>
  </si>
  <si>
    <t>7-01-02-01-00</t>
  </si>
  <si>
    <t>INTERESES DE TITULOS Y VALORES</t>
  </si>
  <si>
    <t>7-01-02-02-00</t>
  </si>
  <si>
    <t>INTERESES POR PRESTAMOS DEL SECTOR PRIVADO</t>
  </si>
  <si>
    <t>7-01-02-06-00</t>
  </si>
  <si>
    <t>INTERESES POR PRESTAMOS DE GOBIERNOS LOCALES</t>
  </si>
  <si>
    <t>7-01-02-09-00</t>
  </si>
  <si>
    <t>INTERESES OTRAS DEUDAS A CORTO PLAZO</t>
  </si>
  <si>
    <t>7-01-03-00-00</t>
  </si>
  <si>
    <t>COMISIONES Y OTROS GASTOS DE LA DEUDA PUBLICA INTERNA A CORTO PLAZO</t>
  </si>
  <si>
    <t>7-01-04-00-00</t>
  </si>
  <si>
    <t>INTERESES POR MORA Y MULTAS DE LA DEUDA PUBLICA INTERNA A CORTO PLAZO</t>
  </si>
  <si>
    <t>7-02-01-01-01</t>
  </si>
  <si>
    <t>ATENCIONES DEUDAS SALARIALES</t>
  </si>
  <si>
    <t>7-02-01-02-00</t>
  </si>
  <si>
    <t>7-02-01-03-00</t>
  </si>
  <si>
    <t>DEUDA PERSONAL DOCENTE</t>
  </si>
  <si>
    <t>7-02-01-04-00</t>
  </si>
  <si>
    <t>RECLASIFICACION PERSONAL DOCENTE Y ADMON</t>
  </si>
  <si>
    <t>7-03-00-00-00</t>
  </si>
  <si>
    <t>SERVICIO DE LA DEUDA PUBLICA A EXTERNA A CORTO PLAZO</t>
  </si>
  <si>
    <t>7-03-01-00-00</t>
  </si>
  <si>
    <t>AMORTIZACION DE LA DEUDA PUBLICA EXTERNA A CORTO PLAZO</t>
  </si>
  <si>
    <t>7-03-02-00-00</t>
  </si>
  <si>
    <t>INTERESES DE LA DEUDA PUBLICA EXTERNA A CORTO PLAZO</t>
  </si>
  <si>
    <t>7-03-03-00-00</t>
  </si>
  <si>
    <t>COMISIONES Y OTROS GASTOS DE LA DEUDA PUBLICA EXTERNA A CORTO PLAZO</t>
  </si>
  <si>
    <t>7-04-00-00-00</t>
  </si>
  <si>
    <t>SERVICIO DE LA DEUDA PUBLICA A EXTERNA A LARGO PLAZO</t>
  </si>
  <si>
    <t>7-04-01-00-00</t>
  </si>
  <si>
    <t>AMORTIZACION DE LA DEUDA PUBLICA EXTERNA A LARGO PLAZO</t>
  </si>
  <si>
    <t>7-04-02-00-00</t>
  </si>
  <si>
    <t>INTERESES DE LA DEUDA PUBLICA EXTERNA A LARGO PLAZO</t>
  </si>
  <si>
    <t>7-04-03-00-00</t>
  </si>
  <si>
    <t>COMISIONES Y OTROS GASTOS DE LA DEUDA PUBLICA EXTERNA A LARGO PLAZO</t>
  </si>
  <si>
    <t>7-05-00-00-00</t>
  </si>
  <si>
    <t>OTRAS OBLIGACIONES A CARGO DEL TESORO</t>
  </si>
  <si>
    <t>7-05-01-00-00</t>
  </si>
  <si>
    <t>AMORTIZACIONES</t>
  </si>
  <si>
    <t>7-05-02-00-00</t>
  </si>
  <si>
    <t>INTERESES</t>
  </si>
  <si>
    <t>7-05-03-00-00</t>
  </si>
  <si>
    <t>COMISIONES</t>
  </si>
  <si>
    <t>9-00-00-00-00</t>
  </si>
  <si>
    <t>OTROS GASTOS</t>
  </si>
  <si>
    <t>9-01-00-00-00</t>
  </si>
  <si>
    <t>INTERESES DE INSTITUCIONES PUBLICAS FINANCIERAS</t>
  </si>
  <si>
    <t>9-01-01-00-00</t>
  </si>
  <si>
    <t>INTERESES POR DEPOSITOS EN CAJA DE AHORRO</t>
  </si>
  <si>
    <t>9-01-02-00-00</t>
  </si>
  <si>
    <t>INTERESES POR DEPOSITOS A PLAZO FIJO</t>
  </si>
  <si>
    <t>9-01-03-00-00</t>
  </si>
  <si>
    <t>INTERESES POR FONDOS COMUNES DE INVERSION</t>
  </si>
  <si>
    <t>9-01-04-00-00</t>
  </si>
  <si>
    <t>OTROS INTERESES</t>
  </si>
  <si>
    <t>Computadora de Escritorio para Técnico Especializado</t>
  </si>
  <si>
    <t>Laptop para Técnico Especializado</t>
  </si>
  <si>
    <t>Laptop de uso Administrativo</t>
  </si>
  <si>
    <t>Computadoras de Escritorio de uso Administrativo</t>
  </si>
  <si>
    <t>a) Las facultades y los centros regionales se insertan en el eje de fomento de la investigación; desarrollan investigación en el marco de las prioridades de investigación.</t>
  </si>
  <si>
    <t>b) Las Facultades y los Centros Regionales se insertan en el eje de publicación, difusión y comunicación; promueven y publican las investigaciones realizadas por su personal docente y estudiantil.</t>
  </si>
  <si>
    <t>d) Las facultades y los centros regionales  se insertan en el eje de capacitación en investigación; aprovechan la oferta de capacitación y actualización en investigación científica.</t>
  </si>
  <si>
    <t>OBJETIVO: Consolidar el Programa Lo Esencial de la Reforma Universitaria a través de aplicaciones prácticas en sus diferentes áreas estratégicas y/o componentes: “Ética, Fortalecimiento de la Identidad Nacional y Gestión Cultural para la Construcción de Ciudadanía”.</t>
  </si>
  <si>
    <t>1. ÉTICA: Transversalización del Eje Curricular de Ética en las actividades administrativas y como eje integrador de los demás ejes del Modelo Educativo de la UNAH.</t>
  </si>
  <si>
    <t>OBJETIVOS:</t>
  </si>
  <si>
    <t>DESARROLLO E INNOVACIÓN CURRICULAR</t>
  </si>
  <si>
    <t>1. Impulsar un proceso de desarrollo curricular siguiendo los lineamientos del Modelo Educativo de la UNAH en consonancia con las nuevas tendencias y diversidad educativa (formal, no formal y continua); se diseñaran currículos innovadores (abiertos, flexibles e incluyentes) acordes a estándares internacionales y que contaran con referentes axiológicos que orienten la selección de contenidos y la coherencia entre estos.</t>
  </si>
  <si>
    <t>INTERNACIONALIZACIÓN DE LA EDUCACIÓN SUPERIOR</t>
  </si>
  <si>
    <t xml:space="preserve">a) La UNAH cuenta con un sistema de gestión y aprobación de convenios y proyectos acorde a las modalidades internacionales </t>
  </si>
  <si>
    <t>b) Sistema de información de VRI (SIVRI) per-mite a la comuni-dad universitaria tomar decisiones en cuanto a acciones de internacionalización</t>
  </si>
  <si>
    <t>c) La movilidad académica y estudiantil es impulsada por las diversas unidades y facilitada desde la VRI</t>
  </si>
  <si>
    <t xml:space="preserve">d) Fortalecer la capacidad de elaboración, presentación y negociación de iniciativas de cooperación en las unidades </t>
  </si>
  <si>
    <t xml:space="preserve">e) Participación de la UNAH-VRI en redes y consorcios internacionales </t>
  </si>
  <si>
    <t>f) Visibilización de la UNAH a nivel nacional e internacional en temas claves del desarrollo, internacionalización y otros.</t>
  </si>
  <si>
    <t xml:space="preserve">g) Monitoreo y evaluación del proceso de internacionalización </t>
  </si>
  <si>
    <t>TOTAL INTERNACIONALIZACIÓN DE LA EDUCACIÓN SUPERIOR</t>
  </si>
  <si>
    <t xml:space="preserve">Objetivo: </t>
  </si>
  <si>
    <t xml:space="preserve">OBJETIVO: </t>
  </si>
  <si>
    <t>1. Empoderar y formar de manera permanente al profesorado universitario en prácticas académicas innovadoras, alineadas con los objetivos académicos, estratégicos y del Modelo Educativo de la UNAH, con el propósito de que se construyan las múltiples competencias para su transformación académica y la de los estudiantes (actualización, innovación, culturización) con valores y éricas en plano docente, humanístico y disciplinar.</t>
  </si>
  <si>
    <t xml:space="preserve">Objetivo:   </t>
  </si>
  <si>
    <t>TOTAL DESARROLLO E INNOVACIÓN CURRICULAR</t>
  </si>
  <si>
    <t xml:space="preserve">Objetivos:  </t>
  </si>
  <si>
    <t>1. Contar con una gestión académica de calidad y pertinente a la complejidad de la UNAH, ágil, moderna y flexible que permita un apoyo efectivo al desarrollo de las funciones fundamentales de la Universidad y del proceso educativo; por medio de la formulación y aplicación a través de un sistema automatizado de políticas, normas y procedimientos académicos ; que orienta la planificación, organización, integración y control de los servicios de soporte a la docencia, investigación, vinculación universidad-sociedad, gestión del conocimiento, y la monitoria y evaluación de dichas funciones, con un enfoque de gestión basada en resultados y evaluación de alcances.</t>
  </si>
  <si>
    <t>GESTIÓN ACADÉMICA</t>
  </si>
  <si>
    <t>Objetivo:</t>
  </si>
  <si>
    <t>GOBERNABILIDAD Y PROCESO DE GESTIÓN DESCENTRALIZADAS EN REDES</t>
  </si>
  <si>
    <t>Desarrollo e Innovación Curricular</t>
  </si>
  <si>
    <t>Docencia y Profesorado Universitario</t>
  </si>
  <si>
    <t>Investigación Científica</t>
  </si>
  <si>
    <t>Estudiantes y Graduados</t>
  </si>
  <si>
    <t>Lo Esencial de la Reforma Universitaria</t>
  </si>
  <si>
    <t>Aseguramiento de la Calidad</t>
  </si>
  <si>
    <t>Cultura de Innovación Institucional y Educativa</t>
  </si>
  <si>
    <t>Gestión Administrativa y  financiera en apoyo al Desarrollo Académico</t>
  </si>
  <si>
    <t>Gestión del Talento Humano, Administrativo y Docente</t>
  </si>
  <si>
    <t>Gestión Académica</t>
  </si>
  <si>
    <t>Proceso integral de la internacionalización de la Educación Superior</t>
  </si>
  <si>
    <t>Gobernabilidad y Procesos  de Gestión Descentralizada en Redes</t>
  </si>
  <si>
    <t>Mejoramiento de la Calidad, la Pertinencia y la Equidad</t>
  </si>
  <si>
    <t>Total Areás Programaticas</t>
  </si>
  <si>
    <t>Fortalecimiento Institucional</t>
  </si>
  <si>
    <t>EQUIPO MILITAR Y DE SEGURIDAD (46000-00)</t>
  </si>
  <si>
    <t>2. Consolidar la aplicación de la política de bimodalidad en la UNAH.</t>
  </si>
  <si>
    <t>1.  Impulsar un proceso de desarrollo curricular siguiendo los lineamientos del Modelo Educativo de la UNAH en consonancia con las nuevas tendencias y diversidad educativa (formal, no formal y continua); se diseñaran currículos innovadores (abiertos, flexibles e incluyentes) acordes a estándares internacionales y que contaran con referentes axiológicos que orienten la selección de contenidos y la coherencia entre estos.</t>
  </si>
  <si>
    <t xml:space="preserve">Mejoramiento de la Calidad Educativa. </t>
  </si>
  <si>
    <t>2) Consolidar la aplicación de la política de bimodalidad en la UNAH.</t>
  </si>
  <si>
    <t>1. Consolidar el sistema de investigación científica y tecnológica de la UNAH, para posicionarse en una situación de liderazgo nacional y regional, tanto del conocimiento como de sus aplicaciones, desarrollando una investigación de impacto nacional y con reconocimiento internacional, ampliamente integrada a la docencia, especialmente al postgrado y vinculada a la solución de problemas, promoviendo sustantivamente el desarrollo del país.</t>
  </si>
  <si>
    <t>c) Las facultades y los centros regionales  se insertan en el eje de protección de los resultados de investigación; utilizan los resultados de las investigaciones para contribuir a la solución de los problemas prioritarios del país y al desarrollo científico y técnico</t>
  </si>
  <si>
    <t>e.1) Las unidades académicas de las facultades y los centros regionales cuentan con al menos una (1) unidad de gestión de la investigación.</t>
  </si>
  <si>
    <t>e.2) Las facultades y los centros regionales cuentan con instituto de investigación científica.</t>
  </si>
  <si>
    <t>e.3) Firmados convenios de cooperación con instituciones nacionales e internacionales.</t>
  </si>
  <si>
    <t>e.4) Fortalecidos los vínculos de la UNAH con el gobierno, sectores productivos, sectores sociales y otras universidades, en torno a la investigación científica, para contribuir de forma integral al conocimiento y solución de los principales problemas del país.</t>
  </si>
  <si>
    <t>TOTAL INVESTIGACION CIENTÍFICA</t>
  </si>
  <si>
    <t>INVESTIGACION CIENTÍFICA</t>
  </si>
  <si>
    <t>1. Crear en la comunidad universitaria una cultura de compromiso social, a través de la construcción de redes y ámbitos de inserción con la sociedad hondureña, para construir vías de comunicación y de acción efectivas entre distintas comunidades y la Universidad, para construir participativamente valores, conocimientos y espacios de  mutuo aprendizaje.</t>
  </si>
  <si>
    <t>2. Fortalecer de manera permanente y sostenida la Vinculación de la UNAH con el Estado, sus graduados, las fuerzas sociales, productivas y demás que integran la sociedad hondureña.</t>
  </si>
  <si>
    <t>Establecer las coordinaciones, entre las unidades académicas, para desarrollar la oferta académica de vinculación y atender la demanda de acciones de vinculación universidad - sociedad, ejecutando actividades, programas y proyectos de carácter interinstitucional y multisectorial, a nivel local, regional y nacional; conforme a las políticas de vinculación construidas de forma participativa.</t>
  </si>
  <si>
    <t>Constituir al Servicio Social Universitario y las Prácticas Profesionales Supervisadas, en sus distintas modalidades en el medio por excelencia de los procesos de vinculación con la sociedad, consolidando al interno de la UNAH un Sistema de SS y PPS que permita ejecutar programas y proyectos integrales, integradores y sostenibles; que propicien la interdisciplinariedad con el propósito de  generar impactos medibles de corto, mediano y largo plazo; en beneficio de la sociedad hondureña.</t>
  </si>
  <si>
    <t>Formular y ejecutar  en cada facultad y centro regional universitario el PLAN ANUAL DE EDUCACIÓN NO FORMAL a ser ofrecido por dichas unidades académicas, y publicar, a partir del segundo periodo académico de 2013, el catálogo de cursos libres y diplomados a ser ofrecidos en la UNAH.</t>
  </si>
  <si>
    <t>Implementar medios y mecanismos de difusión y promoción de las actividades, programas y proyectos de vinculación dentro y fuera de la Universidad, estableciendo la planificación y las coordinaciones que se requieran para su ejecución.</t>
  </si>
  <si>
    <t>Contribuir en la construcción del tejido empresarial  productivo y competitivo con actores   locales  del sector social de la economía, sector empresarial privado, sociedad civil, y cooperantes estratégicos de los municipios y mancomunidades, donde  funciona el APS- FC.</t>
  </si>
  <si>
    <t xml:space="preserve">Contribuir en el campo del conocimiento de la vinculación con la sociedad en el contexto hondureño, sistematizando los procesos de vinculación ejecutados por las unidades académicas en cada una de las Facultades y Centros Regionales.  </t>
  </si>
  <si>
    <t>Fortalecimiento organizativo, tecnológico y de planificación y gestión administrativa del Sistema de Vinculación Universidad-Sociedad</t>
  </si>
  <si>
    <t>Empoderar y formar de manera permanente al profesorado universitario en prácticas académicas innovadoras, alineadas con los objetivos académicos, estratégicos y del  Modelo Educativo de la Universidad, con el propósito que construyan las múltiples competencias para su transformación académica y la de los estudiantes (actualización, innovación, culturización) con valores y ética, en el plano docente, humanístico y disciplinar.</t>
  </si>
  <si>
    <t>Fortalecemiento de las competencias docentes para la educación superior que faciliten el aprendizaje y mejoren la eficiencia terminal.</t>
  </si>
  <si>
    <t>TOTAL DOCENCIA Y PROFESORADO UNIVERSITARIO</t>
  </si>
  <si>
    <t>ESTUDIANTES Y GRADUADOS</t>
  </si>
  <si>
    <t>Propiciar cambios en la calidad de vida y formación académica de los estudiantes universitarios; articulando procesos de orientación, asesoría, salud, cultura, deporte, estímulos académicos y atención diferenciada e inclusiva, con el fin de lograr el desarrollo estudiantil para el logro de su excelencia académica y profesional.</t>
  </si>
  <si>
    <t xml:space="preserve">Brindar atención a los estudiantes universitarios de forma integral en su dimensión psico-pedagógica y social, que involucre aspectos interpersonales-afectivos, mediación de conflictos, orientación, asesoría, rendimiento académico, inducción vocacional y laboral. </t>
  </si>
  <si>
    <t>TOTAL ESTUDIANTES Y GRADUADOS</t>
  </si>
  <si>
    <t xml:space="preserve">Contribuir a la promoción, prevención y atención integral de la salud en el estudiantado universitario, para mejorar su calidad de vida y rendimiento académico. </t>
  </si>
  <si>
    <t>Promover la realización de actividades socioculturales y deportivas tanto recreativas, competitivas y de intercambio estudiantil universitario.</t>
  </si>
  <si>
    <t>Contribuir al mejoramiento de la calidad de vida estudiantil mediante la promoción de espacios y beneficios que le permitan el desarrollo de sus potencialidades bajo perspectivas de equidad e inclusión, además de promover una cultura de solidaridad, cooperación y participación ciudadana a través de la formación de líderes y voluntarios universitarios.</t>
  </si>
  <si>
    <t>2. Focalizar la inserción de los graduados universitarios en los mercados de trabajo, con miras al cambio, haciendo enfasis en el emprendedurismo, su seguimiento y actualización educativa profesional, con estudios de postgrado que sean pertinentes a las necesidades que enfrenta el país, al desarrollo de la ciencia y la tecnología y, a  la   actualización continua de los graduados.</t>
  </si>
  <si>
    <t>1. Propiciar cambios en la calidad de vida y formación académica de los estudiantes universitarios; articulando procesos de orientación, asesoría, salud, cultura, deporte, estímulos académicos y atención diferenciada e inclusiva, con el fin de lograr el desarrollo estudiantil para el logro de su excelencia académica y profesional.</t>
  </si>
  <si>
    <t>Velar y promover de manera efectiva, la inclusión de los Graduados Universitarios calificados para el relevo docente ( entre otros, reorientado y fortaleciendo a través de un nuevo Reglamento, a los Instructores).</t>
  </si>
  <si>
    <t>3. Velar y promover de manera efectiva, la inclusión de los Graduados Universitarios calificados para el relevo docente ( entre otros, reorientado y fortaleciendo a través de un nuevo Reglamento, a los Instructores).</t>
  </si>
  <si>
    <t>Focalizar la inserción de los graduados universitarios en los mercados de trabajo, con miras al cambio, haciendo enfasis en el emprendedurismo, su seguimiento y actualización educativa profesional, con estudios de postgrado que sean pertinentes a las necesidades que enfrenta el país, al desarrollo de la ciencia y la tecnología y, a  la   actualización continua de los graduados.</t>
  </si>
  <si>
    <t>Mejoramiento de la Calidad, la Pertinencia y la equidad.</t>
  </si>
  <si>
    <t>Fortalecimiento de la Calidad.</t>
  </si>
  <si>
    <t>1. Gestionar y promover el conocimiento científico y social para contribuir a la superación de los principales problemas del país, para satisfacer las necesidades prioritarias y desplegar las potencialidades para el desarrollo humano sostenible a nivel local, nacional y regional a través de la movilidad y el intercambio, el uso de las TICs y funcionamiento de redes, entre otros.</t>
  </si>
  <si>
    <t>Gestionar y promover el conocimiento científico y social para contribuir a la superación de los principales problemas del país, para satisfacer las necesidades prioritarias y desplegar las potencialidades para el desarrollo humano sostenible a nivel local, nacional y regional a través de la movilidad y el intercambio, el uso de las TICs y funcionamiento de redes, entre otros.</t>
  </si>
  <si>
    <t>c) Desarrollar los Centros Regionales de la UNAH, como polos de desarrollo científico, técnico, y cultural de las regiones del país.</t>
  </si>
  <si>
    <t>2. Promover un sistema de aseguramiento de la calidad en la UNAH, con participación de todas las Unidades Académicas, Administrativas, Financieras y Logísticas.</t>
  </si>
  <si>
    <t xml:space="preserve">1. Mejora continua y acreditación de la calidad de la UNAH, sus servicios y funciones sustantivas de docencia, investigación y vinculación universidad-sociedad. y programas;  evidenciada en la rendición de cuentas a la sociedad hondureña y en la atención oportuna efectiva y pertinente a las demandas auténticas de ésta. </t>
  </si>
  <si>
    <t>TOTAL ASEGURAMIENTO DE LA CALIDAD</t>
  </si>
  <si>
    <t>ASEGURAMIENTO DE LA CALIDAD</t>
  </si>
  <si>
    <t>Mejoramiento de la Calidad y la Pertinencia.</t>
  </si>
  <si>
    <t>Fortalecimiento de  la Planificación, Monitoria y Evaluación de la Gestión Académica.</t>
  </si>
  <si>
    <t>TOTAL CULTURA DE INNOVACIÓN INSTITUCIONAL Y EDUCATIVA</t>
  </si>
  <si>
    <t>CULTURA DE INNOVACIÓN INSTITUCIONAL Y EDUCATIVA</t>
  </si>
  <si>
    <t>1. Fortalecer la cultura de la Innovación Institucional y Educativa e implementar el modelo de innovación educativa de la UNAH, que integre el currículo, las metodologías, las estrategias de enseñanza y aprendizaje, los materiales y recursos didácticos, el uso educativo de las TIC, la relación con el entorno, la profesionalización docente, y la profesionalización de la dirección y conducción de la UNAH.</t>
  </si>
  <si>
    <t>Aplicación del modelo de innovación educativa que integre como ámbitos de innovación educativa: el currículo, las metodologías, las estrategias de enseñanza y aprendizaje, los materiales y recursos didácticos, el uso educativo de las TIC, la relación con el entorno, la profesionalización docente y directiva.</t>
  </si>
  <si>
    <t>GESTIÓN ADMINISTRATIVA Y FINANCIERA EN APOYO AL DESARROLLO ACADÉMICO</t>
  </si>
  <si>
    <t>TOTAL GESTIÓN ADMINISTRATIVA Y FINANCIERA EN APOYO AL DESARROLLO ACADÉMICO</t>
  </si>
  <si>
    <t>1. Lograr un desarrollo institucional acorde con los ingresos económicos, de modo que se asegure su viabilidad futura, focalizado en el mejoramiento de la situación económico-financiera de la UNAH y su desarrollo a través de la generación de ingresos y del aumento a la productividad. Para ello se busca mejorar la eficiencia de los recursos e insumos, el crecimiento y mantenimiento de la infraestructura de acuerdo a las necesidades de la calidad y las perspectivas de expansión en un ambiente de calidad, acogedor, diverso y pluralista con una infraestructura de calidad, estéticamente atractiva e inserta en un entorno natural y cultural privilegiado que favorezca el trabajo académico y la convivencia social.</t>
  </si>
  <si>
    <t>2. Innovar, crear y mejorar la gestión administrativa-financiera, en función de la actividad académica y de los diferentes insumos y recursos institucionales, y aquellos que se generen por las diferentes unidades, aplicando procesos administrativos y principios de eficiencia, eficacia, oportunidad, transparencia y rendición de cuentas en todos los actos de la UNAH.</t>
  </si>
  <si>
    <t>GESTIÓN DEL TALENTO HUMANO ADMINISTRATIVO Y DOCENTE</t>
  </si>
  <si>
    <t xml:space="preserve">Promover de manera planificada el permanente desarrollo del talento  humano docente y administrativo de la UNAH en todo el ciclo vital, productivo y laboral: captación, selección, inducción, desempeño, despliegue de capacidades y potencialidades, capacitación, formación, distribución, egreso. y vínculo social e institucional; asegurando el relevo  en nuevos campos del conocimiento científico, técnico y humanístico.
</t>
  </si>
  <si>
    <t>Fortalecimiento Institucional mediante el desarrollo Docente y Personal Administrativo responde a las necesidades académicas y a lo establecido en la normativa institucional</t>
  </si>
  <si>
    <t>1. Promover de manera planificada el permanente desarrollo del talento  humano docente y administrativo de la UNAH en todo el ciclo vital, productivo y laboral: captación, selección, inducción, desempeño, despliegue de capacidades y potencialidades, capacitación, formación, distribución, egreso. y vínculo social e institucional; asegurando el relevo  en nuevos campos del conocimiento científico, técnico y humanístico.</t>
  </si>
  <si>
    <t>Contar con una gestión académica de calidad y pertinente a la complejidad de la UNAH, ágil, moderna y flexible que permita un apoyo efectivo al desarrollo de las funciones fundamentales de la Universidad y del proceso educativo; por medio de la formulación y aplicación a través de un sistema automatizado de políticas, normas y procedimientos académicos ; que orienta la planificación, organización, integración y control de los servicios de soporte a la docencia, investigación, vinculación universidad-sociedad, gestión del conocimiento, y la monitoria y evaluación de dichas funciones, con un enfoque de gestión basada en resultados y evaluación de alcances.</t>
  </si>
  <si>
    <t>Mejoramiento de la Calidad, la Pertinencia y la Equidad.</t>
  </si>
  <si>
    <t>1. Desarrollar un sistema integral de internacionalización de la educación superior como eje transversal que contribuya al fortalecimiento institucional y el mejoramiento de la calidad en el marco de la Reforma Universitaria.</t>
  </si>
  <si>
    <t>2. Promover una política institucional de relaciones internacionales para ubicar a la UNAH en una posición de liderazgo en la educación superior.</t>
  </si>
  <si>
    <t>Desarrollar un sistema integral de internacionalización de la educación superior como eje transversal que contribuya al fortalecimiento institucional y el mejoramiento de la calidad en el marco de la Reforma Universitaria.</t>
  </si>
  <si>
    <t>Promover una política institucional de relaciones internacionales para ubicar a la UNAH en una posición de liderazgo en la educación superior.</t>
  </si>
  <si>
    <t xml:space="preserve">h)La gestión administrativa que realiza la VRI cumple y promueve la desconcentra-ción, la ética, transparencia y rendición de cuentas.  </t>
  </si>
  <si>
    <t>1. Fortalecer y consolidar el gobierno universitario, basando sus acciones y decisiones en los principios de Democracia, Respeto, Responsabilidad, Subsidiaridad, Transparencia y Rendición de cuentas.</t>
  </si>
  <si>
    <t>2. Fortalecer y consolidar las responsabilidades de la UNAH en el papel de organizar, dirigir y desarrollar la educación superior del país.</t>
  </si>
  <si>
    <t>3. Avanzar de manera planificada y progresiva en un proceso de descentralización de la gestión académica y administrativa financiera hacia las redes educativas regionales.</t>
  </si>
  <si>
    <t>a) Lograr que la UNAH lleve a cabo en forma sostenida y permanente, un ejercicio pleno y responsable del principio de autonomía, que le permita participar activamente en la transformación de la sociedad hondureña.</t>
  </si>
  <si>
    <t>TOTAL GOBERNABILIDAD Y PROCESO DE GESTIÓN DESCENTRALIZADAS EN REDES</t>
  </si>
  <si>
    <t xml:space="preserve">1) Transversalizar en los planes de estudios, curriculares y didácticos, y en todas las funciones académicas y actividades administrativas de la UNAH, la PRÁCTICA DE LA ÉTICA, la identidad y la cultura para la construcción de ciudadanía: ÉTICA </t>
  </si>
  <si>
    <t xml:space="preserve">2) Garantizar una educación integral, que incorpore la gestión académica del conocimiento, de cultura para el desarrollo, como parte de la dinámica institucional, y del perfil profesional, orientado al fortalecimiento de la ciudadano. </t>
  </si>
  <si>
    <t>2. CIUDADANÍA: Expansión del perfil profesional con elementos de  ciudadanía educativa.</t>
  </si>
  <si>
    <t>3) Priorizar la producción y gestión del conocimiento con alto contenido de identidad nacional, regional y local; que refuerce el saber local-regional, aborde los problemas nacionales, y que transite hacia la internacionalización del conocimiento.</t>
  </si>
  <si>
    <t>3. IDENTIDAD: Producción del conocimiento con identidad, nacional, regional, local, y para la internacionalización académica de la UNAH.</t>
  </si>
  <si>
    <t>4) Fortalecer en la comunidad universitaria la práctica de la cultura física y deportes, el aprecio por las artes y la cultura como parte de la formación integral y del buen vivir.</t>
  </si>
  <si>
    <t>4. CULTURA: Formación de ciudadanos de cultura, globales, de región, y productivos, potenciando el rol de los CRU.</t>
  </si>
  <si>
    <t>POA 2015</t>
  </si>
  <si>
    <t>A) Las facultades y centros regionales se insertan en el eje de Los posgrados, la UNAH y el país; diseñando, posgrados que el país, la ciencia y la propia universidad necesitan, contribuyendo de esa  manera al desarrollo económico, político y social de nuestro país.</t>
  </si>
  <si>
    <t xml:space="preserve">C) Las facultades y centros regionales se insertan en el eje de Evaluación y Acreditación; procurando que sus posgrados sean objeto de evaluación  institucional constante, autoevaluación y acreditación regional, para aumentar el prestigio académico de la UNAH. </t>
  </si>
  <si>
    <t>Posicionar a la UNAH como una institución líder en la formación de posgrados a nivel nacional, generando una oferta de posgrados de estricta pertinencia con las necesidades de conocimiento que los distintos sectores de la sociedad hondureña requieren, lo que unido a la calidad de los programas y a su capacidad de actualización, están en consonancia con los desafíos de crecimiento y desarrollo del país y la región.</t>
  </si>
  <si>
    <t xml:space="preserve">D) Las facultades y centros regionales se insertan en el eje de Investigación, desarrollo e innovación; integrando la función de investigación en sus diferentes posgrados y que estos provechen el programa de investigación que oferta la UNAH (becas, capacitaciones, revistas, congresos)  y la estructura de investigación de la UNAH (institutos, grupos, observatorios) todo ello en alineamiento con las prioridades de investigación de la UNAH y de las facultades y centros regionales.
</t>
  </si>
  <si>
    <t>E) Las facultades y centros regionales se insertan en el eje de Vinculación Universidad Estado, sectores productivos y sectores sociales; con una relación institucional estructurada, posgrados de la UNAH  reconocidos y contribuyendo al desarrollo económico, social y político del país.</t>
  </si>
  <si>
    <t>F) Las facultades y los centros regionales se insertan en el eje de Regionalización e internacionalización; elaboración y ejecución de estrategias de regionalización interna e internacionalización de los posgrados, con el propósito de formar profesionales con visión de mundo y de enfoque inter y multidisciplinario.</t>
  </si>
  <si>
    <t>G) Las facultades y los centro regionales se insertan en el eje de Formación y capacitación; registrando y acreditando un cuerpo de profesionales especializado en la gestión de posgrados, incluyendo el componente de investigación.</t>
  </si>
  <si>
    <t>B) Las facultades y centros regionales se insertan en el eje de Gestión Académico-Institucional; creando y aprobando nuevos posgrados académicos y profesionalizante,con un sistema de posgrados integrado plenamente a los departamentos.</t>
  </si>
  <si>
    <t>1. Posicionar a la UNAH como una institución líder en la formación de posgrados a nivel nacional, generando una oferta de posgrados de estricta pertinencia con las necesidades de conocimiento que los distintos sectores de la sociedad hondureña requieren, lo que unido a la calidad de los programas y a su capacidad de actualización, están en consonancia con los desafíos de crecimiento y desarrollo del país y la región.</t>
  </si>
  <si>
    <t>POSGRADOS</t>
  </si>
  <si>
    <t>TOTAL POSGRADO</t>
  </si>
  <si>
    <t>Posgrado</t>
  </si>
  <si>
    <t>3.Consolidar el sistema de investigación científica y tecnológica de la UNAH, para posicionarse en una situación de liderazgo nacional y regional, tanto del conocimiento como de sus aplicaciones, desarrollando una investigación de impacto nacional y con reconocimiento internacional, ampliamente integrada a la docencia, especialmente al postgrado y vinculada a la solución de problemas, promoviendo sustantivamente el desarrollo del país.</t>
  </si>
  <si>
    <t>Participación activa de todos los actores de la comunidad universitaria.</t>
  </si>
  <si>
    <t xml:space="preserve">3. Avanzar de manera planificada y progresiva en un proceso de descentralización de la gestión académica y administrativa financiera hacia las redes educativas regionales </t>
  </si>
  <si>
    <t>Conocimiento del funcionamiento de la estructura actual de los Centros Regionales.</t>
  </si>
  <si>
    <t>Ejecución transparente de los recursos financieros asignados.</t>
  </si>
  <si>
    <t>Manejo óptimo de los servicios que presta la Dirección de Ingreso, Permanencia y Promoción (Registro)</t>
  </si>
  <si>
    <t>Certificación de los diferentes procesos y sistemas de la Dirección de Ingreso, Permanencia y Promoción (Registro)</t>
  </si>
  <si>
    <t>Informe de la situación financiera de la UNAH.</t>
  </si>
  <si>
    <t>Conocimientos adquiridos en políticas y prácticas de transparencia  para la rendición de cuentas de la gestión académico-administrativa de la UNAH, de modelos exitosos implementados en otras universidades.</t>
  </si>
  <si>
    <t>Propuesta de reglamentos para ser socializados con los diferentes órganos de la UNAH.</t>
  </si>
  <si>
    <t>5. Crear una comisión anticorrupción de apoyo a la Comisión de Control de Gestión, que de seguimiento a los casos de corrupción que pudieran suscitarse en la universidad, integrada por los diversos sectores.</t>
  </si>
  <si>
    <t>1. Desarrollo de un taller con las diferentes instancias universitarias (Autoridades, Adunah, Inpreunah, Sitraunah y asociaciones estudiantiles) para el establecimiento de mecanismos de comunicación eficaz entre ellos.</t>
  </si>
  <si>
    <t xml:space="preserve">Unidad modernizada con un medelo de gestion basada en riesgos. </t>
  </si>
  <si>
    <t>Informes de auditoria transparentstes, confiables, socializados con las unidades auditadas y que apoyen en la toma de decisiones.</t>
  </si>
  <si>
    <t>3. Selección, elección y nombramiento de  autoridades universitarias.</t>
  </si>
  <si>
    <t>Sistemas operando.</t>
  </si>
  <si>
    <t xml:space="preserve">Toma de decisiones conforme a los informes. </t>
  </si>
  <si>
    <t>Informes de ejecución presupuestaria producidos oportunamente por cada una de las unidades.</t>
  </si>
  <si>
    <t xml:space="preserve">Cumplimiento de  políticas, estrategias, planes, programas, proyectos y ejecución del presupuesto de la UNAH. </t>
  </si>
  <si>
    <t>Informes de seguimiento sobre la gestión de cada Centro.</t>
  </si>
  <si>
    <t xml:space="preserve">Procesos administrativos eficientes. </t>
  </si>
  <si>
    <t>Manuales de procedimientos administrativos elaborados y en aplicación.</t>
  </si>
  <si>
    <t>a. Las Unidades Académicas y Administrativas disponen y tienen  acceso a los servicios de la plataforma tecnológica y al programa de desarrollo tecnológico de la UNAH.</t>
  </si>
  <si>
    <t>b. La infraestructura de las sedes universitarias en termino de aulas, salones, talleres, laboratorios, oficinas u otros, son suficientes y adecuados para el logro de los objetivos institucionales.</t>
  </si>
  <si>
    <t>c. Los Departamentos Académicos y las carreras disponen del equipo didáctico necesario para facilitar el proceso del desarrollo educativo.</t>
  </si>
  <si>
    <t>d. La unidad académica cuenta con un presupuesto que le permite realizar adecuadamente las funciones de docencia, investigación, vinculación y gestión académica programadas por la carrera.</t>
  </si>
  <si>
    <t>e. La institución cuenta con la normativa interna e institucional para garantizar la buena organización, el buen funcionamiento y el cumplimiento de las normas y procedimientos.</t>
  </si>
  <si>
    <t>2. Dar seguimiento al presupuesto de cada unidad ejecutora conforme a los montos asignados y de acuerdo a las normas generales de ejecución presupuestarias aplicadas para cada período.</t>
  </si>
  <si>
    <t>3. Seguimiento a la  consultoría para mejorar los servicios académicos en Registro y los Sistemas Informáticos de la UNAH, certificando el proceso.</t>
  </si>
  <si>
    <t>4. Visitas y reuniones con Vicerrectores(as), Decanos(as) de Facultades, Directores (as) de Centros Regionales Universitarios, Institutos Tecnológicos y Telecentros para conocer   la aplicación de las políticas, estrategias, planes, programas, proyectos y presupuestos.</t>
  </si>
  <si>
    <t>5. Contratación de auditores externos que revisen y dictaminen sobre la ejecución de presupuesto  de los diferentes órganos de la  UNAH.</t>
  </si>
  <si>
    <t>1. Elaboración de manuales de procesos administrativos.</t>
  </si>
  <si>
    <t xml:space="preserve">c. Avanzar de manera planificada y progresiva en un proceso de descentralización de la gestión académica y administrativa financiera hacia las redes educativas regionales </t>
  </si>
  <si>
    <t>11.1.a.1</t>
  </si>
  <si>
    <t>11.1.a.2</t>
  </si>
  <si>
    <t>11.1.a.5</t>
  </si>
  <si>
    <t>11.1.a.4</t>
  </si>
  <si>
    <t>11.1.a.3</t>
  </si>
  <si>
    <t>11.2.e.1</t>
  </si>
  <si>
    <t xml:space="preserve">1. Apoyo a la SEAF en la Adquisición de paquetes informáticos para la modernización de los sistemas presupuestarios, contables, de compras, tesorería, inventarios, planillas, RRHH, patrimonio, cuentas por cobrar y cuentas por pagar, conciliaciones bancarias y flujo de caja,  en complemento a los exixtentes, a fin de contar con un sistema completamente integado. </t>
  </si>
  <si>
    <t xml:space="preserve">Automatización de los procesos de la gestión universitaria. </t>
  </si>
  <si>
    <t>Software</t>
  </si>
  <si>
    <t>Moderador</t>
  </si>
  <si>
    <t>combustible</t>
  </si>
  <si>
    <t>15.1.a.1</t>
  </si>
  <si>
    <t>15.1.a.2</t>
  </si>
  <si>
    <t>15.1.a.3</t>
  </si>
  <si>
    <t>15.1.a.4</t>
  </si>
  <si>
    <t>15.1.a.5</t>
  </si>
  <si>
    <t>15.1.a.6</t>
  </si>
  <si>
    <t>15.1.a.7</t>
  </si>
  <si>
    <t>15.1.a.8</t>
  </si>
  <si>
    <t>15.1.a.9</t>
  </si>
  <si>
    <t>Alquileres</t>
  </si>
  <si>
    <t>hospedaje</t>
  </si>
  <si>
    <t>Transportes eventuales</t>
  </si>
  <si>
    <t>Pasajes al exterior</t>
  </si>
  <si>
    <t>Otros gastos financieros (impuesto aeroportuarios)</t>
  </si>
  <si>
    <t>Listado de participantes.</t>
  </si>
  <si>
    <t xml:space="preserve">7. Contrtación de consultoría para la armonizacíon  de la legislación universitaria.  </t>
  </si>
  <si>
    <t>Capacitar al personal de la Junta de Direccion Universitaria en los diferentes temas de competencia de este Órgano.</t>
  </si>
  <si>
    <t>Instructores</t>
  </si>
  <si>
    <t>Otros servicios comerciales y  financieros</t>
  </si>
  <si>
    <t>10. Contratación de firma consultora para la implementación  del nuevo modelo basado en la gestión de riesgos.</t>
  </si>
  <si>
    <t>15.3.c.1</t>
  </si>
  <si>
    <t>COSTO Lps.</t>
  </si>
  <si>
    <t>Cantidad/ Porcentaje</t>
  </si>
  <si>
    <t>Acuerdos de gobernabilidad.</t>
  </si>
  <si>
    <t>Manual aprobado.</t>
  </si>
  <si>
    <t>Manual de procedimientos aplicándose.</t>
  </si>
  <si>
    <t>2. Elaboración de Manual de procedimientos para selección y nombramiento de autoridades Universitarias.</t>
  </si>
  <si>
    <t>Juramentación y toma de posesión de autoridades universitarias.</t>
  </si>
  <si>
    <t>Acuerdos de nombramientos.</t>
  </si>
  <si>
    <t>Realización de pasantías y propuesta de políticas a ser adoptadas.</t>
  </si>
  <si>
    <t>4. Giras a las Universidades de México y Chile para realizar pasantías, a fin de conocer políticas y prácticas de transparencia para la rendición de cuentas.</t>
  </si>
  <si>
    <t>Comisión debidamente integrada en funciones.</t>
  </si>
  <si>
    <t>Informes mensuales sobre la gestión realizada.</t>
  </si>
  <si>
    <t xml:space="preserve">Participación de todos los funcionarios y empleados involucrados. </t>
  </si>
  <si>
    <t xml:space="preserve">6. Desarrollo de un seminario - taller para la implementación de buenas prácticas de ética en base a casos,  dirigidas a un grupo específico que desarrolla  funciones administrativas dentro de la UNAH (Tesorería, Contabilidad, Compras, Venta de Bienes y Servicios, VOAE-Becas y DIPP).   </t>
  </si>
  <si>
    <t xml:space="preserve">Propuesta socializada. </t>
  </si>
  <si>
    <t>Personal capacitado.</t>
  </si>
  <si>
    <t xml:space="preserve">Listados de participación. </t>
  </si>
  <si>
    <t>Informe del estudio realizado.</t>
  </si>
  <si>
    <t>1. Contratación de Consultor que realice un estudio de la estructura organizativa de los Centros Regionales.</t>
  </si>
  <si>
    <t>Directores y Equipo Técnico</t>
  </si>
  <si>
    <t>Software y paquetes informáticos adquiridos</t>
  </si>
  <si>
    <t xml:space="preserve">Informes y listados de asistencia  las reuniones, </t>
  </si>
  <si>
    <t>Del 1 de Enero al 31 de Diciembre 2015</t>
  </si>
  <si>
    <t>Tintas y Toner</t>
  </si>
  <si>
    <t>Artes gráficas</t>
  </si>
  <si>
    <t>Unidad: JUNTA DE DIRECCIÓN UNIVERSITARIA</t>
  </si>
  <si>
    <t>Modernización de los Sistemas administrativo financiero de la UNAH.</t>
  </si>
  <si>
    <t>Jefes de Unidad y Administradores.</t>
  </si>
  <si>
    <t>Informes de ejecución presupuestaria de cada una de las unidades</t>
  </si>
  <si>
    <t>Ejecución transparente del presupuesto</t>
  </si>
  <si>
    <t>Organos de Gobierno y Unidades Ejecutoras</t>
  </si>
  <si>
    <t>Mejorar los servicios de la DIPP a los usuarios</t>
  </si>
  <si>
    <t>Certificacíón de los sistemas</t>
  </si>
  <si>
    <t>Comunidad universitaria</t>
  </si>
  <si>
    <t>Seguimiento a los resultados operativos de la UNAH</t>
  </si>
  <si>
    <t>Todas las Unidades</t>
  </si>
  <si>
    <t>Unidades ejecutoras</t>
  </si>
  <si>
    <t>Informe de Consultoría</t>
  </si>
  <si>
    <t>Conocimiento de la ejecucion presupuestaria para la distribucion racional de los recursos</t>
  </si>
  <si>
    <t>Eficientar los tiempos de respuesta de los procesos</t>
  </si>
  <si>
    <t>Manuales impresos</t>
  </si>
  <si>
    <t>Mejorar las relaciones entre las diferentes instancias universitarias</t>
  </si>
  <si>
    <t xml:space="preserve">Ayudas memorias, listas de asistencia, acuerdos de gobernabilidad  </t>
  </si>
  <si>
    <t xml:space="preserve">Autoridades Universitarias, asociaciones de empleados, estudiantes e instituto de previsión. </t>
  </si>
  <si>
    <t>Sistematización de los procesos de selección y nombramiento de autoridades universitarias.</t>
  </si>
  <si>
    <t xml:space="preserve">Manual de procedimientos </t>
  </si>
  <si>
    <t>Autoridades universitarias.</t>
  </si>
  <si>
    <t>Sistematización de cada proceso de selección y nombramiento de autoridades</t>
  </si>
  <si>
    <t xml:space="preserve">Instalación del Gobierno Universitario </t>
  </si>
  <si>
    <t>Autoridades Universitarias.</t>
  </si>
  <si>
    <t xml:space="preserve">Informes de viaje, sugerencias a ser implementadas, liquidaciones de viaje. </t>
  </si>
  <si>
    <t xml:space="preserve">Conocimiento y puesta en marcha de nuevas prácticas de transparencia </t>
  </si>
  <si>
    <t>Directores JDU</t>
  </si>
  <si>
    <t>Investigacion de casos de corrupcion para seguimiento y toma de decisiones, para conocimiento publico mediante el portal de transparencia</t>
  </si>
  <si>
    <t>Casos documentados y trasladados a la instancia correspondiente.</t>
  </si>
  <si>
    <t>Población Universitaria</t>
  </si>
  <si>
    <t>Desarrollo de una cultura etica profesional y de identidad institucional.</t>
  </si>
  <si>
    <t>Listados de asistencia, ayudas memorias.</t>
  </si>
  <si>
    <t>Autoridades y empleados que desempeñan funciones de responsabilidad administrativa.</t>
  </si>
  <si>
    <t>Evitar la duplicidad de  atribuciones.</t>
  </si>
  <si>
    <t>Propuestas de reglamentos.</t>
  </si>
  <si>
    <t>Órganos de gobierno universitario</t>
  </si>
  <si>
    <t>Enriquecer el conocimiento del personal para ofrecer un mejor servicio a la institución.</t>
  </si>
  <si>
    <t>Listados de asistencia, informes de capacitación</t>
  </si>
  <si>
    <t>Personal JDU.</t>
  </si>
  <si>
    <t>Modernización de la Unidad de Auditoría Interna para eficientar los procesos.</t>
  </si>
  <si>
    <t>Informe de consultoría</t>
  </si>
  <si>
    <t>Personal de la Unidad de Auditoria Interna.</t>
  </si>
  <si>
    <t>Modernización de la estructura de los Centros Regionales</t>
  </si>
  <si>
    <t>Informe y propuesta de modernización</t>
  </si>
  <si>
    <t xml:space="preserve">Centros Regionales. </t>
  </si>
</sst>
</file>

<file path=xl/styles.xml><?xml version="1.0" encoding="utf-8"?>
<styleSheet xmlns="http://schemas.openxmlformats.org/spreadsheetml/2006/main">
  <numFmts count="14">
    <numFmt numFmtId="8" formatCode="&quot;L.&quot;\ #,##0.00;[Red]&quot;L.&quot;\ \-#,##0.00"/>
    <numFmt numFmtId="41" formatCode="_ * #,##0_ ;_ * \-#,##0_ ;_ * &quot;-&quot;_ ;_ @_ "/>
    <numFmt numFmtId="44" formatCode="_ &quot;L.&quot;\ * #,##0.00_ ;_ &quot;L.&quot;\ * \-#,##0.00_ ;_ &quot;L.&quot;\ * &quot;-&quot;??_ ;_ @_ "/>
    <numFmt numFmtId="43" formatCode="_ * #,##0.00_ ;_ * \-#,##0.00_ ;_ * &quot;-&quot;??_ ;_ @_ "/>
    <numFmt numFmtId="164" formatCode="_-* #,##0.00\ _P_t_s_-;\-* #,##0.00\ _P_t_s_-;_-* &quot;-&quot;??\ _P_t_s_-;_-@_-"/>
    <numFmt numFmtId="165" formatCode="_(&quot;$&quot;* #,##0.00_);_(&quot;$&quot;* \(#,##0.00\);_(&quot;$&quot;* &quot;-&quot;??_);_(@_)"/>
    <numFmt numFmtId="166" formatCode="_-* #,##0\ _P_t_s_-;\-* #,##0\ _P_t_s_-;_-* &quot;-&quot;\ _P_t_s_-;_-@_-"/>
    <numFmt numFmtId="167" formatCode="_-* #,##0\ &quot;Pts&quot;_-;\-* #,##0\ &quot;Pts&quot;_-;_-* &quot;-&quot;\ &quot;Pts&quot;_-;_-@_-"/>
    <numFmt numFmtId="168" formatCode="_-* #,##0.00\ &quot;Pts&quot;_-;\-* #,##0.00\ &quot;Pts&quot;_-;_-* &quot;-&quot;??\ &quot;Pts&quot;_-;_-@_-"/>
    <numFmt numFmtId="169" formatCode="00"/>
    <numFmt numFmtId="170" formatCode="0#,##0"/>
    <numFmt numFmtId="171" formatCode="_ * #,##0.00_ ;_ * \-#,##0.00_ ;_ * &quot;-&quot;_ ;_ @_ "/>
    <numFmt numFmtId="172" formatCode="_ * #,##0_ ;_ * \-#,##0_ ;_ * &quot;-&quot;??_ ;_ @_ "/>
    <numFmt numFmtId="173" formatCode="&quot;L.&quot;\ #,##0.00"/>
  </numFmts>
  <fonts count="118">
    <font>
      <sz val="11"/>
      <color theme="1"/>
      <name val="Calibri"/>
      <family val="2"/>
      <scheme val="minor"/>
    </font>
    <font>
      <sz val="9"/>
      <name val="Times New Roman"/>
      <family val="1"/>
    </font>
    <font>
      <b/>
      <sz val="9"/>
      <name val="Times New Roman"/>
      <family val="1"/>
    </font>
    <font>
      <b/>
      <sz val="11"/>
      <name val="Calibri"/>
      <family val="2"/>
      <scheme val="minor"/>
    </font>
    <font>
      <sz val="11"/>
      <name val="Calibri"/>
      <family val="2"/>
      <scheme val="minor"/>
    </font>
    <font>
      <sz val="12"/>
      <name val="Times New Roman"/>
      <family val="1"/>
    </font>
    <font>
      <sz val="8"/>
      <name val="Calibri"/>
      <family val="2"/>
      <scheme val="minor"/>
    </font>
    <font>
      <sz val="9"/>
      <color theme="1"/>
      <name val="Times New Roman"/>
      <family val="1"/>
    </font>
    <font>
      <sz val="10"/>
      <name val="Arial"/>
      <family val="2"/>
    </font>
    <font>
      <sz val="11"/>
      <color indexed="8"/>
      <name val="Calibri"/>
      <family val="2"/>
    </font>
    <font>
      <b/>
      <sz val="8"/>
      <color indexed="81"/>
      <name val="Tahoma"/>
      <family val="2"/>
    </font>
    <font>
      <sz val="8"/>
      <color indexed="81"/>
      <name val="Tahoma"/>
      <family val="2"/>
    </font>
    <font>
      <sz val="9"/>
      <color indexed="81"/>
      <name val="Tahoma"/>
      <family val="2"/>
    </font>
    <font>
      <b/>
      <sz val="9"/>
      <color indexed="81"/>
      <name val="Tahoma"/>
      <family val="2"/>
    </font>
    <font>
      <b/>
      <sz val="11"/>
      <color theme="1"/>
      <name val="Calibri"/>
      <family val="2"/>
      <scheme val="minor"/>
    </font>
    <font>
      <b/>
      <sz val="12"/>
      <name val="Times New Roman"/>
      <family val="1"/>
    </font>
    <font>
      <b/>
      <sz val="12"/>
      <name val="Arial"/>
      <family val="2"/>
    </font>
    <font>
      <b/>
      <sz val="14"/>
      <name val="Times New Roman"/>
      <family val="1"/>
    </font>
    <font>
      <sz val="14"/>
      <name val="Times New Roman"/>
      <family val="1"/>
    </font>
    <font>
      <sz val="10"/>
      <color indexed="81"/>
      <name val="Tahoma"/>
      <family val="2"/>
    </font>
    <font>
      <sz val="11"/>
      <color theme="1"/>
      <name val="Calibri"/>
      <family val="2"/>
      <scheme val="minor"/>
    </font>
    <font>
      <b/>
      <sz val="11"/>
      <color theme="3" tint="-0.499984740745262"/>
      <name val="Calibri"/>
      <family val="2"/>
      <scheme val="minor"/>
    </font>
    <font>
      <sz val="11"/>
      <color theme="3" tint="-0.499984740745262"/>
      <name val="Calibri"/>
      <family val="2"/>
      <scheme val="minor"/>
    </font>
    <font>
      <b/>
      <sz val="11"/>
      <color theme="0"/>
      <name val="Calibri"/>
      <family val="2"/>
      <scheme val="minor"/>
    </font>
    <font>
      <sz val="10"/>
      <name val="Arial"/>
      <family val="2"/>
    </font>
    <font>
      <b/>
      <sz val="14"/>
      <color indexed="56"/>
      <name val="Calibri"/>
      <family val="2"/>
    </font>
    <font>
      <sz val="9"/>
      <name val="Calibri"/>
      <family val="2"/>
    </font>
    <font>
      <b/>
      <sz val="11"/>
      <color indexed="56"/>
      <name val="Calibri"/>
      <family val="2"/>
    </font>
    <font>
      <b/>
      <sz val="10"/>
      <color indexed="56"/>
      <name val="Calibri"/>
      <family val="2"/>
    </font>
    <font>
      <b/>
      <sz val="12"/>
      <color indexed="56"/>
      <name val="Calibri"/>
      <family val="2"/>
    </font>
    <font>
      <sz val="9"/>
      <color indexed="8"/>
      <name val="Calibri"/>
      <family val="2"/>
    </font>
    <font>
      <sz val="12"/>
      <color theme="1"/>
      <name val="Times New Roman"/>
      <family val="1"/>
    </font>
    <font>
      <sz val="12"/>
      <color theme="1"/>
      <name val="Calibri"/>
      <family val="2"/>
      <scheme val="minor"/>
    </font>
    <font>
      <sz val="12"/>
      <name val="Calibri"/>
      <family val="2"/>
    </font>
    <font>
      <b/>
      <sz val="12"/>
      <name val="Calibri"/>
      <family val="2"/>
    </font>
    <font>
      <b/>
      <sz val="11"/>
      <name val="Calibri"/>
      <family val="2"/>
    </font>
    <font>
      <sz val="11"/>
      <name val="Calibri"/>
      <family val="2"/>
    </font>
    <font>
      <b/>
      <sz val="12"/>
      <color theme="3" tint="-0.499984740745262"/>
      <name val="Calibri"/>
      <family val="2"/>
      <scheme val="minor"/>
    </font>
    <font>
      <sz val="12"/>
      <name val="Calibri"/>
      <family val="2"/>
      <scheme val="minor"/>
    </font>
    <font>
      <sz val="12"/>
      <color indexed="8"/>
      <name val="Calibri"/>
      <family val="2"/>
    </font>
    <font>
      <sz val="12"/>
      <name val="Arial"/>
      <family val="2"/>
    </font>
    <font>
      <sz val="12"/>
      <color indexed="8"/>
      <name val="Calibri"/>
      <family val="2"/>
      <scheme val="minor"/>
    </font>
    <font>
      <b/>
      <sz val="12"/>
      <color theme="4" tint="-0.499984740745262"/>
      <name val="Calibri"/>
      <family val="2"/>
      <scheme val="minor"/>
    </font>
    <font>
      <sz val="14"/>
      <color theme="1"/>
      <name val="Calibri"/>
      <family val="2"/>
      <scheme val="minor"/>
    </font>
    <font>
      <b/>
      <sz val="18"/>
      <color theme="1"/>
      <name val="Calibri"/>
      <family val="2"/>
      <scheme val="minor"/>
    </font>
    <font>
      <sz val="18"/>
      <color theme="1"/>
      <name val="Calibri"/>
      <family val="2"/>
      <scheme val="minor"/>
    </font>
    <font>
      <sz val="20"/>
      <color theme="0"/>
      <name val="Calibri"/>
      <family val="2"/>
      <scheme val="minor"/>
    </font>
    <font>
      <sz val="20"/>
      <color theme="1"/>
      <name val="Calibri"/>
      <family val="2"/>
      <scheme val="minor"/>
    </font>
    <font>
      <sz val="14"/>
      <color theme="1"/>
      <name val="Calibri"/>
      <family val="2"/>
      <scheme val="minor"/>
    </font>
    <font>
      <b/>
      <sz val="11"/>
      <color theme="3"/>
      <name val="Calibri"/>
      <family val="2"/>
      <scheme val="minor"/>
    </font>
    <font>
      <sz val="11"/>
      <color theme="0"/>
      <name val="Calibri"/>
      <family val="2"/>
      <scheme val="minor"/>
    </font>
    <font>
      <b/>
      <sz val="20"/>
      <color theme="0"/>
      <name val="Calibri"/>
      <family val="2"/>
      <scheme val="minor"/>
    </font>
    <font>
      <sz val="11"/>
      <color theme="3"/>
      <name val="Calibri"/>
      <family val="2"/>
      <scheme val="minor"/>
    </font>
    <font>
      <b/>
      <sz val="20"/>
      <color theme="3" tint="-0.499984740745262"/>
      <name val="Calibri"/>
      <family val="2"/>
      <scheme val="minor"/>
    </font>
    <font>
      <b/>
      <sz val="20"/>
      <color theme="1"/>
      <name val="Calibri"/>
      <family val="2"/>
      <scheme val="minor"/>
    </font>
    <font>
      <b/>
      <sz val="12"/>
      <color theme="0"/>
      <name val="Calibri"/>
      <family val="2"/>
      <scheme val="minor"/>
    </font>
    <font>
      <b/>
      <sz val="14"/>
      <name val="Calibri"/>
      <family val="2"/>
      <scheme val="minor"/>
    </font>
    <font>
      <b/>
      <sz val="22"/>
      <color theme="0"/>
      <name val="Calibri"/>
      <family val="2"/>
      <scheme val="minor"/>
    </font>
    <font>
      <b/>
      <sz val="16"/>
      <color theme="0"/>
      <name val="Calibri"/>
      <family val="2"/>
      <scheme val="minor"/>
    </font>
    <font>
      <sz val="14"/>
      <color theme="1"/>
      <name val="Calibri"/>
      <family val="2"/>
      <scheme val="minor"/>
    </font>
    <font>
      <sz val="11"/>
      <color theme="1"/>
      <name val="Calibri"/>
      <family val="2"/>
    </font>
    <font>
      <b/>
      <sz val="11"/>
      <color theme="4" tint="-0.499984740745262"/>
      <name val="Calibri"/>
      <family val="2"/>
      <scheme val="minor"/>
    </font>
    <font>
      <b/>
      <sz val="11"/>
      <color theme="3" tint="-0.249977111117893"/>
      <name val="Calibri"/>
      <family val="2"/>
      <scheme val="minor"/>
    </font>
    <font>
      <b/>
      <sz val="11"/>
      <color theme="3" tint="-0.499984740745262"/>
      <name val="Calibri"/>
      <family val="2"/>
    </font>
    <font>
      <b/>
      <sz val="16"/>
      <color indexed="56"/>
      <name val="Calibri"/>
      <family val="2"/>
    </font>
    <font>
      <b/>
      <sz val="12"/>
      <color theme="1"/>
      <name val="Arial"/>
      <family val="2"/>
    </font>
    <font>
      <b/>
      <sz val="11"/>
      <color theme="0"/>
      <name val="Arial"/>
      <family val="2"/>
    </font>
    <font>
      <sz val="11"/>
      <color indexed="56"/>
      <name val="Calibri"/>
      <family val="2"/>
    </font>
    <font>
      <b/>
      <sz val="12"/>
      <color theme="0"/>
      <name val="Calibri"/>
      <family val="2"/>
    </font>
    <font>
      <sz val="12"/>
      <color indexed="56"/>
      <name val="Calibri"/>
      <family val="2"/>
    </font>
    <font>
      <b/>
      <sz val="11"/>
      <color rgb="FF002060"/>
      <name val="Calibri"/>
      <family val="2"/>
    </font>
    <font>
      <sz val="12"/>
      <color rgb="FF002060"/>
      <name val="Calibri"/>
      <family val="2"/>
      <scheme val="minor"/>
    </font>
    <font>
      <sz val="10"/>
      <color theme="1"/>
      <name val="Calibri"/>
      <family val="2"/>
      <scheme val="minor"/>
    </font>
    <font>
      <sz val="9"/>
      <name val="Calibri"/>
      <family val="2"/>
      <scheme val="minor"/>
    </font>
    <font>
      <sz val="9"/>
      <color theme="1"/>
      <name val="Calibri"/>
      <family val="2"/>
      <scheme val="minor"/>
    </font>
    <font>
      <b/>
      <sz val="9"/>
      <color indexed="56"/>
      <name val="Calibri"/>
      <family val="2"/>
    </font>
    <font>
      <b/>
      <sz val="8"/>
      <color indexed="56"/>
      <name val="Calibri"/>
      <family val="2"/>
    </font>
    <font>
      <b/>
      <sz val="8"/>
      <name val="Calibri"/>
      <family val="2"/>
    </font>
    <font>
      <b/>
      <sz val="8"/>
      <color rgb="FFFF0000"/>
      <name val="Calibri"/>
      <family val="2"/>
    </font>
    <font>
      <sz val="8"/>
      <color rgb="FFFF0000"/>
      <name val="Calibri"/>
      <family val="2"/>
    </font>
    <font>
      <sz val="8"/>
      <color rgb="FFFF0000"/>
      <name val="Calibri"/>
      <family val="2"/>
      <scheme val="minor"/>
    </font>
    <font>
      <sz val="8"/>
      <color theme="1"/>
      <name val="Calibri"/>
      <family val="2"/>
      <scheme val="minor"/>
    </font>
    <font>
      <b/>
      <sz val="8"/>
      <name val="Calibri"/>
      <family val="2"/>
      <scheme val="minor"/>
    </font>
    <font>
      <b/>
      <sz val="8"/>
      <color theme="1"/>
      <name val="Calibri"/>
      <family val="2"/>
      <scheme val="minor"/>
    </font>
    <font>
      <b/>
      <sz val="9"/>
      <color theme="1"/>
      <name val="Calibri"/>
      <family val="2"/>
      <scheme val="minor"/>
    </font>
    <font>
      <sz val="8"/>
      <name val="Calibri"/>
      <family val="2"/>
    </font>
    <font>
      <sz val="14"/>
      <color theme="0"/>
      <name val="Calibri"/>
      <family val="2"/>
      <scheme val="minor"/>
    </font>
    <font>
      <sz val="8"/>
      <color theme="3" tint="-0.499984740745262"/>
      <name val="Calibri"/>
      <family val="2"/>
      <scheme val="minor"/>
    </font>
    <font>
      <sz val="8"/>
      <color theme="0"/>
      <name val="Calibri"/>
      <family val="2"/>
      <scheme val="minor"/>
    </font>
    <font>
      <b/>
      <sz val="8"/>
      <color theme="0"/>
      <name val="Calibri"/>
      <family val="2"/>
      <scheme val="minor"/>
    </font>
    <font>
      <sz val="9"/>
      <color theme="3" tint="-0.499984740745262"/>
      <name val="Calibri"/>
      <family val="2"/>
      <scheme val="minor"/>
    </font>
    <font>
      <b/>
      <sz val="9"/>
      <color theme="0"/>
      <name val="Calibri"/>
      <family val="2"/>
      <scheme val="minor"/>
    </font>
    <font>
      <sz val="7"/>
      <color theme="3" tint="-0.499984740745262"/>
      <name val="Calibri"/>
      <family val="2"/>
      <scheme val="minor"/>
    </font>
    <font>
      <sz val="16"/>
      <color theme="0"/>
      <name val="Calibri"/>
      <family val="2"/>
      <scheme val="minor"/>
    </font>
    <font>
      <b/>
      <sz val="8"/>
      <color theme="3" tint="-0.499984740745262"/>
      <name val="Calibri"/>
      <family val="2"/>
      <scheme val="minor"/>
    </font>
    <font>
      <sz val="7"/>
      <name val="Calibri"/>
      <family val="2"/>
      <scheme val="minor"/>
    </font>
    <font>
      <b/>
      <sz val="9"/>
      <name val="Calibri"/>
      <family val="2"/>
      <scheme val="minor"/>
    </font>
    <font>
      <sz val="7"/>
      <color theme="1"/>
      <name val="Calibri"/>
      <family val="2"/>
      <scheme val="minor"/>
    </font>
    <font>
      <b/>
      <sz val="9"/>
      <color theme="3" tint="-0.499984740745262"/>
      <name val="Calibri"/>
      <family val="2"/>
      <scheme val="minor"/>
    </font>
    <font>
      <b/>
      <sz val="14"/>
      <color theme="3" tint="-0.499984740745262"/>
      <name val="Calibri"/>
      <family val="2"/>
      <scheme val="minor"/>
    </font>
    <font>
      <b/>
      <sz val="7"/>
      <color indexed="56"/>
      <name val="Calibri"/>
      <family val="2"/>
    </font>
    <font>
      <b/>
      <sz val="6"/>
      <color indexed="56"/>
      <name val="Calibri"/>
      <family val="2"/>
    </font>
    <font>
      <b/>
      <sz val="5"/>
      <color indexed="56"/>
      <name val="Calibri"/>
      <family val="2"/>
    </font>
    <font>
      <sz val="6"/>
      <color theme="1"/>
      <name val="Calibri"/>
      <family val="2"/>
      <scheme val="minor"/>
    </font>
    <font>
      <b/>
      <sz val="4"/>
      <color indexed="56"/>
      <name val="Calibri"/>
      <family val="2"/>
    </font>
    <font>
      <sz val="7"/>
      <name val="Calibri"/>
      <family val="2"/>
    </font>
    <font>
      <b/>
      <sz val="7"/>
      <name val="Calibri"/>
      <family val="2"/>
    </font>
    <font>
      <b/>
      <sz val="7"/>
      <color theme="0"/>
      <name val="Calibri"/>
      <family val="2"/>
    </font>
    <font>
      <sz val="6"/>
      <name val="Calibri"/>
      <family val="2"/>
    </font>
    <font>
      <b/>
      <sz val="6"/>
      <name val="Calibri"/>
      <family val="2"/>
    </font>
    <font>
      <b/>
      <sz val="7"/>
      <color theme="3"/>
      <name val="Calibri"/>
      <family val="2"/>
    </font>
    <font>
      <b/>
      <sz val="9"/>
      <color theme="3" tint="-0.249977111117893"/>
      <name val="Calibri"/>
      <family val="2"/>
      <scheme val="minor"/>
    </font>
    <font>
      <b/>
      <sz val="6"/>
      <color theme="1"/>
      <name val="Calibri"/>
      <family val="2"/>
      <scheme val="minor"/>
    </font>
    <font>
      <sz val="9"/>
      <color theme="0"/>
      <name val="Calibri"/>
      <family val="2"/>
      <scheme val="minor"/>
    </font>
    <font>
      <sz val="9"/>
      <color theme="3"/>
      <name val="Calibri"/>
      <family val="2"/>
      <scheme val="minor"/>
    </font>
    <font>
      <b/>
      <sz val="9"/>
      <color theme="3"/>
      <name val="Calibri"/>
      <family val="2"/>
      <scheme val="minor"/>
    </font>
    <font>
      <sz val="5"/>
      <color theme="1"/>
      <name val="Calibri"/>
      <family val="2"/>
      <scheme val="minor"/>
    </font>
    <font>
      <sz val="5"/>
      <name val="Calibri"/>
      <family val="2"/>
    </font>
  </fonts>
  <fills count="20">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3" tint="0.79998168889431442"/>
        <bgColor indexed="64"/>
      </patternFill>
    </fill>
    <fill>
      <patternFill patternType="solid">
        <fgColor theme="5" tint="0.79998168889431442"/>
        <bgColor indexed="64"/>
      </patternFill>
    </fill>
    <fill>
      <patternFill patternType="solid">
        <fgColor theme="6" tint="0.59999389629810485"/>
        <bgColor indexed="64"/>
      </patternFill>
    </fill>
    <fill>
      <patternFill patternType="solid">
        <fgColor theme="1"/>
        <bgColor indexed="64"/>
      </patternFill>
    </fill>
    <fill>
      <patternFill patternType="solid">
        <fgColor indexed="9"/>
        <bgColor indexed="64"/>
      </patternFill>
    </fill>
    <fill>
      <patternFill patternType="solid">
        <fgColor indexed="9"/>
        <bgColor indexed="22"/>
      </patternFill>
    </fill>
    <fill>
      <patternFill patternType="solid">
        <fgColor theme="0" tint="-0.14999847407452621"/>
        <bgColor indexed="64"/>
      </patternFill>
    </fill>
    <fill>
      <patternFill patternType="solid">
        <fgColor rgb="FFCCCCFF"/>
        <bgColor indexed="64"/>
      </patternFill>
    </fill>
    <fill>
      <patternFill patternType="solid">
        <fgColor rgb="FFCCCCFF"/>
        <bgColor indexed="22"/>
      </patternFill>
    </fill>
    <fill>
      <patternFill patternType="solid">
        <fgColor theme="3"/>
        <bgColor indexed="64"/>
      </patternFill>
    </fill>
    <fill>
      <patternFill patternType="solid">
        <fgColor theme="3"/>
        <bgColor theme="0" tint="-0.14999847407452621"/>
      </patternFill>
    </fill>
    <fill>
      <patternFill patternType="solid">
        <fgColor theme="4"/>
        <bgColor indexed="64"/>
      </patternFill>
    </fill>
    <fill>
      <patternFill patternType="solid">
        <fgColor theme="3"/>
        <bgColor indexed="22"/>
      </patternFill>
    </fill>
    <fill>
      <patternFill patternType="solid">
        <fgColor rgb="FF00B0F0"/>
        <bgColor indexed="64"/>
      </patternFill>
    </fill>
    <fill>
      <patternFill patternType="solid">
        <fgColor rgb="FF00B050"/>
        <bgColor indexed="64"/>
      </patternFill>
    </fill>
    <fill>
      <patternFill patternType="solid">
        <fgColor rgb="FF002060"/>
        <bgColor indexed="64"/>
      </patternFill>
    </fill>
  </fills>
  <borders count="51">
    <border>
      <left/>
      <right/>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right/>
      <top/>
      <bottom style="thin">
        <color indexed="64"/>
      </bottom>
      <diagonal/>
    </border>
    <border>
      <left style="medium">
        <color indexed="64"/>
      </left>
      <right/>
      <top style="medium">
        <color indexed="64"/>
      </top>
      <bottom style="thin">
        <color indexed="64"/>
      </bottom>
      <diagonal/>
    </border>
    <border>
      <left/>
      <right style="medium">
        <color indexed="64"/>
      </right>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style="medium">
        <color indexed="64"/>
      </top>
      <bottom style="thin">
        <color indexed="64"/>
      </bottom>
      <diagonal/>
    </border>
    <border>
      <left/>
      <right/>
      <top style="medium">
        <color indexed="64"/>
      </top>
      <bottom style="medium">
        <color indexed="64"/>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top style="thin">
        <color indexed="64"/>
      </top>
      <bottom/>
      <diagonal/>
    </border>
    <border>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auto="1"/>
      </left>
      <right style="thin">
        <color auto="1"/>
      </right>
      <top style="thin">
        <color auto="1"/>
      </top>
      <bottom style="thin">
        <color auto="1"/>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right/>
      <top style="medium">
        <color indexed="64"/>
      </top>
      <bottom style="thin">
        <color indexed="64"/>
      </bottom>
      <diagonal/>
    </border>
    <border>
      <left/>
      <right/>
      <top style="thin">
        <color indexed="64"/>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hair">
        <color indexed="64"/>
      </left>
      <right style="hair">
        <color indexed="64"/>
      </right>
      <top style="hair">
        <color indexed="64"/>
      </top>
      <bottom style="hair">
        <color indexed="64"/>
      </bottom>
      <diagonal/>
    </border>
  </borders>
  <cellStyleXfs count="20">
    <xf numFmtId="0" fontId="0" fillId="0" borderId="0"/>
    <xf numFmtId="0" fontId="8" fillId="0" borderId="0"/>
    <xf numFmtId="164" fontId="8" fillId="0" borderId="0" applyFont="0" applyFill="0" applyBorder="0" applyAlignment="0" applyProtection="0"/>
    <xf numFmtId="165" fontId="9" fillId="0" borderId="0" applyFont="0" applyFill="0" applyBorder="0" applyAlignment="0" applyProtection="0"/>
    <xf numFmtId="166" fontId="8" fillId="0" borderId="0" applyFont="0" applyFill="0" applyBorder="0" applyAlignment="0" applyProtection="0"/>
    <xf numFmtId="164" fontId="8" fillId="0" borderId="0" applyFont="0" applyFill="0" applyBorder="0" applyAlignment="0" applyProtection="0"/>
    <xf numFmtId="167" fontId="8" fillId="0" borderId="0" applyFont="0" applyFill="0" applyBorder="0" applyAlignment="0" applyProtection="0"/>
    <xf numFmtId="168"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44" fontId="20" fillId="0" borderId="0" applyFont="0" applyFill="0" applyBorder="0" applyAlignment="0" applyProtection="0"/>
    <xf numFmtId="164" fontId="8"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8" fillId="0" borderId="0" applyFont="0" applyFill="0" applyBorder="0" applyAlignment="0" applyProtection="0"/>
    <xf numFmtId="0" fontId="20" fillId="0" borderId="0"/>
    <xf numFmtId="0" fontId="24" fillId="0" borderId="0"/>
    <xf numFmtId="9" fontId="20" fillId="0" borderId="0" applyFont="0" applyFill="0" applyBorder="0" applyAlignment="0" applyProtection="0"/>
    <xf numFmtId="43" fontId="20" fillId="0" borderId="0" applyFont="0" applyFill="0" applyBorder="0" applyAlignment="0" applyProtection="0"/>
    <xf numFmtId="0" fontId="8" fillId="0" borderId="0"/>
  </cellStyleXfs>
  <cellXfs count="773">
    <xf numFmtId="0" fontId="0" fillId="0" borderId="0" xfId="0"/>
    <xf numFmtId="0" fontId="4" fillId="2" borderId="0" xfId="0" applyFont="1" applyFill="1"/>
    <xf numFmtId="0" fontId="5" fillId="2" borderId="0" xfId="0" applyFont="1" applyFill="1"/>
    <xf numFmtId="0" fontId="2" fillId="2" borderId="0" xfId="0" applyFont="1" applyFill="1" applyBorder="1" applyAlignment="1">
      <alignment horizontal="left" vertical="top" wrapText="1"/>
    </xf>
    <xf numFmtId="0" fontId="6" fillId="2" borderId="0" xfId="0" applyFont="1" applyFill="1" applyBorder="1" applyAlignment="1">
      <alignment vertical="top" wrapText="1"/>
    </xf>
    <xf numFmtId="0" fontId="6" fillId="2" borderId="0" xfId="0" applyFont="1" applyFill="1" applyBorder="1" applyAlignment="1">
      <alignment horizontal="justify" vertical="top" wrapText="1"/>
    </xf>
    <xf numFmtId="0" fontId="5" fillId="2" borderId="0" xfId="0" applyFont="1" applyFill="1" applyAlignment="1">
      <alignment horizontal="center"/>
    </xf>
    <xf numFmtId="9" fontId="4" fillId="2" borderId="0" xfId="0" applyNumberFormat="1" applyFont="1" applyFill="1"/>
    <xf numFmtId="0" fontId="4" fillId="2" borderId="4" xfId="0" applyFont="1" applyFill="1" applyBorder="1"/>
    <xf numFmtId="0" fontId="4" fillId="2" borderId="0" xfId="0" applyFont="1" applyFill="1" applyBorder="1"/>
    <xf numFmtId="0" fontId="0" fillId="0" borderId="0" xfId="0" applyAlignment="1">
      <alignment vertical="top" wrapText="1"/>
    </xf>
    <xf numFmtId="0" fontId="2" fillId="2" borderId="5" xfId="0" applyFont="1" applyFill="1" applyBorder="1" applyAlignment="1">
      <alignment horizontal="center" wrapText="1"/>
    </xf>
    <xf numFmtId="0" fontId="1" fillId="2" borderId="5" xfId="0" applyFont="1" applyFill="1" applyBorder="1" applyAlignment="1">
      <alignment horizontal="center" vertical="top" wrapText="1"/>
    </xf>
    <xf numFmtId="41" fontId="2" fillId="2" borderId="0" xfId="0" applyNumberFormat="1" applyFont="1" applyFill="1" applyBorder="1" applyAlignment="1">
      <alignment horizontal="center" wrapText="1"/>
    </xf>
    <xf numFmtId="0" fontId="16" fillId="2" borderId="10" xfId="0" applyFont="1" applyFill="1" applyBorder="1" applyAlignment="1">
      <alignment horizontal="center" vertical="center" wrapText="1"/>
    </xf>
    <xf numFmtId="0" fontId="18" fillId="2" borderId="10" xfId="0" applyFont="1" applyFill="1" applyBorder="1" applyAlignment="1">
      <alignment horizontal="justify" vertical="top"/>
    </xf>
    <xf numFmtId="41" fontId="18" fillId="2" borderId="10" xfId="0" applyNumberFormat="1" applyFont="1" applyFill="1" applyBorder="1" applyAlignment="1">
      <alignment horizontal="justify" vertical="top"/>
    </xf>
    <xf numFmtId="41" fontId="18" fillId="2" borderId="10" xfId="0" applyNumberFormat="1" applyFont="1" applyFill="1" applyBorder="1" applyAlignment="1">
      <alignment horizontal="left" vertical="top" wrapText="1"/>
    </xf>
    <xf numFmtId="170" fontId="18" fillId="2" borderId="10" xfId="0" applyNumberFormat="1" applyFont="1" applyFill="1" applyBorder="1" applyAlignment="1">
      <alignment horizontal="center" vertical="top"/>
    </xf>
    <xf numFmtId="41" fontId="18" fillId="2" borderId="10" xfId="0" applyNumberFormat="1" applyFont="1" applyFill="1" applyBorder="1" applyAlignment="1">
      <alignment horizontal="justify" vertical="top" wrapText="1"/>
    </xf>
    <xf numFmtId="0" fontId="1" fillId="2" borderId="10" xfId="0" applyFont="1" applyFill="1" applyBorder="1" applyAlignment="1">
      <alignment horizontal="justify" vertical="top"/>
    </xf>
    <xf numFmtId="0" fontId="1" fillId="2" borderId="10" xfId="0" applyFont="1" applyFill="1" applyBorder="1" applyAlignment="1">
      <alignment horizontal="center" vertical="top" wrapText="1"/>
    </xf>
    <xf numFmtId="41" fontId="1" fillId="2" borderId="10" xfId="0" applyNumberFormat="1" applyFont="1" applyFill="1" applyBorder="1" applyAlignment="1">
      <alignment horizontal="center" vertical="top" wrapText="1"/>
    </xf>
    <xf numFmtId="41" fontId="1" fillId="2" borderId="10" xfId="0" applyNumberFormat="1" applyFont="1" applyFill="1" applyBorder="1" applyAlignment="1">
      <alignment horizontal="justify" vertical="top"/>
    </xf>
    <xf numFmtId="170" fontId="1" fillId="2" borderId="10" xfId="0" applyNumberFormat="1" applyFont="1" applyFill="1" applyBorder="1" applyAlignment="1">
      <alignment horizontal="center" vertical="top"/>
    </xf>
    <xf numFmtId="0" fontId="7" fillId="0" borderId="10" xfId="0" applyFont="1" applyBorder="1" applyAlignment="1">
      <alignment horizontal="justify" vertical="top" wrapText="1"/>
    </xf>
    <xf numFmtId="0" fontId="7" fillId="0" borderId="11" xfId="0" applyFont="1" applyBorder="1" applyAlignment="1">
      <alignment horizontal="justify" vertical="top"/>
    </xf>
    <xf numFmtId="41" fontId="1" fillId="2" borderId="11" xfId="0" applyNumberFormat="1" applyFont="1" applyFill="1" applyBorder="1" applyAlignment="1">
      <alignment horizontal="center" vertical="top" wrapText="1"/>
    </xf>
    <xf numFmtId="0" fontId="7" fillId="0" borderId="11" xfId="0" applyFont="1" applyBorder="1" applyAlignment="1">
      <alignment horizontal="justify" vertical="top" wrapText="1"/>
    </xf>
    <xf numFmtId="41" fontId="21" fillId="3" borderId="3" xfId="0" applyNumberFormat="1" applyFont="1" applyFill="1" applyBorder="1" applyAlignment="1">
      <alignment horizontal="right" vertical="center"/>
    </xf>
    <xf numFmtId="41" fontId="21" fillId="3" borderId="3" xfId="10" applyNumberFormat="1" applyFont="1" applyFill="1" applyBorder="1" applyAlignment="1">
      <alignment horizontal="center" vertical="center"/>
    </xf>
    <xf numFmtId="44" fontId="21" fillId="2" borderId="0" xfId="10" applyFont="1" applyFill="1" applyAlignment="1">
      <alignment horizontal="center" vertical="center"/>
    </xf>
    <xf numFmtId="0" fontId="15" fillId="2" borderId="10" xfId="0" applyFont="1" applyFill="1" applyBorder="1" applyAlignment="1">
      <alignment horizontal="center" vertical="top" wrapText="1"/>
    </xf>
    <xf numFmtId="0" fontId="3" fillId="2" borderId="0" xfId="0" applyFont="1" applyFill="1" applyAlignment="1"/>
    <xf numFmtId="41" fontId="5" fillId="2" borderId="10" xfId="0" applyNumberFormat="1" applyFont="1" applyFill="1" applyBorder="1" applyAlignment="1">
      <alignment horizontal="justify" vertical="top"/>
    </xf>
    <xf numFmtId="41" fontId="5" fillId="2" borderId="10" xfId="0" applyNumberFormat="1" applyFont="1" applyFill="1" applyBorder="1" applyAlignment="1">
      <alignment horizontal="center" vertical="top" wrapText="1"/>
    </xf>
    <xf numFmtId="41" fontId="31" fillId="0" borderId="10" xfId="0" applyNumberFormat="1" applyFont="1" applyBorder="1" applyAlignment="1">
      <alignment horizontal="justify" vertical="top" wrapText="1"/>
    </xf>
    <xf numFmtId="41" fontId="31" fillId="0" borderId="11" xfId="0" applyNumberFormat="1" applyFont="1" applyBorder="1" applyAlignment="1">
      <alignment horizontal="justify" vertical="top"/>
    </xf>
    <xf numFmtId="41" fontId="17" fillId="2" borderId="3" xfId="0" applyNumberFormat="1" applyFont="1" applyFill="1" applyBorder="1" applyAlignment="1">
      <alignment horizontal="center" wrapText="1"/>
    </xf>
    <xf numFmtId="0" fontId="15" fillId="2" borderId="10" xfId="0" applyFont="1" applyFill="1" applyBorder="1" applyAlignment="1">
      <alignment horizontal="left" vertical="top" wrapText="1"/>
    </xf>
    <xf numFmtId="0" fontId="32" fillId="0" borderId="10" xfId="0" applyFont="1" applyBorder="1" applyAlignment="1">
      <alignment vertical="top" wrapText="1"/>
    </xf>
    <xf numFmtId="0" fontId="33" fillId="0" borderId="25" xfId="16" applyFont="1" applyBorder="1" applyAlignment="1">
      <alignment vertical="top" wrapText="1"/>
    </xf>
    <xf numFmtId="0" fontId="5" fillId="2" borderId="10" xfId="0" applyFont="1" applyFill="1" applyBorder="1" applyAlignment="1">
      <alignment horizontal="justify" vertical="top"/>
    </xf>
    <xf numFmtId="0" fontId="5" fillId="2" borderId="10" xfId="0" applyFont="1" applyFill="1" applyBorder="1" applyAlignment="1">
      <alignment vertical="top" wrapText="1"/>
    </xf>
    <xf numFmtId="169" fontId="5" fillId="2" borderId="10" xfId="0" applyNumberFormat="1" applyFont="1" applyFill="1" applyBorder="1" applyAlignment="1">
      <alignment horizontal="center" vertical="top" wrapText="1"/>
    </xf>
    <xf numFmtId="169" fontId="5" fillId="2" borderId="10" xfId="0" applyNumberFormat="1" applyFont="1" applyFill="1" applyBorder="1" applyAlignment="1">
      <alignment horizontal="center" vertical="top"/>
    </xf>
    <xf numFmtId="0" fontId="5" fillId="2" borderId="10" xfId="0" applyFont="1" applyFill="1" applyBorder="1" applyAlignment="1">
      <alignment horizontal="center" vertical="top" wrapText="1"/>
    </xf>
    <xf numFmtId="9" fontId="5" fillId="2" borderId="10" xfId="0" applyNumberFormat="1" applyFont="1" applyFill="1" applyBorder="1" applyAlignment="1">
      <alignment horizontal="center" vertical="top" wrapText="1"/>
    </xf>
    <xf numFmtId="0" fontId="15" fillId="2" borderId="10" xfId="0" applyFont="1" applyFill="1" applyBorder="1" applyAlignment="1">
      <alignment horizontal="justify" vertical="top"/>
    </xf>
    <xf numFmtId="0" fontId="5" fillId="2" borderId="10" xfId="0" applyNumberFormat="1" applyFont="1" applyFill="1" applyBorder="1" applyAlignment="1">
      <alignment vertical="top" wrapText="1"/>
    </xf>
    <xf numFmtId="0" fontId="5" fillId="2" borderId="10" xfId="0" applyFont="1" applyFill="1" applyBorder="1" applyAlignment="1">
      <alignment horizontal="left" vertical="top" wrapText="1"/>
    </xf>
    <xf numFmtId="0" fontId="5" fillId="2" borderId="10" xfId="0" applyFont="1" applyFill="1" applyBorder="1" applyAlignment="1">
      <alignment vertical="top"/>
    </xf>
    <xf numFmtId="0" fontId="32" fillId="2" borderId="10" xfId="0" applyFont="1" applyFill="1" applyBorder="1" applyAlignment="1">
      <alignment vertical="top" wrapText="1"/>
    </xf>
    <xf numFmtId="0" fontId="15" fillId="2" borderId="10" xfId="0" applyFont="1" applyFill="1" applyBorder="1" applyAlignment="1">
      <alignment vertical="top" wrapText="1"/>
    </xf>
    <xf numFmtId="0" fontId="31" fillId="0" borderId="10" xfId="0" applyFont="1" applyBorder="1" applyAlignment="1">
      <alignment horizontal="justify" vertical="top"/>
    </xf>
    <xf numFmtId="169" fontId="31" fillId="0" borderId="10" xfId="0" applyNumberFormat="1" applyFont="1" applyBorder="1" applyAlignment="1">
      <alignment horizontal="center" vertical="top"/>
    </xf>
    <xf numFmtId="169" fontId="31" fillId="0" borderId="10" xfId="0" applyNumberFormat="1" applyFont="1" applyBorder="1" applyAlignment="1">
      <alignment horizontal="center" vertical="top" wrapText="1"/>
    </xf>
    <xf numFmtId="0" fontId="15" fillId="2" borderId="11" xfId="0" applyFont="1" applyFill="1" applyBorder="1" applyAlignment="1">
      <alignment vertical="top" wrapText="1"/>
    </xf>
    <xf numFmtId="0" fontId="32" fillId="0" borderId="11" xfId="0" applyFont="1" applyBorder="1" applyAlignment="1">
      <alignment vertical="top" wrapText="1"/>
    </xf>
    <xf numFmtId="0" fontId="5" fillId="2" borderId="11" xfId="0" applyFont="1" applyFill="1" applyBorder="1" applyAlignment="1">
      <alignment vertical="top" wrapText="1"/>
    </xf>
    <xf numFmtId="0" fontId="31" fillId="0" borderId="11" xfId="0" applyFont="1" applyBorder="1" applyAlignment="1">
      <alignment vertical="top" wrapText="1"/>
    </xf>
    <xf numFmtId="0" fontId="31" fillId="0" borderId="11" xfId="0" applyFont="1" applyBorder="1" applyAlignment="1">
      <alignment horizontal="justify" vertical="top"/>
    </xf>
    <xf numFmtId="169" fontId="31" fillId="0" borderId="11" xfId="0" applyNumberFormat="1" applyFont="1" applyBorder="1" applyAlignment="1">
      <alignment horizontal="center" vertical="top"/>
    </xf>
    <xf numFmtId="0" fontId="5" fillId="2" borderId="11" xfId="0" applyFont="1" applyFill="1" applyBorder="1" applyAlignment="1">
      <alignment horizontal="center" vertical="top" wrapText="1"/>
    </xf>
    <xf numFmtId="9" fontId="5" fillId="2" borderId="11" xfId="0" applyNumberFormat="1" applyFont="1" applyFill="1" applyBorder="1" applyAlignment="1">
      <alignment horizontal="center" vertical="top" wrapText="1"/>
    </xf>
    <xf numFmtId="0" fontId="5" fillId="2" borderId="10" xfId="0" applyFont="1" applyFill="1" applyBorder="1" applyAlignment="1">
      <alignment horizontal="justify" vertical="top" wrapText="1"/>
    </xf>
    <xf numFmtId="0" fontId="26" fillId="0" borderId="0" xfId="0" applyFont="1" applyAlignment="1">
      <alignment vertical="top" wrapText="1"/>
    </xf>
    <xf numFmtId="0" fontId="26" fillId="0" borderId="0" xfId="0" applyFont="1" applyAlignment="1">
      <alignment vertical="center" wrapText="1"/>
    </xf>
    <xf numFmtId="0" fontId="33" fillId="10" borderId="26" xfId="16" applyFont="1" applyFill="1" applyBorder="1" applyAlignment="1">
      <alignment vertical="top" wrapText="1"/>
    </xf>
    <xf numFmtId="0" fontId="21" fillId="2" borderId="0" xfId="0" applyFont="1" applyFill="1" applyAlignment="1">
      <alignment vertical="center"/>
    </xf>
    <xf numFmtId="0" fontId="33" fillId="0" borderId="26" xfId="16" applyFont="1" applyBorder="1" applyAlignment="1">
      <alignment horizontal="center" vertical="center" wrapText="1"/>
    </xf>
    <xf numFmtId="0" fontId="39" fillId="0" borderId="26" xfId="16" applyFont="1" applyBorder="1" applyAlignment="1">
      <alignment horizontal="center" vertical="center" wrapText="1"/>
    </xf>
    <xf numFmtId="0" fontId="32" fillId="2" borderId="26" xfId="0" applyFont="1" applyFill="1" applyBorder="1" applyAlignment="1">
      <alignment horizontal="center" vertical="center" wrapText="1"/>
    </xf>
    <xf numFmtId="0" fontId="32" fillId="0" borderId="26" xfId="0" applyFont="1" applyBorder="1" applyAlignment="1">
      <alignment vertical="center" wrapText="1"/>
    </xf>
    <xf numFmtId="0" fontId="22" fillId="2" borderId="0" xfId="0" applyFont="1" applyFill="1" applyAlignment="1">
      <alignment horizontal="center" vertical="center"/>
    </xf>
    <xf numFmtId="0" fontId="0" fillId="0" borderId="0" xfId="0" applyAlignment="1">
      <alignment horizontal="center" vertical="center"/>
    </xf>
    <xf numFmtId="0" fontId="21" fillId="2" borderId="0" xfId="0" applyFont="1" applyFill="1" applyBorder="1" applyAlignment="1">
      <alignment horizontal="center" vertical="center"/>
    </xf>
    <xf numFmtId="0" fontId="21" fillId="2" borderId="0" xfId="0" applyFont="1" applyFill="1" applyAlignment="1">
      <alignment horizontal="center" vertical="center"/>
    </xf>
    <xf numFmtId="0" fontId="33" fillId="10" borderId="26" xfId="16" applyFont="1" applyFill="1" applyBorder="1" applyAlignment="1">
      <alignment horizontal="right" vertical="top" wrapText="1"/>
    </xf>
    <xf numFmtId="0" fontId="43" fillId="0" borderId="0" xfId="0" applyFont="1" applyAlignment="1">
      <alignment horizontal="center" vertical="center"/>
    </xf>
    <xf numFmtId="0" fontId="43" fillId="0" borderId="0" xfId="0" applyFont="1" applyAlignment="1">
      <alignment vertical="center"/>
    </xf>
    <xf numFmtId="172" fontId="43" fillId="0" borderId="0" xfId="18" applyNumberFormat="1" applyFont="1" applyAlignment="1">
      <alignment vertical="center"/>
    </xf>
    <xf numFmtId="0" fontId="44" fillId="0" borderId="0" xfId="0" applyFont="1" applyAlignment="1">
      <alignment vertical="center"/>
    </xf>
    <xf numFmtId="172" fontId="45" fillId="0" borderId="0" xfId="18" applyNumberFormat="1" applyFont="1" applyAlignment="1">
      <alignment vertical="center"/>
    </xf>
    <xf numFmtId="0" fontId="0" fillId="0" borderId="0" xfId="0" applyAlignment="1">
      <alignment vertical="center"/>
    </xf>
    <xf numFmtId="0" fontId="46" fillId="7" borderId="0" xfId="0" applyFont="1" applyFill="1" applyAlignment="1">
      <alignment vertical="center" wrapText="1"/>
    </xf>
    <xf numFmtId="173" fontId="47" fillId="3" borderId="0" xfId="10" applyNumberFormat="1" applyFont="1" applyFill="1" applyAlignment="1">
      <alignment vertical="center"/>
    </xf>
    <xf numFmtId="0" fontId="14" fillId="0" borderId="0" xfId="0" applyFont="1" applyAlignment="1">
      <alignment horizontal="left" vertical="center"/>
    </xf>
    <xf numFmtId="0" fontId="14" fillId="0" borderId="0" xfId="0" applyFont="1" applyAlignment="1">
      <alignment horizontal="center" vertical="center"/>
    </xf>
    <xf numFmtId="0" fontId="14" fillId="0" borderId="0" xfId="0" applyFont="1" applyAlignment="1">
      <alignment vertical="center"/>
    </xf>
    <xf numFmtId="0" fontId="0" fillId="0" borderId="0" xfId="0" applyAlignment="1">
      <alignment horizontal="left" vertical="center"/>
    </xf>
    <xf numFmtId="0" fontId="48" fillId="0" borderId="0" xfId="0" applyFont="1" applyAlignment="1">
      <alignment vertical="center"/>
    </xf>
    <xf numFmtId="0" fontId="22" fillId="2" borderId="0" xfId="0" applyFont="1" applyFill="1" applyAlignment="1">
      <alignment vertical="center"/>
    </xf>
    <xf numFmtId="0" fontId="21" fillId="2" borderId="0" xfId="0" applyFont="1" applyFill="1" applyAlignment="1">
      <alignment horizontal="left" vertical="center"/>
    </xf>
    <xf numFmtId="0" fontId="22" fillId="2" borderId="12" xfId="0" applyFont="1" applyFill="1" applyBorder="1" applyAlignment="1">
      <alignment vertical="center"/>
    </xf>
    <xf numFmtId="41" fontId="22" fillId="2" borderId="14" xfId="0" applyNumberFormat="1" applyFont="1" applyFill="1" applyBorder="1" applyAlignment="1">
      <alignment vertical="center"/>
    </xf>
    <xf numFmtId="41" fontId="22" fillId="2" borderId="12" xfId="0" applyNumberFormat="1" applyFont="1" applyFill="1" applyBorder="1" applyAlignment="1">
      <alignment vertical="center"/>
    </xf>
    <xf numFmtId="0" fontId="22" fillId="2" borderId="15" xfId="0" applyFont="1" applyFill="1" applyBorder="1" applyAlignment="1">
      <alignment horizontal="center" vertical="center"/>
    </xf>
    <xf numFmtId="0" fontId="22" fillId="2" borderId="10" xfId="0" applyFont="1" applyFill="1" applyBorder="1" applyAlignment="1">
      <alignment vertical="center"/>
    </xf>
    <xf numFmtId="41" fontId="22" fillId="2" borderId="17" xfId="0" applyNumberFormat="1" applyFont="1" applyFill="1" applyBorder="1" applyAlignment="1">
      <alignment vertical="center"/>
    </xf>
    <xf numFmtId="0" fontId="22" fillId="2" borderId="18" xfId="0" applyFont="1" applyFill="1" applyBorder="1" applyAlignment="1">
      <alignment horizontal="center" vertical="center"/>
    </xf>
    <xf numFmtId="0" fontId="22" fillId="2" borderId="11" xfId="0" applyFont="1" applyFill="1" applyBorder="1" applyAlignment="1">
      <alignment vertical="center"/>
    </xf>
    <xf numFmtId="41" fontId="22" fillId="5" borderId="19" xfId="0" applyNumberFormat="1" applyFont="1" applyFill="1" applyBorder="1" applyAlignment="1">
      <alignment vertical="center"/>
    </xf>
    <xf numFmtId="41" fontId="22" fillId="2" borderId="19" xfId="0" applyNumberFormat="1" applyFont="1" applyFill="1" applyBorder="1" applyAlignment="1">
      <alignment vertical="center"/>
    </xf>
    <xf numFmtId="41" fontId="22" fillId="2" borderId="11" xfId="0" applyNumberFormat="1" applyFont="1" applyFill="1" applyBorder="1" applyAlignment="1">
      <alignment vertical="center"/>
    </xf>
    <xf numFmtId="0" fontId="22" fillId="2" borderId="11" xfId="0" applyFont="1" applyFill="1" applyBorder="1" applyAlignment="1">
      <alignment horizontal="center" vertical="center"/>
    </xf>
    <xf numFmtId="0" fontId="21" fillId="2" borderId="0" xfId="0" applyFont="1" applyFill="1" applyBorder="1" applyAlignment="1">
      <alignment vertical="center"/>
    </xf>
    <xf numFmtId="171" fontId="21" fillId="3" borderId="7" xfId="0" applyNumberFormat="1" applyFont="1" applyFill="1" applyBorder="1" applyAlignment="1">
      <alignment vertical="center"/>
    </xf>
    <xf numFmtId="0" fontId="0" fillId="0" borderId="0" xfId="0" applyFill="1" applyAlignment="1">
      <alignment vertical="center"/>
    </xf>
    <xf numFmtId="0" fontId="22" fillId="0" borderId="0" xfId="0" applyFont="1" applyAlignment="1">
      <alignment vertical="center"/>
    </xf>
    <xf numFmtId="41" fontId="22" fillId="5" borderId="14" xfId="0" applyNumberFormat="1" applyFont="1" applyFill="1" applyBorder="1" applyAlignment="1">
      <alignment vertical="center"/>
    </xf>
    <xf numFmtId="41" fontId="22" fillId="5" borderId="17" xfId="0" applyNumberFormat="1" applyFont="1" applyFill="1" applyBorder="1" applyAlignment="1">
      <alignment vertical="center"/>
    </xf>
    <xf numFmtId="0" fontId="21" fillId="2" borderId="0" xfId="0" applyFont="1" applyFill="1" applyAlignment="1">
      <alignment horizontal="left" vertical="center"/>
    </xf>
    <xf numFmtId="0" fontId="0" fillId="3" borderId="0" xfId="0" applyFill="1" applyAlignment="1">
      <alignment vertical="center"/>
    </xf>
    <xf numFmtId="41" fontId="22" fillId="5" borderId="33" xfId="0" applyNumberFormat="1" applyFont="1" applyFill="1" applyBorder="1" applyAlignment="1">
      <alignment vertical="center"/>
    </xf>
    <xf numFmtId="0" fontId="22" fillId="2" borderId="35" xfId="0" applyFont="1" applyFill="1" applyBorder="1" applyAlignment="1">
      <alignment horizontal="center" vertical="center"/>
    </xf>
    <xf numFmtId="0" fontId="0" fillId="0" borderId="26" xfId="0" applyBorder="1" applyAlignment="1">
      <alignment vertical="center"/>
    </xf>
    <xf numFmtId="0" fontId="23" fillId="13" borderId="3" xfId="0" applyFont="1" applyFill="1" applyBorder="1" applyAlignment="1">
      <alignment horizontal="center" vertical="center"/>
    </xf>
    <xf numFmtId="41" fontId="23" fillId="13" borderId="3" xfId="0" applyNumberFormat="1" applyFont="1" applyFill="1" applyBorder="1" applyAlignment="1">
      <alignment horizontal="center" vertical="center"/>
    </xf>
    <xf numFmtId="0" fontId="23" fillId="13" borderId="7" xfId="0" applyFont="1" applyFill="1" applyBorder="1" applyAlignment="1">
      <alignment horizontal="center" vertical="center"/>
    </xf>
    <xf numFmtId="0" fontId="23" fillId="13" borderId="3" xfId="0" applyFont="1" applyFill="1" applyBorder="1" applyAlignment="1">
      <alignment horizontal="center" vertical="center" wrapText="1"/>
    </xf>
    <xf numFmtId="41" fontId="22" fillId="2" borderId="15" xfId="0" applyNumberFormat="1" applyFont="1" applyFill="1" applyBorder="1" applyAlignment="1">
      <alignment vertical="center"/>
    </xf>
    <xf numFmtId="41" fontId="22" fillId="2" borderId="35" xfId="0" applyNumberFormat="1" applyFont="1" applyFill="1" applyBorder="1" applyAlignment="1">
      <alignment vertical="center"/>
    </xf>
    <xf numFmtId="41" fontId="23" fillId="13" borderId="7" xfId="0" applyNumberFormat="1" applyFont="1" applyFill="1" applyBorder="1" applyAlignment="1">
      <alignment horizontal="center" vertical="center" wrapText="1"/>
    </xf>
    <xf numFmtId="0" fontId="23" fillId="13" borderId="6" xfId="0" applyFont="1" applyFill="1" applyBorder="1" applyAlignment="1">
      <alignment horizontal="center" vertical="center" wrapText="1"/>
    </xf>
    <xf numFmtId="41" fontId="23" fillId="13" borderId="3" xfId="0" applyNumberFormat="1" applyFont="1" applyFill="1" applyBorder="1" applyAlignment="1">
      <alignment horizontal="center" vertical="center" wrapText="1"/>
    </xf>
    <xf numFmtId="0" fontId="23" fillId="13" borderId="7" xfId="0" applyFont="1" applyFill="1" applyBorder="1" applyAlignment="1">
      <alignment horizontal="center" vertical="center" wrapText="1"/>
    </xf>
    <xf numFmtId="0" fontId="22" fillId="5" borderId="12" xfId="0" applyFont="1" applyFill="1" applyBorder="1" applyAlignment="1">
      <alignment vertical="center"/>
    </xf>
    <xf numFmtId="0" fontId="22" fillId="5" borderId="15" xfId="0" applyFont="1" applyFill="1" applyBorder="1" applyAlignment="1">
      <alignment horizontal="center" vertical="center"/>
    </xf>
    <xf numFmtId="0" fontId="22" fillId="5" borderId="10" xfId="0" applyFont="1" applyFill="1" applyBorder="1" applyAlignment="1">
      <alignment vertical="center"/>
    </xf>
    <xf numFmtId="0" fontId="22" fillId="5" borderId="18" xfId="0" applyFont="1" applyFill="1" applyBorder="1" applyAlignment="1">
      <alignment horizontal="center" vertical="center"/>
    </xf>
    <xf numFmtId="0" fontId="22" fillId="5" borderId="20" xfId="0" applyFont="1" applyFill="1" applyBorder="1" applyAlignment="1">
      <alignment vertical="center"/>
    </xf>
    <xf numFmtId="0" fontId="22" fillId="5" borderId="21" xfId="0" applyFont="1" applyFill="1" applyBorder="1" applyAlignment="1">
      <alignment horizontal="center" vertical="center"/>
    </xf>
    <xf numFmtId="0" fontId="22" fillId="5" borderId="11" xfId="0" applyFont="1" applyFill="1" applyBorder="1" applyAlignment="1">
      <alignment vertical="center"/>
    </xf>
    <xf numFmtId="0" fontId="22" fillId="5" borderId="11" xfId="0" applyFont="1" applyFill="1" applyBorder="1" applyAlignment="1">
      <alignment horizontal="center" vertical="center"/>
    </xf>
    <xf numFmtId="0" fontId="23" fillId="13" borderId="26" xfId="0" applyFont="1" applyFill="1" applyBorder="1" applyAlignment="1">
      <alignment horizontal="center" vertical="center" wrapText="1"/>
    </xf>
    <xf numFmtId="0" fontId="22" fillId="5" borderId="16" xfId="0" applyNumberFormat="1" applyFont="1" applyFill="1" applyBorder="1" applyAlignment="1">
      <alignment horizontal="center" vertical="center"/>
    </xf>
    <xf numFmtId="0" fontId="0" fillId="0" borderId="0" xfId="0" applyBorder="1" applyAlignment="1">
      <alignment vertical="center"/>
    </xf>
    <xf numFmtId="0" fontId="0" fillId="0" borderId="0" xfId="0" applyFill="1" applyBorder="1" applyAlignment="1">
      <alignment vertical="center"/>
    </xf>
    <xf numFmtId="43" fontId="0" fillId="0" borderId="0" xfId="0" applyNumberFormat="1" applyAlignment="1">
      <alignment vertical="center"/>
    </xf>
    <xf numFmtId="0" fontId="21" fillId="3" borderId="6" xfId="0" applyFont="1" applyFill="1" applyBorder="1" applyAlignment="1">
      <alignment horizontal="right" vertical="center"/>
    </xf>
    <xf numFmtId="0" fontId="22" fillId="5" borderId="13" xfId="0" applyNumberFormat="1" applyFont="1" applyFill="1" applyBorder="1" applyAlignment="1">
      <alignment horizontal="center" vertical="center"/>
    </xf>
    <xf numFmtId="0" fontId="22" fillId="5" borderId="19" xfId="0" applyNumberFormat="1" applyFont="1" applyFill="1" applyBorder="1" applyAlignment="1">
      <alignment horizontal="center" vertical="center"/>
    </xf>
    <xf numFmtId="0" fontId="0" fillId="3" borderId="0" xfId="0" applyFill="1" applyAlignment="1">
      <alignment horizontal="center" vertical="center"/>
    </xf>
    <xf numFmtId="41" fontId="22" fillId="2" borderId="15" xfId="0" applyNumberFormat="1" applyFont="1" applyFill="1" applyBorder="1" applyAlignment="1">
      <alignment horizontal="center" vertical="center"/>
    </xf>
    <xf numFmtId="41" fontId="22" fillId="2" borderId="11" xfId="0" applyNumberFormat="1" applyFont="1" applyFill="1" applyBorder="1" applyAlignment="1">
      <alignment horizontal="center" vertical="center"/>
    </xf>
    <xf numFmtId="172" fontId="43" fillId="0" borderId="0" xfId="18" applyNumberFormat="1" applyFont="1" applyAlignment="1">
      <alignment horizontal="center" vertical="center"/>
    </xf>
    <xf numFmtId="172" fontId="45" fillId="0" borderId="0" xfId="18" applyNumberFormat="1" applyFont="1" applyAlignment="1">
      <alignment horizontal="center" vertical="center"/>
    </xf>
    <xf numFmtId="0" fontId="22" fillId="0" borderId="0" xfId="0" applyFont="1" applyAlignment="1">
      <alignment horizontal="center" vertical="center"/>
    </xf>
    <xf numFmtId="43" fontId="0" fillId="0" borderId="0" xfId="18" applyFont="1" applyAlignment="1">
      <alignment horizontal="center" vertical="center"/>
    </xf>
    <xf numFmtId="9" fontId="0" fillId="0" borderId="0" xfId="0" applyNumberFormat="1" applyAlignment="1">
      <alignment vertical="center"/>
    </xf>
    <xf numFmtId="0" fontId="21" fillId="2" borderId="0" xfId="0" applyFont="1" applyFill="1" applyAlignment="1">
      <alignment horizontal="left" vertical="center"/>
    </xf>
    <xf numFmtId="0" fontId="50" fillId="13" borderId="26" xfId="0" applyFont="1" applyFill="1" applyBorder="1" applyAlignment="1">
      <alignment horizontal="center" vertical="center"/>
    </xf>
    <xf numFmtId="0" fontId="23" fillId="14" borderId="26" xfId="0" applyFont="1" applyFill="1" applyBorder="1" applyAlignment="1">
      <alignment horizontal="left" vertical="center"/>
    </xf>
    <xf numFmtId="172" fontId="23" fillId="14" borderId="26" xfId="18" applyNumberFormat="1" applyFont="1" applyFill="1" applyBorder="1" applyAlignment="1">
      <alignment horizontal="center" vertical="center"/>
    </xf>
    <xf numFmtId="0" fontId="0" fillId="0" borderId="26" xfId="0" applyBorder="1" applyAlignment="1">
      <alignment horizontal="center" vertical="center"/>
    </xf>
    <xf numFmtId="0" fontId="0" fillId="0" borderId="26" xfId="0" applyFont="1" applyBorder="1" applyAlignment="1">
      <alignment horizontal="left" vertical="center"/>
    </xf>
    <xf numFmtId="172" fontId="0" fillId="0" borderId="26" xfId="18" applyNumberFormat="1" applyFont="1" applyBorder="1" applyAlignment="1">
      <alignment horizontal="center" vertical="center"/>
    </xf>
    <xf numFmtId="0" fontId="51" fillId="13" borderId="26" xfId="0" applyFont="1" applyFill="1" applyBorder="1" applyAlignment="1">
      <alignment horizontal="center" vertical="center"/>
    </xf>
    <xf numFmtId="172" fontId="51" fillId="13" borderId="26" xfId="18" applyNumberFormat="1" applyFont="1" applyFill="1" applyBorder="1" applyAlignment="1">
      <alignment horizontal="center" vertical="center"/>
    </xf>
    <xf numFmtId="0" fontId="50" fillId="13" borderId="27" xfId="0" applyFont="1" applyFill="1" applyBorder="1" applyAlignment="1">
      <alignment horizontal="center" vertical="center"/>
    </xf>
    <xf numFmtId="172" fontId="23" fillId="14" borderId="27" xfId="18" applyNumberFormat="1" applyFont="1" applyFill="1" applyBorder="1" applyAlignment="1">
      <alignment horizontal="center" vertical="center"/>
    </xf>
    <xf numFmtId="0" fontId="52" fillId="3" borderId="26" xfId="0" applyFont="1" applyFill="1" applyBorder="1" applyAlignment="1">
      <alignment horizontal="center" vertical="center"/>
    </xf>
    <xf numFmtId="0" fontId="49" fillId="3" borderId="26" xfId="0" applyFont="1" applyFill="1" applyBorder="1" applyAlignment="1">
      <alignment horizontal="left" vertical="center"/>
    </xf>
    <xf numFmtId="172" fontId="49" fillId="3" borderId="26" xfId="18" applyNumberFormat="1" applyFont="1" applyFill="1" applyBorder="1" applyAlignment="1">
      <alignment horizontal="center" vertical="center"/>
    </xf>
    <xf numFmtId="43" fontId="51" fillId="15" borderId="39" xfId="18" applyFont="1" applyFill="1" applyBorder="1" applyAlignment="1">
      <alignment horizontal="center" vertical="center"/>
    </xf>
    <xf numFmtId="44" fontId="0" fillId="0" borderId="0" xfId="0" applyNumberFormat="1" applyAlignment="1">
      <alignment vertical="center"/>
    </xf>
    <xf numFmtId="0" fontId="14" fillId="0" borderId="0" xfId="0" applyFont="1" applyAlignment="1">
      <alignment horizontal="left" vertical="center" indent="11"/>
    </xf>
    <xf numFmtId="171" fontId="53" fillId="3" borderId="7" xfId="0" applyNumberFormat="1" applyFont="1" applyFill="1" applyBorder="1" applyAlignment="1">
      <alignment vertical="center"/>
    </xf>
    <xf numFmtId="172" fontId="48" fillId="0" borderId="0" xfId="18" applyNumberFormat="1" applyFont="1" applyAlignment="1">
      <alignment vertical="center"/>
    </xf>
    <xf numFmtId="0" fontId="54" fillId="0" borderId="0" xfId="0" applyFont="1" applyAlignment="1">
      <alignment vertical="center"/>
    </xf>
    <xf numFmtId="172" fontId="54" fillId="0" borderId="0" xfId="18" applyNumberFormat="1" applyFont="1" applyAlignment="1">
      <alignment vertical="center"/>
    </xf>
    <xf numFmtId="44" fontId="0" fillId="0" borderId="26" xfId="0" applyNumberFormat="1" applyFill="1" applyBorder="1" applyAlignment="1">
      <alignment vertical="center"/>
    </xf>
    <xf numFmtId="0" fontId="55" fillId="13" borderId="0" xfId="0" applyFont="1" applyFill="1" applyAlignment="1">
      <alignment horizontal="left" vertical="center"/>
    </xf>
    <xf numFmtId="44" fontId="55" fillId="13" borderId="0" xfId="10" applyFont="1" applyFill="1" applyAlignment="1">
      <alignment horizontal="center" vertical="center"/>
    </xf>
    <xf numFmtId="9" fontId="33" fillId="0" borderId="26" xfId="16" applyNumberFormat="1" applyFont="1" applyBorder="1" applyAlignment="1">
      <alignment horizontal="center" vertical="center" wrapText="1"/>
    </xf>
    <xf numFmtId="4" fontId="33" fillId="0" borderId="26" xfId="16" applyNumberFormat="1" applyFont="1" applyBorder="1" applyAlignment="1">
      <alignment horizontal="center" vertical="center" wrapText="1"/>
    </xf>
    <xf numFmtId="0" fontId="33" fillId="2" borderId="26" xfId="16" applyFont="1" applyFill="1" applyBorder="1" applyAlignment="1">
      <alignment horizontal="center" vertical="center" wrapText="1"/>
    </xf>
    <xf numFmtId="9" fontId="33" fillId="0" borderId="26" xfId="17" applyFont="1" applyBorder="1" applyAlignment="1">
      <alignment horizontal="center" vertical="center" wrapText="1"/>
    </xf>
    <xf numFmtId="0" fontId="33" fillId="10" borderId="26" xfId="16" applyFont="1" applyFill="1" applyBorder="1" applyAlignment="1">
      <alignment vertical="center" wrapText="1"/>
    </xf>
    <xf numFmtId="0" fontId="25" fillId="8" borderId="0" xfId="16" applyFont="1" applyFill="1" applyBorder="1" applyAlignment="1">
      <alignment vertical="center" wrapText="1"/>
    </xf>
    <xf numFmtId="0" fontId="25" fillId="8" borderId="0" xfId="16" applyFont="1" applyFill="1" applyBorder="1" applyAlignment="1">
      <alignment vertical="center"/>
    </xf>
    <xf numFmtId="0" fontId="29" fillId="10" borderId="26" xfId="16" applyFont="1" applyFill="1" applyBorder="1" applyAlignment="1">
      <alignment vertical="center" wrapText="1"/>
    </xf>
    <xf numFmtId="0" fontId="56" fillId="0" borderId="0" xfId="0" applyNumberFormat="1" applyFont="1" applyFill="1" applyAlignment="1">
      <alignment horizontal="left" vertical="center"/>
    </xf>
    <xf numFmtId="43" fontId="51" fillId="15" borderId="39" xfId="18" applyFont="1" applyFill="1" applyBorder="1" applyAlignment="1">
      <alignment horizontal="center" vertical="center" wrapText="1"/>
    </xf>
    <xf numFmtId="43" fontId="50" fillId="13" borderId="0" xfId="18" applyFont="1" applyFill="1" applyAlignment="1">
      <alignment horizontal="center" vertical="center"/>
    </xf>
    <xf numFmtId="43" fontId="57" fillId="13" borderId="0" xfId="18" applyFont="1" applyFill="1" applyAlignment="1">
      <alignment horizontal="center" vertical="center"/>
    </xf>
    <xf numFmtId="0" fontId="14" fillId="3" borderId="0" xfId="0" applyFont="1" applyFill="1" applyAlignment="1">
      <alignment horizontal="center" vertical="center"/>
    </xf>
    <xf numFmtId="172" fontId="14" fillId="3" borderId="0" xfId="18" applyNumberFormat="1" applyFont="1" applyFill="1" applyAlignment="1">
      <alignment horizontal="center" vertical="center"/>
    </xf>
    <xf numFmtId="172" fontId="0" fillId="3" borderId="0" xfId="18" applyNumberFormat="1" applyFont="1" applyFill="1" applyAlignment="1">
      <alignment vertical="center"/>
    </xf>
    <xf numFmtId="0" fontId="50" fillId="17" borderId="15" xfId="0" applyFont="1" applyFill="1" applyBorder="1" applyAlignment="1">
      <alignment horizontal="center" vertical="center"/>
    </xf>
    <xf numFmtId="41" fontId="22" fillId="0" borderId="14" xfId="0" applyNumberFormat="1" applyFont="1" applyFill="1" applyBorder="1" applyAlignment="1">
      <alignment vertical="center"/>
    </xf>
    <xf numFmtId="0" fontId="23" fillId="17" borderId="12" xfId="0" applyFont="1" applyFill="1" applyBorder="1" applyAlignment="1">
      <alignment vertical="center"/>
    </xf>
    <xf numFmtId="0" fontId="23" fillId="17" borderId="13" xfId="0" applyNumberFormat="1" applyFont="1" applyFill="1" applyBorder="1" applyAlignment="1">
      <alignment horizontal="center" vertical="center"/>
    </xf>
    <xf numFmtId="0" fontId="22" fillId="5" borderId="11" xfId="0" applyNumberFormat="1" applyFont="1" applyFill="1" applyBorder="1" applyAlignment="1">
      <alignment horizontal="center" vertical="center"/>
    </xf>
    <xf numFmtId="0" fontId="23" fillId="18" borderId="3" xfId="0" applyFont="1" applyFill="1" applyBorder="1" applyAlignment="1">
      <alignment horizontal="center" vertical="center" wrapText="1"/>
    </xf>
    <xf numFmtId="0" fontId="23" fillId="18" borderId="7" xfId="0" applyFont="1" applyFill="1" applyBorder="1" applyAlignment="1">
      <alignment horizontal="center" vertical="center" wrapText="1"/>
    </xf>
    <xf numFmtId="41" fontId="23" fillId="18" borderId="3" xfId="0" applyNumberFormat="1" applyFont="1" applyFill="1" applyBorder="1" applyAlignment="1">
      <alignment horizontal="center" vertical="center" wrapText="1"/>
    </xf>
    <xf numFmtId="0" fontId="50" fillId="13" borderId="0" xfId="0" applyFont="1" applyFill="1" applyAlignment="1">
      <alignment vertical="center"/>
    </xf>
    <xf numFmtId="0" fontId="58" fillId="13" borderId="0" xfId="0" applyFont="1" applyFill="1" applyAlignment="1">
      <alignment horizontal="left" vertical="center" indent="5"/>
    </xf>
    <xf numFmtId="9" fontId="23" fillId="18" borderId="3" xfId="17" applyFont="1" applyFill="1" applyBorder="1" applyAlignment="1">
      <alignment horizontal="center" vertical="center" wrapText="1"/>
    </xf>
    <xf numFmtId="0" fontId="58" fillId="13" borderId="0" xfId="0" applyFont="1" applyFill="1" applyAlignment="1">
      <alignment horizontal="center" vertical="center" wrapText="1"/>
    </xf>
    <xf numFmtId="43" fontId="33" fillId="0" borderId="26" xfId="18" applyFont="1" applyBorder="1" applyAlignment="1">
      <alignment horizontal="center" vertical="center" wrapText="1"/>
    </xf>
    <xf numFmtId="43" fontId="33" fillId="10" borderId="26" xfId="18" applyFont="1" applyFill="1" applyBorder="1" applyAlignment="1">
      <alignment vertical="center" wrapText="1"/>
    </xf>
    <xf numFmtId="43" fontId="28" fillId="12" borderId="26" xfId="18" applyFont="1" applyFill="1" applyBorder="1" applyAlignment="1" applyProtection="1">
      <alignment horizontal="center" vertical="center" wrapText="1"/>
      <protection locked="0"/>
    </xf>
    <xf numFmtId="43" fontId="33" fillId="10" borderId="26" xfId="18" applyFont="1" applyFill="1" applyBorder="1" applyAlignment="1">
      <alignment vertical="top" wrapText="1"/>
    </xf>
    <xf numFmtId="43" fontId="0" fillId="0" borderId="0" xfId="18" applyFont="1"/>
    <xf numFmtId="43" fontId="33" fillId="10" borderId="26" xfId="18" applyFont="1" applyFill="1" applyBorder="1" applyAlignment="1">
      <alignment horizontal="right" vertical="top" wrapText="1"/>
    </xf>
    <xf numFmtId="43" fontId="33" fillId="10" borderId="26" xfId="18" applyFont="1" applyFill="1" applyBorder="1" applyAlignment="1">
      <alignment horizontal="right" wrapText="1"/>
    </xf>
    <xf numFmtId="0" fontId="59" fillId="0" borderId="0" xfId="0" applyFont="1" applyAlignment="1">
      <alignment horizontal="center" vertical="center"/>
    </xf>
    <xf numFmtId="43" fontId="59" fillId="0" borderId="0" xfId="18" applyFont="1" applyAlignment="1">
      <alignment vertical="center"/>
    </xf>
    <xf numFmtId="172" fontId="59" fillId="0" borderId="0" xfId="18" applyNumberFormat="1" applyFont="1" applyAlignment="1">
      <alignment vertical="center"/>
    </xf>
    <xf numFmtId="172" fontId="59" fillId="0" borderId="0" xfId="0" applyNumberFormat="1" applyFont="1" applyAlignment="1">
      <alignment vertical="center"/>
    </xf>
    <xf numFmtId="0" fontId="25" fillId="8" borderId="0" xfId="16" applyFont="1" applyFill="1" applyBorder="1" applyAlignment="1">
      <alignment horizontal="center" vertical="center" wrapText="1"/>
    </xf>
    <xf numFmtId="0" fontId="25" fillId="8" borderId="0" xfId="16" applyFont="1" applyFill="1" applyBorder="1" applyAlignment="1">
      <alignment horizontal="center" vertical="top" wrapText="1"/>
    </xf>
    <xf numFmtId="0" fontId="29" fillId="10" borderId="26" xfId="16" applyFont="1" applyFill="1" applyBorder="1" applyAlignment="1">
      <alignment horizontal="left" vertical="top" wrapText="1"/>
    </xf>
    <xf numFmtId="0" fontId="27" fillId="11" borderId="26" xfId="0" applyFont="1" applyFill="1" applyBorder="1" applyAlignment="1">
      <alignment horizontal="center" vertical="center" wrapText="1"/>
    </xf>
    <xf numFmtId="0" fontId="28" fillId="12" borderId="26" xfId="0" applyFont="1" applyFill="1" applyBorder="1" applyAlignment="1" applyProtection="1">
      <alignment horizontal="center" vertical="center" wrapText="1"/>
      <protection locked="0"/>
    </xf>
    <xf numFmtId="0" fontId="34" fillId="10" borderId="26" xfId="16" applyFont="1" applyFill="1" applyBorder="1" applyAlignment="1">
      <alignment horizontal="center" vertical="top" wrapText="1"/>
    </xf>
    <xf numFmtId="0" fontId="25" fillId="8" borderId="0" xfId="16" applyFont="1" applyFill="1" applyBorder="1" applyAlignment="1">
      <alignment horizontal="center" vertical="top" wrapText="1"/>
    </xf>
    <xf numFmtId="0" fontId="26" fillId="0" borderId="0" xfId="19" applyFont="1" applyAlignment="1">
      <alignment vertical="center" wrapText="1"/>
    </xf>
    <xf numFmtId="0" fontId="27" fillId="8" borderId="13" xfId="19" applyFont="1" applyFill="1" applyBorder="1" applyAlignment="1">
      <alignment vertical="top"/>
    </xf>
    <xf numFmtId="0" fontId="27" fillId="8" borderId="13" xfId="19" applyFont="1" applyFill="1" applyBorder="1" applyAlignment="1">
      <alignment vertical="center" wrapText="1"/>
    </xf>
    <xf numFmtId="0" fontId="27" fillId="8" borderId="13" xfId="19" applyFont="1" applyFill="1" applyBorder="1" applyAlignment="1">
      <alignment horizontal="center" vertical="center" wrapText="1"/>
    </xf>
    <xf numFmtId="0" fontId="39" fillId="0" borderId="26" xfId="19" applyFont="1" applyBorder="1" applyAlignment="1">
      <alignment vertical="center" wrapText="1"/>
    </xf>
    <xf numFmtId="0" fontId="33" fillId="0" borderId="26" xfId="19" applyFont="1" applyBorder="1" applyAlignment="1">
      <alignment horizontal="center" vertical="center" wrapText="1"/>
    </xf>
    <xf numFmtId="9" fontId="33" fillId="0" borderId="26" xfId="19" applyNumberFormat="1" applyFont="1" applyBorder="1" applyAlignment="1">
      <alignment horizontal="center" vertical="center" wrapText="1"/>
    </xf>
    <xf numFmtId="4" fontId="33" fillId="0" borderId="26" xfId="19" applyNumberFormat="1" applyFont="1" applyBorder="1" applyAlignment="1">
      <alignment horizontal="center" vertical="center" wrapText="1"/>
    </xf>
    <xf numFmtId="0" fontId="26" fillId="0" borderId="0" xfId="19" applyFont="1" applyBorder="1" applyAlignment="1">
      <alignment vertical="center" wrapText="1"/>
    </xf>
    <xf numFmtId="8" fontId="33" fillId="0" borderId="26" xfId="19" applyNumberFormat="1" applyFont="1" applyBorder="1" applyAlignment="1">
      <alignment horizontal="center" vertical="center" wrapText="1"/>
    </xf>
    <xf numFmtId="0" fontId="33" fillId="2" borderId="26" xfId="19" applyFont="1" applyFill="1" applyBorder="1" applyAlignment="1">
      <alignment horizontal="center" vertical="center" wrapText="1"/>
    </xf>
    <xf numFmtId="43" fontId="33" fillId="10" borderId="26" xfId="19" applyNumberFormat="1" applyFont="1" applyFill="1" applyBorder="1" applyAlignment="1">
      <alignment vertical="center" wrapText="1"/>
    </xf>
    <xf numFmtId="43" fontId="33" fillId="10" borderId="26" xfId="18" applyNumberFormat="1" applyFont="1" applyFill="1" applyBorder="1" applyAlignment="1">
      <alignment vertical="center" wrapText="1"/>
    </xf>
    <xf numFmtId="0" fontId="33" fillId="10" borderId="26" xfId="19" applyFont="1" applyFill="1" applyBorder="1" applyAlignment="1">
      <alignment vertical="center" wrapText="1"/>
    </xf>
    <xf numFmtId="0" fontId="33" fillId="0" borderId="0" xfId="19" applyFont="1" applyBorder="1" applyAlignment="1">
      <alignment vertical="top" wrapText="1"/>
    </xf>
    <xf numFmtId="0" fontId="33" fillId="0" borderId="0" xfId="19" applyFont="1" applyBorder="1" applyAlignment="1">
      <alignment vertical="center" wrapText="1"/>
    </xf>
    <xf numFmtId="0" fontId="33" fillId="0" borderId="0" xfId="19" applyFont="1" applyBorder="1" applyAlignment="1">
      <alignment horizontal="center" vertical="center" wrapText="1"/>
    </xf>
    <xf numFmtId="0" fontId="26" fillId="0" borderId="0" xfId="19" applyFont="1" applyBorder="1" applyAlignment="1">
      <alignment vertical="top" wrapText="1"/>
    </xf>
    <xf numFmtId="0" fontId="26" fillId="0" borderId="0" xfId="19" applyFont="1" applyBorder="1" applyAlignment="1">
      <alignment horizontal="center" vertical="center" wrapText="1"/>
    </xf>
    <xf numFmtId="0" fontId="8" fillId="0" borderId="0" xfId="19" applyAlignment="1">
      <alignment vertical="top"/>
    </xf>
    <xf numFmtId="43" fontId="33" fillId="10" borderId="26" xfId="19" applyNumberFormat="1" applyFont="1" applyFill="1" applyBorder="1" applyAlignment="1">
      <alignment vertical="top" wrapText="1"/>
    </xf>
    <xf numFmtId="0" fontId="33" fillId="10" borderId="26" xfId="19" applyFont="1" applyFill="1" applyBorder="1" applyAlignment="1">
      <alignment vertical="top" wrapText="1"/>
    </xf>
    <xf numFmtId="0" fontId="26" fillId="2" borderId="0" xfId="19" applyFont="1" applyFill="1" applyBorder="1" applyAlignment="1">
      <alignment vertical="top" wrapText="1"/>
    </xf>
    <xf numFmtId="0" fontId="30" fillId="0" borderId="0" xfId="19" applyFont="1" applyAlignment="1">
      <alignment horizontal="left" vertical="top" wrapText="1"/>
    </xf>
    <xf numFmtId="0" fontId="34" fillId="2" borderId="0" xfId="19" applyFont="1" applyFill="1" applyBorder="1" applyAlignment="1">
      <alignment horizontal="center" vertical="top" wrapText="1"/>
    </xf>
    <xf numFmtId="0" fontId="28" fillId="8" borderId="13" xfId="19" applyFont="1" applyFill="1" applyBorder="1" applyAlignment="1">
      <alignment vertical="top"/>
    </xf>
    <xf numFmtId="0" fontId="27" fillId="9" borderId="13" xfId="19" applyFont="1" applyFill="1" applyBorder="1" applyAlignment="1" applyProtection="1">
      <alignment vertical="top"/>
      <protection locked="0"/>
    </xf>
    <xf numFmtId="43" fontId="33" fillId="2" borderId="26" xfId="18" applyFont="1" applyFill="1" applyBorder="1" applyAlignment="1">
      <alignment horizontal="center" vertical="center" wrapText="1"/>
    </xf>
    <xf numFmtId="41" fontId="38" fillId="2" borderId="26" xfId="0" applyNumberFormat="1" applyFont="1" applyFill="1" applyBorder="1" applyAlignment="1">
      <alignment horizontal="center" vertical="center" wrapText="1"/>
    </xf>
    <xf numFmtId="0" fontId="38" fillId="2" borderId="26" xfId="0" applyFont="1" applyFill="1" applyBorder="1" applyAlignment="1">
      <alignment horizontal="center" vertical="center" wrapText="1"/>
    </xf>
    <xf numFmtId="43" fontId="33" fillId="10" borderId="26" xfId="18" applyNumberFormat="1" applyFont="1" applyFill="1" applyBorder="1" applyAlignment="1">
      <alignment vertical="top" wrapText="1"/>
    </xf>
    <xf numFmtId="43" fontId="33" fillId="10" borderId="26" xfId="19" applyNumberFormat="1" applyFont="1" applyFill="1" applyBorder="1" applyAlignment="1">
      <alignment horizontal="right" vertical="top" wrapText="1"/>
    </xf>
    <xf numFmtId="43" fontId="33" fillId="10" borderId="26" xfId="18" applyNumberFormat="1" applyFont="1" applyFill="1" applyBorder="1" applyAlignment="1">
      <alignment horizontal="right" vertical="top" wrapText="1"/>
    </xf>
    <xf numFmtId="0" fontId="26" fillId="0" borderId="0" xfId="19" applyFont="1" applyAlignment="1">
      <alignment wrapText="1"/>
    </xf>
    <xf numFmtId="0" fontId="32" fillId="0" borderId="26" xfId="0" applyFont="1" applyFill="1" applyBorder="1" applyAlignment="1">
      <alignment horizontal="center" vertical="center" wrapText="1"/>
    </xf>
    <xf numFmtId="0" fontId="29" fillId="10" borderId="26" xfId="19" applyFont="1" applyFill="1" applyBorder="1" applyAlignment="1">
      <alignment vertical="top" wrapText="1"/>
    </xf>
    <xf numFmtId="0" fontId="25" fillId="8" borderId="0" xfId="19" applyFont="1" applyFill="1" applyBorder="1" applyAlignment="1"/>
    <xf numFmtId="0" fontId="29" fillId="0" borderId="26" xfId="19" applyFont="1" applyFill="1" applyBorder="1" applyAlignment="1">
      <alignment horizontal="center" vertical="center" wrapText="1"/>
    </xf>
    <xf numFmtId="0" fontId="33" fillId="0" borderId="26" xfId="19" applyFont="1" applyFill="1" applyBorder="1" applyAlignment="1">
      <alignment horizontal="center" vertical="center" wrapText="1"/>
    </xf>
    <xf numFmtId="43" fontId="33" fillId="10" borderId="26" xfId="19" applyNumberFormat="1" applyFont="1" applyFill="1" applyBorder="1" applyAlignment="1">
      <alignment horizontal="right" wrapText="1"/>
    </xf>
    <xf numFmtId="43" fontId="33" fillId="10" borderId="26" xfId="18" applyNumberFormat="1" applyFont="1" applyFill="1" applyBorder="1" applyAlignment="1">
      <alignment horizontal="right" wrapText="1"/>
    </xf>
    <xf numFmtId="0" fontId="25" fillId="8" borderId="0" xfId="19" applyFont="1" applyFill="1" applyBorder="1" applyAlignment="1">
      <alignment vertical="top"/>
    </xf>
    <xf numFmtId="0" fontId="8" fillId="0" borderId="0" xfId="19"/>
    <xf numFmtId="0" fontId="26" fillId="0" borderId="0" xfId="19" applyFont="1" applyBorder="1" applyAlignment="1">
      <alignment wrapText="1"/>
    </xf>
    <xf numFmtId="0" fontId="33" fillId="10" borderId="26" xfId="19" applyFont="1" applyFill="1" applyBorder="1" applyAlignment="1">
      <alignment horizontal="right" wrapText="1"/>
    </xf>
    <xf numFmtId="0" fontId="27" fillId="9" borderId="13" xfId="19" applyFont="1" applyFill="1" applyBorder="1" applyAlignment="1" applyProtection="1">
      <alignment vertical="center"/>
      <protection locked="0"/>
    </xf>
    <xf numFmtId="0" fontId="25" fillId="8" borderId="0" xfId="19" applyFont="1" applyFill="1" applyBorder="1" applyAlignment="1">
      <alignment vertical="center"/>
    </xf>
    <xf numFmtId="0" fontId="25" fillId="8" borderId="0" xfId="16" applyFont="1" applyFill="1" applyBorder="1" applyAlignment="1">
      <alignment vertical="top"/>
    </xf>
    <xf numFmtId="0" fontId="25" fillId="8" borderId="0" xfId="16" applyFont="1" applyFill="1" applyBorder="1" applyAlignment="1">
      <alignment horizontal="left" vertical="center"/>
    </xf>
    <xf numFmtId="0" fontId="29" fillId="10" borderId="37" xfId="19" applyFont="1" applyFill="1" applyBorder="1" applyAlignment="1">
      <alignment vertical="center"/>
    </xf>
    <xf numFmtId="0" fontId="29" fillId="10" borderId="16" xfId="19" applyFont="1" applyFill="1" applyBorder="1" applyAlignment="1">
      <alignment vertical="center"/>
    </xf>
    <xf numFmtId="0" fontId="29" fillId="10" borderId="36" xfId="19" applyFont="1" applyFill="1" applyBorder="1" applyAlignment="1">
      <alignment vertical="center"/>
    </xf>
    <xf numFmtId="0" fontId="29" fillId="10" borderId="37" xfId="16" applyFont="1" applyFill="1" applyBorder="1" applyAlignment="1">
      <alignment vertical="center"/>
    </xf>
    <xf numFmtId="0" fontId="29" fillId="10" borderId="16" xfId="16" applyFont="1" applyFill="1" applyBorder="1" applyAlignment="1">
      <alignment vertical="center"/>
    </xf>
    <xf numFmtId="0" fontId="29" fillId="10" borderId="36" xfId="16" applyFont="1" applyFill="1" applyBorder="1" applyAlignment="1">
      <alignment vertical="center"/>
    </xf>
    <xf numFmtId="0" fontId="34" fillId="10" borderId="16" xfId="19" applyFont="1" applyFill="1" applyBorder="1" applyAlignment="1">
      <alignment vertical="center"/>
    </xf>
    <xf numFmtId="0" fontId="34" fillId="10" borderId="36" xfId="19" applyFont="1" applyFill="1" applyBorder="1" applyAlignment="1">
      <alignment vertical="center"/>
    </xf>
    <xf numFmtId="0" fontId="29" fillId="10" borderId="37" xfId="19" applyFont="1" applyFill="1" applyBorder="1" applyAlignment="1">
      <alignment vertical="top"/>
    </xf>
    <xf numFmtId="0" fontId="29" fillId="10" borderId="16" xfId="19" applyFont="1" applyFill="1" applyBorder="1" applyAlignment="1">
      <alignment vertical="top"/>
    </xf>
    <xf numFmtId="0" fontId="29" fillId="10" borderId="36" xfId="19" applyFont="1" applyFill="1" applyBorder="1" applyAlignment="1">
      <alignment vertical="top"/>
    </xf>
    <xf numFmtId="0" fontId="34" fillId="10" borderId="26" xfId="16" applyFont="1" applyFill="1" applyBorder="1" applyAlignment="1">
      <alignment horizontal="left" vertical="top"/>
    </xf>
    <xf numFmtId="0" fontId="29" fillId="10" borderId="26" xfId="16" applyFont="1" applyFill="1" applyBorder="1" applyAlignment="1">
      <alignment horizontal="left" vertical="top"/>
    </xf>
    <xf numFmtId="0" fontId="35" fillId="10" borderId="37" xfId="19" applyFont="1" applyFill="1" applyBorder="1" applyAlignment="1">
      <alignment vertical="top"/>
    </xf>
    <xf numFmtId="0" fontId="35" fillId="10" borderId="16" xfId="19" applyFont="1" applyFill="1" applyBorder="1" applyAlignment="1">
      <alignment vertical="top"/>
    </xf>
    <xf numFmtId="0" fontId="35" fillId="10" borderId="36" xfId="19" applyFont="1" applyFill="1" applyBorder="1" applyAlignment="1">
      <alignment vertical="top"/>
    </xf>
    <xf numFmtId="0" fontId="55" fillId="13" borderId="0" xfId="0" applyFont="1" applyFill="1" applyAlignment="1">
      <alignment horizontal="center" vertical="center" wrapText="1"/>
    </xf>
    <xf numFmtId="43" fontId="0" fillId="0" borderId="0" xfId="18" applyFont="1" applyAlignment="1">
      <alignment vertical="center"/>
    </xf>
    <xf numFmtId="0" fontId="43" fillId="0" borderId="0" xfId="0" applyFont="1" applyAlignment="1">
      <alignment vertical="center" wrapText="1"/>
    </xf>
    <xf numFmtId="0" fontId="39" fillId="0" borderId="26" xfId="19" applyFont="1" applyBorder="1" applyAlignment="1">
      <alignment horizontal="center" vertical="center" wrapText="1"/>
    </xf>
    <xf numFmtId="0" fontId="0" fillId="0" borderId="26" xfId="0" applyBorder="1" applyAlignment="1">
      <alignment vertical="center" wrapText="1"/>
    </xf>
    <xf numFmtId="0" fontId="0" fillId="0" borderId="26" xfId="0" applyBorder="1" applyAlignment="1">
      <alignment horizontal="center" vertical="center" wrapText="1"/>
    </xf>
    <xf numFmtId="0" fontId="27" fillId="9" borderId="0" xfId="16" applyFont="1" applyFill="1" applyBorder="1" applyAlignment="1" applyProtection="1">
      <alignment vertical="center"/>
      <protection locked="0"/>
    </xf>
    <xf numFmtId="0" fontId="27" fillId="8" borderId="0" xfId="19" applyFont="1" applyFill="1" applyBorder="1" applyAlignment="1">
      <alignment vertical="top"/>
    </xf>
    <xf numFmtId="0" fontId="28" fillId="12" borderId="26" xfId="0" applyFont="1" applyFill="1" applyBorder="1" applyAlignment="1" applyProtection="1">
      <alignment horizontal="center" vertical="center" wrapText="1"/>
      <protection locked="0"/>
    </xf>
    <xf numFmtId="0" fontId="4" fillId="0" borderId="26" xfId="0" applyFont="1" applyBorder="1" applyAlignment="1">
      <alignment horizontal="center" vertical="center" wrapText="1"/>
    </xf>
    <xf numFmtId="0" fontId="27" fillId="8" borderId="0" xfId="19" applyFont="1" applyFill="1" applyBorder="1" applyAlignment="1">
      <alignment horizontal="left" vertical="top"/>
    </xf>
    <xf numFmtId="0" fontId="27" fillId="8" borderId="0" xfId="19" applyFont="1" applyFill="1" applyBorder="1" applyAlignment="1">
      <alignment horizontal="center" vertical="top"/>
    </xf>
    <xf numFmtId="0" fontId="61" fillId="0" borderId="0" xfId="0" applyFont="1"/>
    <xf numFmtId="0" fontId="21" fillId="0" borderId="0" xfId="0" applyFont="1"/>
    <xf numFmtId="0" fontId="62" fillId="0" borderId="0" xfId="19" applyFont="1" applyAlignment="1">
      <alignment vertical="top"/>
    </xf>
    <xf numFmtId="0" fontId="62" fillId="0" borderId="0" xfId="0" applyFont="1"/>
    <xf numFmtId="0" fontId="62" fillId="0" borderId="0" xfId="19" applyFont="1"/>
    <xf numFmtId="0" fontId="26" fillId="0" borderId="0" xfId="19" applyFont="1" applyAlignment="1">
      <alignment vertical="top"/>
    </xf>
    <xf numFmtId="0" fontId="63" fillId="0" borderId="0" xfId="19" applyFont="1" applyAlignment="1">
      <alignment wrapText="1"/>
    </xf>
    <xf numFmtId="0" fontId="34" fillId="10" borderId="26" xfId="16" applyFont="1" applyFill="1" applyBorder="1" applyAlignment="1">
      <alignment horizontal="left" vertical="center"/>
    </xf>
    <xf numFmtId="0" fontId="36" fillId="0" borderId="26" xfId="19" applyFont="1" applyBorder="1" applyAlignment="1">
      <alignment horizontal="center" vertical="center" wrapText="1"/>
    </xf>
    <xf numFmtId="0" fontId="28" fillId="12" borderId="26" xfId="0" applyFont="1" applyFill="1" applyBorder="1" applyAlignment="1" applyProtection="1">
      <alignment horizontal="center" vertical="center" wrapText="1"/>
      <protection locked="0"/>
    </xf>
    <xf numFmtId="0" fontId="29" fillId="0" borderId="26" xfId="19" applyFont="1" applyBorder="1" applyAlignment="1">
      <alignment horizontal="center" vertical="center" wrapText="1"/>
    </xf>
    <xf numFmtId="0" fontId="32" fillId="0" borderId="26" xfId="0" applyFont="1" applyBorder="1" applyAlignment="1">
      <alignment horizontal="center" vertical="center" wrapText="1"/>
    </xf>
    <xf numFmtId="0" fontId="28" fillId="12" borderId="27" xfId="0" applyFont="1" applyFill="1" applyBorder="1" applyAlignment="1" applyProtection="1">
      <alignment horizontal="center" vertical="center" wrapText="1"/>
      <protection locked="0"/>
    </xf>
    <xf numFmtId="0" fontId="0" fillId="0" borderId="14" xfId="0" applyBorder="1" applyAlignment="1">
      <alignment vertical="center"/>
    </xf>
    <xf numFmtId="0" fontId="0" fillId="0" borderId="17" xfId="0" applyBorder="1" applyAlignment="1">
      <alignment vertical="center"/>
    </xf>
    <xf numFmtId="0" fontId="0" fillId="0" borderId="19" xfId="0" applyBorder="1" applyAlignment="1">
      <alignment vertical="center"/>
    </xf>
    <xf numFmtId="0" fontId="14" fillId="0" borderId="6" xfId="0" applyFont="1" applyBorder="1" applyAlignment="1">
      <alignment horizontal="center" vertical="center"/>
    </xf>
    <xf numFmtId="0" fontId="14" fillId="0" borderId="3" xfId="0" applyFont="1" applyBorder="1" applyAlignment="1">
      <alignment horizontal="center" vertical="center"/>
    </xf>
    <xf numFmtId="44" fontId="14" fillId="0" borderId="7" xfId="0" applyNumberFormat="1" applyFont="1" applyBorder="1" applyAlignment="1">
      <alignment horizontal="center" vertical="center"/>
    </xf>
    <xf numFmtId="44" fontId="0" fillId="0" borderId="9" xfId="18" applyNumberFormat="1" applyFont="1" applyBorder="1" applyAlignment="1">
      <alignment vertical="center"/>
    </xf>
    <xf numFmtId="44" fontId="0" fillId="0" borderId="10" xfId="18" applyNumberFormat="1" applyFont="1" applyBorder="1" applyAlignment="1">
      <alignment vertical="center"/>
    </xf>
    <xf numFmtId="44" fontId="0" fillId="0" borderId="10" xfId="18" applyNumberFormat="1" applyFont="1" applyFill="1" applyBorder="1" applyAlignment="1">
      <alignment vertical="center"/>
    </xf>
    <xf numFmtId="44" fontId="0" fillId="0" borderId="3" xfId="18" applyNumberFormat="1" applyFont="1" applyFill="1" applyBorder="1" applyAlignment="1">
      <alignment vertical="center"/>
    </xf>
    <xf numFmtId="44" fontId="14" fillId="0" borderId="3" xfId="0" applyNumberFormat="1" applyFont="1" applyBorder="1" applyAlignment="1">
      <alignment horizontal="center" vertical="center"/>
    </xf>
    <xf numFmtId="44" fontId="0" fillId="0" borderId="10" xfId="0" applyNumberFormat="1" applyBorder="1" applyAlignment="1">
      <alignment vertical="center"/>
    </xf>
    <xf numFmtId="0" fontId="0" fillId="0" borderId="49" xfId="0" applyFill="1" applyBorder="1" applyAlignment="1">
      <alignment vertical="center"/>
    </xf>
    <xf numFmtId="44" fontId="0" fillId="0" borderId="2" xfId="0" applyNumberFormat="1" applyFill="1" applyBorder="1" applyAlignment="1">
      <alignment vertical="center"/>
    </xf>
    <xf numFmtId="44" fontId="0" fillId="0" borderId="9" xfId="0" applyNumberFormat="1" applyBorder="1" applyAlignment="1">
      <alignment vertical="center"/>
    </xf>
    <xf numFmtId="44" fontId="0" fillId="0" borderId="11" xfId="0" applyNumberFormat="1" applyBorder="1" applyAlignment="1">
      <alignment vertical="center"/>
    </xf>
    <xf numFmtId="0" fontId="66" fillId="19" borderId="6" xfId="0" applyFont="1" applyFill="1" applyBorder="1" applyAlignment="1">
      <alignment vertical="center"/>
    </xf>
    <xf numFmtId="44" fontId="66" fillId="19" borderId="3" xfId="0" applyNumberFormat="1" applyFont="1" applyFill="1" applyBorder="1" applyAlignment="1">
      <alignment vertical="center"/>
    </xf>
    <xf numFmtId="41" fontId="21" fillId="0" borderId="0" xfId="0" applyNumberFormat="1" applyFont="1" applyFill="1" applyBorder="1" applyAlignment="1">
      <alignment horizontal="right" vertical="center"/>
    </xf>
    <xf numFmtId="41" fontId="21" fillId="0" borderId="0" xfId="10" applyNumberFormat="1" applyFont="1" applyFill="1" applyBorder="1" applyAlignment="1">
      <alignment horizontal="center" vertical="center"/>
    </xf>
    <xf numFmtId="0" fontId="21" fillId="0" borderId="0" xfId="0" applyFont="1" applyFill="1" applyBorder="1" applyAlignment="1">
      <alignment horizontal="left" vertical="center"/>
    </xf>
    <xf numFmtId="0" fontId="21" fillId="0" borderId="0" xfId="0" applyFont="1" applyFill="1" applyBorder="1" applyAlignment="1">
      <alignment horizontal="center" vertical="center"/>
    </xf>
    <xf numFmtId="0" fontId="21" fillId="0" borderId="0" xfId="0" applyFont="1" applyFill="1" applyBorder="1" applyAlignment="1">
      <alignment vertical="center"/>
    </xf>
    <xf numFmtId="44" fontId="21" fillId="0" borderId="0" xfId="10" applyFont="1" applyFill="1" applyBorder="1" applyAlignment="1">
      <alignment horizontal="center" vertical="center"/>
    </xf>
    <xf numFmtId="0" fontId="22" fillId="0" borderId="0" xfId="0" applyFont="1" applyFill="1" applyBorder="1" applyAlignment="1">
      <alignment vertical="center"/>
    </xf>
    <xf numFmtId="0" fontId="22" fillId="0" borderId="0" xfId="0" applyFont="1" applyFill="1" applyBorder="1" applyAlignment="1">
      <alignment horizontal="center" vertical="center"/>
    </xf>
    <xf numFmtId="0" fontId="55" fillId="0" borderId="0" xfId="0" applyFont="1" applyFill="1" applyBorder="1" applyAlignment="1">
      <alignment horizontal="left" vertical="center"/>
    </xf>
    <xf numFmtId="44" fontId="55" fillId="0" borderId="0" xfId="10" applyFont="1" applyFill="1" applyBorder="1" applyAlignment="1">
      <alignment horizontal="center" vertical="center"/>
    </xf>
    <xf numFmtId="0" fontId="56" fillId="0" borderId="0" xfId="0" applyNumberFormat="1" applyFont="1" applyFill="1" applyBorder="1" applyAlignment="1">
      <alignment horizontal="left" vertical="center"/>
    </xf>
    <xf numFmtId="0" fontId="23" fillId="0" borderId="0" xfId="0" applyFont="1" applyFill="1" applyBorder="1" applyAlignment="1">
      <alignment horizontal="center" vertical="center"/>
    </xf>
    <xf numFmtId="41" fontId="23" fillId="0" borderId="0" xfId="0" applyNumberFormat="1" applyFont="1" applyFill="1" applyBorder="1" applyAlignment="1">
      <alignment horizontal="center" vertical="center"/>
    </xf>
    <xf numFmtId="41" fontId="23" fillId="0" borderId="0" xfId="0" applyNumberFormat="1" applyFont="1" applyFill="1" applyBorder="1" applyAlignment="1">
      <alignment horizontal="center" vertical="center" wrapText="1"/>
    </xf>
    <xf numFmtId="0" fontId="22" fillId="0" borderId="0" xfId="0" applyNumberFormat="1" applyFont="1" applyFill="1" applyBorder="1" applyAlignment="1">
      <alignment horizontal="center" vertical="center"/>
    </xf>
    <xf numFmtId="41" fontId="22" fillId="0" borderId="0" xfId="0" applyNumberFormat="1" applyFont="1" applyFill="1" applyBorder="1" applyAlignment="1">
      <alignment vertical="center"/>
    </xf>
    <xf numFmtId="41" fontId="22" fillId="0" borderId="0" xfId="0" applyNumberFormat="1" applyFont="1" applyFill="1" applyBorder="1" applyAlignment="1">
      <alignment horizontal="center" vertical="center"/>
    </xf>
    <xf numFmtId="0" fontId="50" fillId="0" borderId="0" xfId="0" applyFont="1" applyFill="1" applyBorder="1" applyAlignment="1">
      <alignment horizontal="center" vertical="center"/>
    </xf>
    <xf numFmtId="43" fontId="51" fillId="15" borderId="7" xfId="18" applyFont="1" applyFill="1" applyBorder="1" applyAlignment="1">
      <alignment horizontal="center" vertical="center" wrapText="1"/>
    </xf>
    <xf numFmtId="0" fontId="58" fillId="15" borderId="3" xfId="0" applyFont="1" applyFill="1" applyBorder="1" applyAlignment="1">
      <alignment horizontal="center" vertical="center" wrapText="1"/>
    </xf>
    <xf numFmtId="0" fontId="66" fillId="0" borderId="0" xfId="0" applyFont="1" applyFill="1" applyBorder="1" applyAlignment="1">
      <alignment vertical="center"/>
    </xf>
    <xf numFmtId="44" fontId="66" fillId="0" borderId="0" xfId="0" applyNumberFormat="1" applyFont="1" applyFill="1" applyBorder="1" applyAlignment="1">
      <alignment vertical="center"/>
    </xf>
    <xf numFmtId="0" fontId="60" fillId="0" borderId="26" xfId="19" applyFont="1" applyBorder="1" applyAlignment="1">
      <alignment horizontal="center" vertical="center" wrapText="1"/>
    </xf>
    <xf numFmtId="3" fontId="33" fillId="0" borderId="26" xfId="16" applyNumberFormat="1" applyFont="1" applyBorder="1" applyAlignment="1">
      <alignment horizontal="center" vertical="center" wrapText="1"/>
    </xf>
    <xf numFmtId="0" fontId="39" fillId="2" borderId="26" xfId="19" applyFont="1" applyFill="1" applyBorder="1" applyAlignment="1">
      <alignment horizontal="center" vertical="center" wrapText="1"/>
    </xf>
    <xf numFmtId="3" fontId="33" fillId="0" borderId="26" xfId="19" applyNumberFormat="1" applyFont="1" applyBorder="1" applyAlignment="1">
      <alignment horizontal="center" vertical="center" wrapText="1"/>
    </xf>
    <xf numFmtId="43" fontId="40" fillId="0" borderId="26" xfId="18" applyFont="1" applyFill="1" applyBorder="1" applyAlignment="1">
      <alignment horizontal="center" vertical="center"/>
    </xf>
    <xf numFmtId="0" fontId="40" fillId="0" borderId="26" xfId="19" applyFont="1" applyBorder="1" applyAlignment="1" applyProtection="1">
      <alignment horizontal="center" vertical="center" wrapText="1"/>
      <protection locked="0"/>
    </xf>
    <xf numFmtId="0" fontId="40" fillId="0" borderId="26" xfId="19" applyFont="1" applyBorder="1" applyAlignment="1">
      <alignment horizontal="center" vertical="center" wrapText="1"/>
    </xf>
    <xf numFmtId="43" fontId="40" fillId="0" borderId="26" xfId="18" applyFont="1" applyBorder="1" applyAlignment="1">
      <alignment horizontal="center" vertical="center" wrapText="1"/>
    </xf>
    <xf numFmtId="3" fontId="40" fillId="0" borderId="26" xfId="19" applyNumberFormat="1" applyFont="1" applyBorder="1" applyAlignment="1">
      <alignment horizontal="center" vertical="center" wrapText="1"/>
    </xf>
    <xf numFmtId="9" fontId="40" fillId="0" borderId="26" xfId="19" applyNumberFormat="1" applyFont="1" applyBorder="1" applyAlignment="1">
      <alignment horizontal="center" vertical="center" wrapText="1"/>
    </xf>
    <xf numFmtId="43" fontId="40" fillId="0" borderId="26" xfId="18" applyFont="1" applyFill="1" applyBorder="1" applyAlignment="1">
      <alignment horizontal="center" vertical="center" wrapText="1"/>
    </xf>
    <xf numFmtId="0" fontId="40" fillId="0" borderId="0" xfId="19" applyFont="1" applyBorder="1" applyAlignment="1">
      <alignment horizontal="center" vertical="center" wrapText="1"/>
    </xf>
    <xf numFmtId="0" fontId="32" fillId="0" borderId="26" xfId="0" applyFont="1" applyBorder="1" applyAlignment="1">
      <alignment horizontal="center" vertical="center"/>
    </xf>
    <xf numFmtId="43" fontId="37" fillId="2" borderId="26" xfId="18" applyFont="1" applyFill="1" applyBorder="1" applyAlignment="1">
      <alignment horizontal="center" vertical="center" wrapText="1"/>
    </xf>
    <xf numFmtId="0" fontId="27" fillId="8" borderId="0" xfId="19" applyFont="1" applyFill="1" applyBorder="1" applyAlignment="1">
      <alignment vertical="center"/>
    </xf>
    <xf numFmtId="43" fontId="32" fillId="0" borderId="26" xfId="18" applyFont="1" applyBorder="1" applyAlignment="1">
      <alignment horizontal="center" vertical="center"/>
    </xf>
    <xf numFmtId="0" fontId="40" fillId="0" borderId="26" xfId="19" applyFont="1" applyFill="1" applyBorder="1" applyAlignment="1">
      <alignment horizontal="center" vertical="center"/>
    </xf>
    <xf numFmtId="0" fontId="29" fillId="12" borderId="26" xfId="0" applyFont="1" applyFill="1" applyBorder="1" applyAlignment="1" applyProtection="1">
      <alignment horizontal="center" vertical="center" wrapText="1"/>
      <protection locked="0"/>
    </xf>
    <xf numFmtId="43" fontId="29" fillId="12" borderId="26" xfId="18" applyFont="1" applyFill="1" applyBorder="1" applyAlignment="1" applyProtection="1">
      <alignment horizontal="center" vertical="center" wrapText="1"/>
      <protection locked="0"/>
    </xf>
    <xf numFmtId="9" fontId="32" fillId="0" borderId="26" xfId="0" applyNumberFormat="1" applyFont="1" applyBorder="1" applyAlignment="1">
      <alignment horizontal="center" vertical="center" wrapText="1"/>
    </xf>
    <xf numFmtId="43" fontId="32" fillId="0" borderId="26" xfId="18" applyFont="1" applyBorder="1" applyAlignment="1">
      <alignment horizontal="center" vertical="center" wrapText="1"/>
    </xf>
    <xf numFmtId="9" fontId="32" fillId="0" borderId="26" xfId="0" applyNumberFormat="1" applyFont="1" applyBorder="1" applyAlignment="1">
      <alignment horizontal="center" vertical="center"/>
    </xf>
    <xf numFmtId="43" fontId="33" fillId="0" borderId="26" xfId="18" applyFont="1" applyFill="1" applyBorder="1" applyAlignment="1">
      <alignment horizontal="center" vertical="center" wrapText="1"/>
    </xf>
    <xf numFmtId="0" fontId="39" fillId="0" borderId="26" xfId="19" applyFont="1" applyFill="1" applyBorder="1" applyAlignment="1">
      <alignment horizontal="center" vertical="center" wrapText="1"/>
    </xf>
    <xf numFmtId="10" fontId="33" fillId="0" borderId="26" xfId="19" applyNumberFormat="1" applyFont="1" applyFill="1" applyBorder="1" applyAlignment="1">
      <alignment horizontal="center" vertical="center" wrapText="1"/>
    </xf>
    <xf numFmtId="9" fontId="33" fillId="0" borderId="26" xfId="17" applyFont="1" applyFill="1" applyBorder="1" applyAlignment="1">
      <alignment horizontal="center" vertical="center" wrapText="1"/>
    </xf>
    <xf numFmtId="0" fontId="38" fillId="0" borderId="26" xfId="0" applyFont="1" applyFill="1" applyBorder="1" applyAlignment="1">
      <alignment horizontal="center" vertical="center" wrapText="1"/>
    </xf>
    <xf numFmtId="9" fontId="32" fillId="0" borderId="26" xfId="0" applyNumberFormat="1" applyFont="1" applyFill="1" applyBorder="1" applyAlignment="1">
      <alignment horizontal="center" vertical="center" wrapText="1"/>
    </xf>
    <xf numFmtId="43" fontId="32" fillId="0" borderId="26" xfId="18" applyFont="1" applyFill="1" applyBorder="1" applyAlignment="1">
      <alignment horizontal="center" vertical="center" wrapText="1"/>
    </xf>
    <xf numFmtId="0" fontId="69" fillId="0" borderId="26" xfId="19" applyFont="1" applyBorder="1" applyAlignment="1">
      <alignment horizontal="center" vertical="center" wrapText="1"/>
    </xf>
    <xf numFmtId="0" fontId="0" fillId="0" borderId="0" xfId="0"/>
    <xf numFmtId="0" fontId="41" fillId="0" borderId="26" xfId="16" applyFont="1" applyBorder="1" applyAlignment="1">
      <alignment horizontal="center" vertical="center" wrapText="1"/>
    </xf>
    <xf numFmtId="0" fontId="33" fillId="0" borderId="26" xfId="16" applyFont="1" applyFill="1" applyBorder="1" applyAlignment="1">
      <alignment horizontal="center" vertical="center" wrapText="1"/>
    </xf>
    <xf numFmtId="0" fontId="38" fillId="0" borderId="26" xfId="16" applyFont="1" applyFill="1" applyBorder="1" applyAlignment="1">
      <alignment horizontal="center" vertical="center" wrapText="1"/>
    </xf>
    <xf numFmtId="43" fontId="38" fillId="0" borderId="26" xfId="18" applyFont="1" applyFill="1" applyBorder="1" applyAlignment="1">
      <alignment horizontal="center" vertical="center" wrapText="1"/>
    </xf>
    <xf numFmtId="9" fontId="33" fillId="0" borderId="26" xfId="19" applyNumberFormat="1" applyFont="1" applyFill="1" applyBorder="1" applyAlignment="1">
      <alignment horizontal="center" vertical="center" wrapText="1"/>
    </xf>
    <xf numFmtId="0" fontId="4" fillId="0" borderId="26" xfId="0" applyFont="1" applyBorder="1" applyAlignment="1">
      <alignment vertical="center" wrapText="1"/>
    </xf>
    <xf numFmtId="0" fontId="71" fillId="0" borderId="26" xfId="0" applyFont="1" applyFill="1" applyBorder="1" applyAlignment="1">
      <alignment horizontal="center" vertical="center" wrapText="1"/>
    </xf>
    <xf numFmtId="0" fontId="29" fillId="0" borderId="27" xfId="19" applyFont="1" applyFill="1" applyBorder="1" applyAlignment="1">
      <alignment horizontal="center" vertical="center" wrapText="1"/>
    </xf>
    <xf numFmtId="0" fontId="29" fillId="0" borderId="26" xfId="19" applyFont="1" applyFill="1" applyBorder="1" applyAlignment="1">
      <alignment horizontal="center" vertical="center" wrapText="1"/>
    </xf>
    <xf numFmtId="0" fontId="0" fillId="0" borderId="9" xfId="0" applyBorder="1" applyAlignment="1">
      <alignment vertical="center"/>
    </xf>
    <xf numFmtId="0" fontId="0" fillId="0" borderId="10" xfId="0" applyBorder="1" applyAlignment="1">
      <alignment vertical="center"/>
    </xf>
    <xf numFmtId="0" fontId="0" fillId="0" borderId="20" xfId="0" applyFill="1" applyBorder="1" applyAlignment="1">
      <alignment vertical="center"/>
    </xf>
    <xf numFmtId="44" fontId="0" fillId="0" borderId="20" xfId="18" applyNumberFormat="1" applyFont="1" applyFill="1" applyBorder="1" applyAlignment="1">
      <alignment vertical="center"/>
    </xf>
    <xf numFmtId="0" fontId="0" fillId="0" borderId="3" xfId="0" applyFill="1" applyBorder="1" applyAlignment="1">
      <alignment vertical="center"/>
    </xf>
    <xf numFmtId="0" fontId="29" fillId="0" borderId="28" xfId="19" applyFont="1" applyBorder="1" applyAlignment="1">
      <alignment vertical="center" wrapText="1"/>
    </xf>
    <xf numFmtId="0" fontId="29" fillId="0" borderId="27" xfId="19" applyFont="1" applyBorder="1" applyAlignment="1">
      <alignment vertical="center" wrapText="1"/>
    </xf>
    <xf numFmtId="0" fontId="72" fillId="0" borderId="26" xfId="0" applyFont="1" applyFill="1" applyBorder="1" applyAlignment="1">
      <alignment horizontal="center" vertical="center" wrapText="1"/>
    </xf>
    <xf numFmtId="0" fontId="75" fillId="10" borderId="37" xfId="16" applyFont="1" applyFill="1" applyBorder="1" applyAlignment="1">
      <alignment vertical="center"/>
    </xf>
    <xf numFmtId="0" fontId="75" fillId="10" borderId="16" xfId="16" applyFont="1" applyFill="1" applyBorder="1" applyAlignment="1">
      <alignment vertical="center"/>
    </xf>
    <xf numFmtId="0" fontId="75" fillId="10" borderId="36" xfId="16" applyFont="1" applyFill="1" applyBorder="1" applyAlignment="1">
      <alignment vertical="center"/>
    </xf>
    <xf numFmtId="0" fontId="74" fillId="0" borderId="0" xfId="0" applyFont="1"/>
    <xf numFmtId="0" fontId="77" fillId="10" borderId="37" xfId="19" applyFont="1" applyFill="1" applyBorder="1" applyAlignment="1">
      <alignment vertical="center"/>
    </xf>
    <xf numFmtId="0" fontId="77" fillId="10" borderId="16" xfId="19" applyFont="1" applyFill="1" applyBorder="1" applyAlignment="1">
      <alignment vertical="center"/>
    </xf>
    <xf numFmtId="0" fontId="78" fillId="0" borderId="26" xfId="19" applyFont="1" applyFill="1" applyBorder="1" applyAlignment="1">
      <alignment horizontal="center" vertical="center" wrapText="1"/>
    </xf>
    <xf numFmtId="0" fontId="79" fillId="0" borderId="26" xfId="19" applyFont="1" applyFill="1" applyBorder="1" applyAlignment="1">
      <alignment horizontal="center" vertical="center" wrapText="1"/>
    </xf>
    <xf numFmtId="9" fontId="80" fillId="0" borderId="26" xfId="0" applyNumberFormat="1" applyFont="1" applyFill="1" applyBorder="1" applyAlignment="1">
      <alignment horizontal="center" vertical="center" wrapText="1"/>
    </xf>
    <xf numFmtId="43" fontId="80" fillId="0" borderId="26" xfId="18" applyFont="1" applyFill="1" applyBorder="1" applyAlignment="1">
      <alignment horizontal="center" vertical="center" wrapText="1"/>
    </xf>
    <xf numFmtId="0" fontId="81" fillId="0" borderId="26" xfId="0" applyFont="1" applyFill="1" applyBorder="1" applyAlignment="1">
      <alignment horizontal="center" vertical="center" wrapText="1"/>
    </xf>
    <xf numFmtId="43" fontId="81" fillId="0" borderId="26" xfId="18" applyFont="1" applyFill="1" applyBorder="1" applyAlignment="1">
      <alignment horizontal="center" vertical="center" wrapText="1"/>
    </xf>
    <xf numFmtId="0" fontId="6" fillId="0" borderId="26" xfId="19" applyFont="1" applyFill="1" applyBorder="1" applyAlignment="1">
      <alignment horizontal="center" vertical="center" wrapText="1"/>
    </xf>
    <xf numFmtId="0" fontId="82" fillId="0" borderId="26" xfId="19" applyFont="1" applyFill="1" applyBorder="1" applyAlignment="1">
      <alignment horizontal="center" vertical="center" wrapText="1"/>
    </xf>
    <xf numFmtId="0" fontId="6" fillId="0" borderId="26" xfId="0" applyFont="1" applyFill="1" applyBorder="1" applyAlignment="1">
      <alignment horizontal="center" vertical="center" wrapText="1"/>
    </xf>
    <xf numFmtId="0" fontId="81" fillId="0" borderId="26" xfId="0" applyFont="1" applyFill="1" applyBorder="1" applyAlignment="1">
      <alignment horizontal="center" vertical="top" wrapText="1"/>
    </xf>
    <xf numFmtId="0" fontId="81" fillId="0" borderId="26" xfId="0" applyFont="1" applyBorder="1" applyAlignment="1">
      <alignment horizontal="center" wrapText="1"/>
    </xf>
    <xf numFmtId="0" fontId="81" fillId="0" borderId="0" xfId="0" applyFont="1" applyAlignment="1">
      <alignment horizontal="center" vertical="top" wrapText="1"/>
    </xf>
    <xf numFmtId="0" fontId="81" fillId="0" borderId="50" xfId="0" applyFont="1" applyFill="1" applyBorder="1" applyAlignment="1">
      <alignment horizontal="center" vertical="top" wrapText="1"/>
    </xf>
    <xf numFmtId="0" fontId="83" fillId="0" borderId="26" xfId="0" applyFont="1" applyFill="1" applyBorder="1" applyAlignment="1">
      <alignment horizontal="center" vertical="center" wrapText="1"/>
    </xf>
    <xf numFmtId="0" fontId="84" fillId="0" borderId="26" xfId="0" applyFont="1" applyBorder="1" applyAlignment="1">
      <alignment horizontal="center" vertical="center" wrapText="1"/>
    </xf>
    <xf numFmtId="0" fontId="85" fillId="10" borderId="26" xfId="16" applyFont="1" applyFill="1" applyBorder="1" applyAlignment="1">
      <alignment vertical="top" wrapText="1"/>
    </xf>
    <xf numFmtId="0" fontId="81" fillId="0" borderId="0" xfId="0" applyFont="1"/>
    <xf numFmtId="0" fontId="87" fillId="2" borderId="9" xfId="0" applyFont="1" applyFill="1" applyBorder="1" applyAlignment="1">
      <alignment vertical="center"/>
    </xf>
    <xf numFmtId="0" fontId="87" fillId="5" borderId="45" xfId="0" applyNumberFormat="1" applyFont="1" applyFill="1" applyBorder="1" applyAlignment="1">
      <alignment horizontal="center" vertical="center"/>
    </xf>
    <xf numFmtId="41" fontId="87" fillId="5" borderId="14" xfId="0" applyNumberFormat="1" applyFont="1" applyFill="1" applyBorder="1" applyAlignment="1">
      <alignment vertical="center"/>
    </xf>
    <xf numFmtId="41" fontId="87" fillId="2" borderId="9" xfId="0" applyNumberFormat="1" applyFont="1" applyFill="1" applyBorder="1" applyAlignment="1">
      <alignment vertical="center"/>
    </xf>
    <xf numFmtId="41" fontId="87" fillId="2" borderId="23" xfId="0" applyNumberFormat="1" applyFont="1" applyFill="1" applyBorder="1" applyAlignment="1">
      <alignment horizontal="center" vertical="center"/>
    </xf>
    <xf numFmtId="0" fontId="87" fillId="2" borderId="23" xfId="0" applyFont="1" applyFill="1" applyBorder="1" applyAlignment="1">
      <alignment horizontal="center" vertical="center"/>
    </xf>
    <xf numFmtId="0" fontId="88" fillId="17" borderId="23" xfId="0" applyFont="1" applyFill="1" applyBorder="1" applyAlignment="1">
      <alignment horizontal="center" vertical="center"/>
    </xf>
    <xf numFmtId="0" fontId="87" fillId="2" borderId="10" xfId="0" applyFont="1" applyFill="1" applyBorder="1" applyAlignment="1">
      <alignment vertical="center"/>
    </xf>
    <xf numFmtId="0" fontId="87" fillId="2" borderId="16" xfId="0" applyNumberFormat="1" applyFont="1" applyFill="1" applyBorder="1" applyAlignment="1">
      <alignment horizontal="center" vertical="center"/>
    </xf>
    <xf numFmtId="41" fontId="87" fillId="2" borderId="17" xfId="0" applyNumberFormat="1" applyFont="1" applyFill="1" applyBorder="1" applyAlignment="1">
      <alignment vertical="center"/>
    </xf>
    <xf numFmtId="41" fontId="87" fillId="2" borderId="12" xfId="0" applyNumberFormat="1" applyFont="1" applyFill="1" applyBorder="1" applyAlignment="1">
      <alignment vertical="center"/>
    </xf>
    <xf numFmtId="41" fontId="87" fillId="2" borderId="15" xfId="0" applyNumberFormat="1" applyFont="1" applyFill="1" applyBorder="1" applyAlignment="1">
      <alignment horizontal="center" vertical="center"/>
    </xf>
    <xf numFmtId="0" fontId="87" fillId="2" borderId="15" xfId="0" applyFont="1" applyFill="1" applyBorder="1" applyAlignment="1">
      <alignment horizontal="center" vertical="center"/>
    </xf>
    <xf numFmtId="0" fontId="87" fillId="5" borderId="16" xfId="0" applyNumberFormat="1" applyFont="1" applyFill="1" applyBorder="1" applyAlignment="1">
      <alignment horizontal="center" vertical="center"/>
    </xf>
    <xf numFmtId="41" fontId="87" fillId="5" borderId="17" xfId="0" applyNumberFormat="1" applyFont="1" applyFill="1" applyBorder="1" applyAlignment="1">
      <alignment vertical="center"/>
    </xf>
    <xf numFmtId="0" fontId="87" fillId="17" borderId="15" xfId="0" applyFont="1" applyFill="1" applyBorder="1" applyAlignment="1">
      <alignment horizontal="center" vertical="center"/>
    </xf>
    <xf numFmtId="0" fontId="87" fillId="2" borderId="20" xfId="0" applyFont="1" applyFill="1" applyBorder="1" applyAlignment="1">
      <alignment vertical="center"/>
    </xf>
    <xf numFmtId="0" fontId="87" fillId="2" borderId="34" xfId="0" applyNumberFormat="1" applyFont="1" applyFill="1" applyBorder="1" applyAlignment="1">
      <alignment horizontal="center" vertical="center"/>
    </xf>
    <xf numFmtId="41" fontId="87" fillId="2" borderId="22" xfId="0" applyNumberFormat="1" applyFont="1" applyFill="1" applyBorder="1" applyAlignment="1">
      <alignment vertical="center"/>
    </xf>
    <xf numFmtId="0" fontId="89" fillId="17" borderId="11" xfId="0" applyFont="1" applyFill="1" applyBorder="1" applyAlignment="1">
      <alignment vertical="center"/>
    </xf>
    <xf numFmtId="0" fontId="89" fillId="17" borderId="2" xfId="0" applyFont="1" applyFill="1" applyBorder="1" applyAlignment="1">
      <alignment horizontal="center" vertical="center"/>
    </xf>
    <xf numFmtId="0" fontId="89" fillId="17" borderId="46" xfId="0" applyNumberFormat="1" applyFont="1" applyFill="1" applyBorder="1" applyAlignment="1">
      <alignment horizontal="center" vertical="center"/>
    </xf>
    <xf numFmtId="41" fontId="87" fillId="2" borderId="19" xfId="0" applyNumberFormat="1" applyFont="1" applyFill="1" applyBorder="1" applyAlignment="1">
      <alignment vertical="center"/>
    </xf>
    <xf numFmtId="41" fontId="87" fillId="2" borderId="11" xfId="0" applyNumberFormat="1" applyFont="1" applyFill="1" applyBorder="1" applyAlignment="1">
      <alignment vertical="center"/>
    </xf>
    <xf numFmtId="41" fontId="87" fillId="2" borderId="47" xfId="0" applyNumberFormat="1" applyFont="1" applyFill="1" applyBorder="1" applyAlignment="1">
      <alignment horizontal="center" vertical="center"/>
    </xf>
    <xf numFmtId="0" fontId="87" fillId="17" borderId="47" xfId="0" applyFont="1" applyFill="1" applyBorder="1" applyAlignment="1">
      <alignment horizontal="center" vertical="center"/>
    </xf>
    <xf numFmtId="0" fontId="87" fillId="2" borderId="11" xfId="0" applyFont="1" applyFill="1" applyBorder="1" applyAlignment="1">
      <alignment horizontal="center" vertical="center"/>
    </xf>
    <xf numFmtId="0" fontId="87" fillId="2" borderId="47" xfId="0" applyFont="1" applyFill="1" applyBorder="1" applyAlignment="1">
      <alignment horizontal="center" vertical="center"/>
    </xf>
    <xf numFmtId="0" fontId="90" fillId="2" borderId="10" xfId="0" applyFont="1" applyFill="1" applyBorder="1" applyAlignment="1">
      <alignment vertical="center"/>
    </xf>
    <xf numFmtId="41" fontId="90" fillId="2" borderId="17" xfId="0" applyNumberFormat="1" applyFont="1" applyFill="1" applyBorder="1" applyAlignment="1">
      <alignment vertical="center"/>
    </xf>
    <xf numFmtId="41" fontId="90" fillId="2" borderId="12" xfId="0" applyNumberFormat="1" applyFont="1" applyFill="1" applyBorder="1" applyAlignment="1">
      <alignment vertical="center"/>
    </xf>
    <xf numFmtId="0" fontId="90" fillId="2" borderId="15" xfId="0" applyFont="1" applyFill="1" applyBorder="1" applyAlignment="1">
      <alignment horizontal="center" vertical="center"/>
    </xf>
    <xf numFmtId="0" fontId="90" fillId="5" borderId="16" xfId="0" applyNumberFormat="1" applyFont="1" applyFill="1" applyBorder="1" applyAlignment="1">
      <alignment horizontal="center" vertical="center"/>
    </xf>
    <xf numFmtId="0" fontId="90" fillId="2" borderId="20" xfId="0" applyFont="1" applyFill="1" applyBorder="1" applyAlignment="1">
      <alignment vertical="center"/>
    </xf>
    <xf numFmtId="0" fontId="92" fillId="2" borderId="23" xfId="0" applyFont="1" applyFill="1" applyBorder="1" applyAlignment="1">
      <alignment horizontal="center" vertical="center"/>
    </xf>
    <xf numFmtId="0" fontId="92" fillId="2" borderId="15" xfId="0" applyFont="1" applyFill="1" applyBorder="1" applyAlignment="1">
      <alignment horizontal="center" vertical="center"/>
    </xf>
    <xf numFmtId="0" fontId="92" fillId="2" borderId="11" xfId="0" applyFont="1" applyFill="1" applyBorder="1" applyAlignment="1">
      <alignment horizontal="center" vertical="center"/>
    </xf>
    <xf numFmtId="0" fontId="89" fillId="13" borderId="3" xfId="0" applyFont="1" applyFill="1" applyBorder="1" applyAlignment="1">
      <alignment horizontal="center" vertical="center"/>
    </xf>
    <xf numFmtId="0" fontId="89" fillId="13" borderId="3" xfId="0" applyFont="1" applyFill="1" applyBorder="1" applyAlignment="1">
      <alignment horizontal="center" vertical="center" wrapText="1"/>
    </xf>
    <xf numFmtId="0" fontId="89" fillId="13" borderId="7" xfId="0" applyFont="1" applyFill="1" applyBorder="1" applyAlignment="1">
      <alignment horizontal="center" vertical="center"/>
    </xf>
    <xf numFmtId="41" fontId="89" fillId="13" borderId="3" xfId="0" applyNumberFormat="1" applyFont="1" applyFill="1" applyBorder="1" applyAlignment="1">
      <alignment horizontal="center" vertical="center"/>
    </xf>
    <xf numFmtId="41" fontId="89" fillId="13" borderId="7" xfId="0" applyNumberFormat="1" applyFont="1" applyFill="1" applyBorder="1" applyAlignment="1">
      <alignment horizontal="center" vertical="center" wrapText="1"/>
    </xf>
    <xf numFmtId="0" fontId="87" fillId="2" borderId="0" xfId="0" applyFont="1" applyFill="1" applyAlignment="1">
      <alignment vertical="center"/>
    </xf>
    <xf numFmtId="0" fontId="82" fillId="0" borderId="0" xfId="0" applyNumberFormat="1" applyFont="1" applyFill="1" applyAlignment="1">
      <alignment horizontal="left" vertical="center"/>
    </xf>
    <xf numFmtId="44" fontId="94" fillId="2" borderId="0" xfId="10" applyFont="1" applyFill="1" applyAlignment="1">
      <alignment horizontal="center" vertical="center"/>
    </xf>
    <xf numFmtId="0" fontId="87" fillId="2" borderId="0" xfId="0" applyFont="1" applyFill="1" applyAlignment="1">
      <alignment horizontal="center" vertical="center"/>
    </xf>
    <xf numFmtId="0" fontId="87" fillId="0" borderId="0" xfId="0" applyFont="1" applyAlignment="1">
      <alignment vertical="center"/>
    </xf>
    <xf numFmtId="0" fontId="81" fillId="0" borderId="0" xfId="0" applyFont="1" applyAlignment="1">
      <alignment vertical="center"/>
    </xf>
    <xf numFmtId="0" fontId="94" fillId="2" borderId="0" xfId="0" applyFont="1" applyFill="1" applyAlignment="1">
      <alignment vertical="center"/>
    </xf>
    <xf numFmtId="0" fontId="81" fillId="0" borderId="0" xfId="0" applyFont="1" applyAlignment="1">
      <alignment horizontal="center" vertical="center"/>
    </xf>
    <xf numFmtId="41" fontId="94" fillId="3" borderId="3" xfId="0" applyNumberFormat="1" applyFont="1" applyFill="1" applyBorder="1" applyAlignment="1">
      <alignment horizontal="right" vertical="center"/>
    </xf>
    <xf numFmtId="41" fontId="94" fillId="3" borderId="3" xfId="10" applyNumberFormat="1" applyFont="1" applyFill="1" applyBorder="1" applyAlignment="1">
      <alignment horizontal="center" vertical="center"/>
    </xf>
    <xf numFmtId="0" fontId="89" fillId="13" borderId="0" xfId="0" applyFont="1" applyFill="1" applyAlignment="1">
      <alignment horizontal="left" vertical="center"/>
    </xf>
    <xf numFmtId="0" fontId="83" fillId="0" borderId="26" xfId="0" applyFont="1" applyBorder="1" applyAlignment="1">
      <alignment horizontal="center" vertical="center" wrapText="1"/>
    </xf>
    <xf numFmtId="0" fontId="6" fillId="0" borderId="0" xfId="0" applyNumberFormat="1" applyFont="1" applyFill="1" applyAlignment="1">
      <alignment vertical="center"/>
    </xf>
    <xf numFmtId="0" fontId="90" fillId="2" borderId="0" xfId="0" applyFont="1" applyFill="1" applyAlignment="1">
      <alignment vertical="center"/>
    </xf>
    <xf numFmtId="0" fontId="90" fillId="2" borderId="0" xfId="0" applyFont="1" applyFill="1" applyAlignment="1">
      <alignment horizontal="center" vertical="center"/>
    </xf>
    <xf numFmtId="0" fontId="74" fillId="0" borderId="0" xfId="0" applyFont="1" applyAlignment="1">
      <alignment vertical="center"/>
    </xf>
    <xf numFmtId="0" fontId="94" fillId="2" borderId="0" xfId="0" applyFont="1" applyFill="1" applyAlignment="1">
      <alignment horizontal="center" vertical="center"/>
    </xf>
    <xf numFmtId="0" fontId="94" fillId="2" borderId="0" xfId="0" applyFont="1" applyFill="1" applyAlignment="1">
      <alignment horizontal="left" vertical="center"/>
    </xf>
    <xf numFmtId="41" fontId="94" fillId="3" borderId="3" xfId="0" applyNumberFormat="1" applyFont="1" applyFill="1" applyBorder="1" applyAlignment="1">
      <alignment horizontal="left" vertical="center"/>
    </xf>
    <xf numFmtId="0" fontId="89" fillId="13" borderId="6" xfId="0" applyFont="1" applyFill="1" applyBorder="1" applyAlignment="1">
      <alignment horizontal="center" vertical="center" wrapText="1"/>
    </xf>
    <xf numFmtId="0" fontId="89" fillId="13" borderId="8" xfId="0" applyFont="1" applyFill="1" applyBorder="1" applyAlignment="1">
      <alignment horizontal="center" vertical="center" wrapText="1"/>
    </xf>
    <xf numFmtId="0" fontId="89" fillId="13" borderId="32" xfId="0" applyFont="1" applyFill="1" applyBorder="1" applyAlignment="1">
      <alignment horizontal="center" vertical="center" wrapText="1"/>
    </xf>
    <xf numFmtId="41" fontId="89" fillId="13" borderId="3" xfId="0" applyNumberFormat="1" applyFont="1" applyFill="1" applyBorder="1" applyAlignment="1">
      <alignment horizontal="center" vertical="center" wrapText="1"/>
    </xf>
    <xf numFmtId="0" fontId="89" fillId="13" borderId="7" xfId="0" applyFont="1" applyFill="1" applyBorder="1" applyAlignment="1">
      <alignment horizontal="center" vertical="center" wrapText="1"/>
    </xf>
    <xf numFmtId="0" fontId="94" fillId="6" borderId="6" xfId="0" applyFont="1" applyFill="1" applyBorder="1" applyAlignment="1">
      <alignment vertical="center"/>
    </xf>
    <xf numFmtId="0" fontId="87" fillId="5" borderId="10" xfId="0" applyNumberFormat="1" applyFont="1" applyFill="1" applyBorder="1" applyAlignment="1">
      <alignment horizontal="center" vertical="center"/>
    </xf>
    <xf numFmtId="0" fontId="87" fillId="5" borderId="18" xfId="0" applyNumberFormat="1" applyFont="1" applyFill="1" applyBorder="1" applyAlignment="1">
      <alignment horizontal="center" vertical="center"/>
    </xf>
    <xf numFmtId="41" fontId="87" fillId="5" borderId="38" xfId="0" applyNumberFormat="1" applyFont="1" applyFill="1" applyBorder="1" applyAlignment="1">
      <alignment vertical="center"/>
    </xf>
    <xf numFmtId="41" fontId="94" fillId="6" borderId="24" xfId="0" applyNumberFormat="1" applyFont="1" applyFill="1" applyBorder="1" applyAlignment="1">
      <alignment vertical="center"/>
    </xf>
    <xf numFmtId="41" fontId="94" fillId="6" borderId="24" xfId="0" applyNumberFormat="1" applyFont="1" applyFill="1" applyBorder="1" applyAlignment="1">
      <alignment horizontal="center" vertical="center"/>
    </xf>
    <xf numFmtId="0" fontId="87" fillId="6" borderId="7" xfId="0" applyFont="1" applyFill="1" applyBorder="1" applyAlignment="1">
      <alignment horizontal="center" vertical="center"/>
    </xf>
    <xf numFmtId="0" fontId="87" fillId="2" borderId="17" xfId="0" applyFont="1" applyFill="1" applyBorder="1" applyAlignment="1">
      <alignment vertical="center"/>
    </xf>
    <xf numFmtId="41" fontId="87" fillId="2" borderId="10" xfId="0" applyNumberFormat="1" applyFont="1" applyFill="1" applyBorder="1" applyAlignment="1">
      <alignment horizontal="center" vertical="center"/>
    </xf>
    <xf numFmtId="41" fontId="87" fillId="2" borderId="18" xfId="0" applyNumberFormat="1" applyFont="1" applyFill="1" applyBorder="1" applyAlignment="1">
      <alignment vertical="center"/>
    </xf>
    <xf numFmtId="41" fontId="87" fillId="2" borderId="12" xfId="0" applyNumberFormat="1" applyFont="1" applyFill="1" applyBorder="1" applyAlignment="1">
      <alignment horizontal="center" vertical="center"/>
    </xf>
    <xf numFmtId="0" fontId="87" fillId="2" borderId="18" xfId="0" applyFont="1" applyFill="1" applyBorder="1" applyAlignment="1">
      <alignment horizontal="center" vertical="center"/>
    </xf>
    <xf numFmtId="0" fontId="87" fillId="2" borderId="11" xfId="0" applyFont="1" applyFill="1" applyBorder="1" applyAlignment="1">
      <alignment vertical="center"/>
    </xf>
    <xf numFmtId="41" fontId="87" fillId="2" borderId="11" xfId="0" applyNumberFormat="1" applyFont="1" applyFill="1" applyBorder="1" applyAlignment="1">
      <alignment horizontal="center" vertical="center"/>
    </xf>
    <xf numFmtId="41" fontId="87" fillId="2" borderId="35" xfId="0" applyNumberFormat="1" applyFont="1" applyFill="1" applyBorder="1" applyAlignment="1">
      <alignment vertical="center"/>
    </xf>
    <xf numFmtId="41" fontId="87" fillId="2" borderId="2" xfId="0" applyNumberFormat="1" applyFont="1" applyFill="1" applyBorder="1" applyAlignment="1">
      <alignment vertical="center"/>
    </xf>
    <xf numFmtId="41" fontId="87" fillId="2" borderId="2" xfId="0" applyNumberFormat="1" applyFont="1" applyFill="1" applyBorder="1" applyAlignment="1">
      <alignment horizontal="center" vertical="center"/>
    </xf>
    <xf numFmtId="0" fontId="87" fillId="2" borderId="35" xfId="0" applyFont="1" applyFill="1" applyBorder="1" applyAlignment="1">
      <alignment horizontal="center" vertical="center"/>
    </xf>
    <xf numFmtId="171" fontId="98" fillId="3" borderId="7" xfId="0" applyNumberFormat="1" applyFont="1" applyFill="1" applyBorder="1" applyAlignment="1">
      <alignment vertical="center"/>
    </xf>
    <xf numFmtId="0" fontId="74" fillId="0" borderId="0" xfId="0" applyFont="1" applyAlignment="1">
      <alignment horizontal="center" vertical="center"/>
    </xf>
    <xf numFmtId="0" fontId="98" fillId="2" borderId="0" xfId="0" applyFont="1" applyFill="1" applyBorder="1" applyAlignment="1">
      <alignment vertical="center"/>
    </xf>
    <xf numFmtId="0" fontId="98" fillId="2" borderId="0" xfId="0" applyFont="1" applyFill="1" applyBorder="1" applyAlignment="1">
      <alignment horizontal="center" vertical="center"/>
    </xf>
    <xf numFmtId="41" fontId="98" fillId="3" borderId="3" xfId="0" applyNumberFormat="1" applyFont="1" applyFill="1" applyBorder="1" applyAlignment="1">
      <alignment horizontal="right" vertical="center"/>
    </xf>
    <xf numFmtId="0" fontId="98" fillId="2" borderId="0" xfId="0" applyFont="1" applyFill="1" applyAlignment="1">
      <alignment vertical="center"/>
    </xf>
    <xf numFmtId="0" fontId="98" fillId="2" borderId="0" xfId="0" applyFont="1" applyFill="1" applyAlignment="1">
      <alignment horizontal="center" vertical="center"/>
    </xf>
    <xf numFmtId="44" fontId="98" fillId="2" borderId="0" xfId="10" applyFont="1" applyFill="1" applyAlignment="1">
      <alignment horizontal="center" vertical="center"/>
    </xf>
    <xf numFmtId="0" fontId="91" fillId="13" borderId="0" xfId="0" applyFont="1" applyFill="1" applyAlignment="1">
      <alignment horizontal="left" vertical="center"/>
    </xf>
    <xf numFmtId="0" fontId="96" fillId="0" borderId="0" xfId="0" applyNumberFormat="1" applyFont="1" applyFill="1" applyAlignment="1">
      <alignment horizontal="left" vertical="center"/>
    </xf>
    <xf numFmtId="0" fontId="91" fillId="13" borderId="26" xfId="0" applyFont="1" applyFill="1" applyBorder="1" applyAlignment="1">
      <alignment horizontal="center" vertical="center" wrapText="1"/>
    </xf>
    <xf numFmtId="41" fontId="91" fillId="13" borderId="26" xfId="0" applyNumberFormat="1" applyFont="1" applyFill="1" applyBorder="1" applyAlignment="1">
      <alignment horizontal="center" vertical="center" wrapText="1"/>
    </xf>
    <xf numFmtId="41" fontId="90" fillId="2" borderId="26" xfId="0" applyNumberFormat="1" applyFont="1" applyFill="1" applyBorder="1" applyAlignment="1">
      <alignment horizontal="center" vertical="center"/>
    </xf>
    <xf numFmtId="0" fontId="90" fillId="2" borderId="18" xfId="0" applyFont="1" applyFill="1" applyBorder="1" applyAlignment="1">
      <alignment horizontal="center" vertical="center"/>
    </xf>
    <xf numFmtId="0" fontId="90" fillId="2" borderId="21" xfId="0" applyFont="1" applyFill="1" applyBorder="1" applyAlignment="1">
      <alignment horizontal="center" vertical="center"/>
    </xf>
    <xf numFmtId="0" fontId="86" fillId="7" borderId="0" xfId="0" applyFont="1" applyFill="1" applyAlignment="1">
      <alignment vertical="center" wrapText="1"/>
    </xf>
    <xf numFmtId="171" fontId="99" fillId="3" borderId="7" xfId="0" applyNumberFormat="1" applyFont="1" applyFill="1" applyBorder="1" applyAlignment="1">
      <alignment vertical="center"/>
    </xf>
    <xf numFmtId="0" fontId="89" fillId="17" borderId="12" xfId="0" applyFont="1" applyFill="1" applyBorder="1" applyAlignment="1">
      <alignment vertical="center"/>
    </xf>
    <xf numFmtId="0" fontId="89" fillId="17" borderId="13" xfId="0" applyNumberFormat="1" applyFont="1" applyFill="1" applyBorder="1" applyAlignment="1">
      <alignment horizontal="center" vertical="center"/>
    </xf>
    <xf numFmtId="41" fontId="87" fillId="0" borderId="14" xfId="0" applyNumberFormat="1" applyFont="1" applyFill="1" applyBorder="1" applyAlignment="1">
      <alignment vertical="center"/>
    </xf>
    <xf numFmtId="0" fontId="87" fillId="5" borderId="15" xfId="0" applyFont="1" applyFill="1" applyBorder="1" applyAlignment="1">
      <alignment horizontal="center" vertical="center"/>
    </xf>
    <xf numFmtId="41" fontId="87" fillId="2" borderId="15" xfId="0" applyNumberFormat="1" applyFont="1" applyFill="1" applyBorder="1" applyAlignment="1">
      <alignment vertical="center"/>
    </xf>
    <xf numFmtId="0" fontId="88" fillId="17" borderId="15" xfId="0" applyFont="1" applyFill="1" applyBorder="1" applyAlignment="1">
      <alignment horizontal="center" vertical="center"/>
    </xf>
    <xf numFmtId="0" fontId="87" fillId="5" borderId="12" xfId="0" applyFont="1" applyFill="1" applyBorder="1" applyAlignment="1">
      <alignment vertical="center"/>
    </xf>
    <xf numFmtId="0" fontId="87" fillId="5" borderId="13" xfId="0" applyNumberFormat="1" applyFont="1" applyFill="1" applyBorder="1" applyAlignment="1">
      <alignment horizontal="center" vertical="center"/>
    </xf>
    <xf numFmtId="41" fontId="87" fillId="5" borderId="33" xfId="0" applyNumberFormat="1" applyFont="1" applyFill="1" applyBorder="1" applyAlignment="1">
      <alignment vertical="center"/>
    </xf>
    <xf numFmtId="0" fontId="87" fillId="5" borderId="11" xfId="0" applyFont="1" applyFill="1" applyBorder="1" applyAlignment="1">
      <alignment vertical="center"/>
    </xf>
    <xf numFmtId="0" fontId="87" fillId="5" borderId="19" xfId="0" applyNumberFormat="1" applyFont="1" applyFill="1" applyBorder="1" applyAlignment="1">
      <alignment horizontal="center" vertical="center"/>
    </xf>
    <xf numFmtId="41" fontId="87" fillId="5" borderId="19" xfId="0" applyNumberFormat="1" applyFont="1" applyFill="1" applyBorder="1" applyAlignment="1">
      <alignment vertical="center"/>
    </xf>
    <xf numFmtId="0" fontId="87" fillId="5" borderId="11" xfId="0" applyFont="1" applyFill="1" applyBorder="1" applyAlignment="1">
      <alignment horizontal="center" vertical="center"/>
    </xf>
    <xf numFmtId="0" fontId="99" fillId="2" borderId="0" xfId="0" applyFont="1" applyFill="1" applyBorder="1" applyAlignment="1">
      <alignment vertical="center"/>
    </xf>
    <xf numFmtId="0" fontId="93" fillId="7" borderId="0" xfId="0" applyFont="1" applyFill="1" applyAlignment="1">
      <alignment vertical="center" wrapText="1"/>
    </xf>
    <xf numFmtId="0" fontId="85" fillId="0" borderId="26" xfId="19" applyFont="1" applyFill="1" applyBorder="1" applyAlignment="1">
      <alignment horizontal="center" vertical="center" wrapText="1"/>
    </xf>
    <xf numFmtId="0" fontId="102" fillId="12" borderId="26" xfId="0" applyFont="1" applyFill="1" applyBorder="1" applyAlignment="1" applyProtection="1">
      <alignment horizontal="center" vertical="center" wrapText="1"/>
      <protection locked="0"/>
    </xf>
    <xf numFmtId="43" fontId="102" fillId="12" borderId="26" xfId="18" applyFont="1" applyFill="1" applyBorder="1" applyAlignment="1" applyProtection="1">
      <alignment horizontal="center" vertical="center" wrapText="1"/>
      <protection locked="0"/>
    </xf>
    <xf numFmtId="9" fontId="103" fillId="0" borderId="26" xfId="0" applyNumberFormat="1" applyFont="1" applyFill="1" applyBorder="1" applyAlignment="1">
      <alignment horizontal="center" vertical="center" wrapText="1"/>
    </xf>
    <xf numFmtId="43" fontId="103" fillId="0" borderId="26" xfId="18" applyFont="1" applyFill="1" applyBorder="1" applyAlignment="1">
      <alignment horizontal="center" vertical="center" wrapText="1"/>
    </xf>
    <xf numFmtId="0" fontId="103" fillId="0" borderId="26" xfId="0" applyFont="1" applyFill="1" applyBorder="1" applyAlignment="1">
      <alignment horizontal="center" vertical="center" wrapText="1"/>
    </xf>
    <xf numFmtId="0" fontId="76" fillId="10" borderId="16" xfId="19" applyFont="1" applyFill="1" applyBorder="1" applyAlignment="1">
      <alignment vertical="top"/>
    </xf>
    <xf numFmtId="0" fontId="76" fillId="10" borderId="36" xfId="19" applyFont="1" applyFill="1" applyBorder="1" applyAlignment="1">
      <alignment vertical="top"/>
    </xf>
    <xf numFmtId="0" fontId="75" fillId="10" borderId="37" xfId="19" applyFont="1" applyFill="1" applyBorder="1" applyAlignment="1">
      <alignment vertical="top"/>
    </xf>
    <xf numFmtId="4" fontId="103" fillId="0" borderId="26" xfId="0" applyNumberFormat="1" applyFont="1" applyBorder="1" applyAlignment="1">
      <alignment vertical="center"/>
    </xf>
    <xf numFmtId="0" fontId="76" fillId="0" borderId="28" xfId="19" applyFont="1" applyBorder="1" applyAlignment="1">
      <alignment vertical="top" wrapText="1"/>
    </xf>
    <xf numFmtId="0" fontId="76" fillId="0" borderId="27" xfId="19" applyFont="1" applyBorder="1" applyAlignment="1">
      <alignment vertical="top" wrapText="1"/>
    </xf>
    <xf numFmtId="0" fontId="105" fillId="10" borderId="26" xfId="19" applyFont="1" applyFill="1" applyBorder="1" applyAlignment="1">
      <alignment vertical="top" wrapText="1"/>
    </xf>
    <xf numFmtId="43" fontId="105" fillId="10" borderId="26" xfId="18" applyFont="1" applyFill="1" applyBorder="1" applyAlignment="1">
      <alignment vertical="top" wrapText="1"/>
    </xf>
    <xf numFmtId="43" fontId="106" fillId="10" borderId="26" xfId="18" applyFont="1" applyFill="1" applyBorder="1" applyAlignment="1">
      <alignment vertical="top" wrapText="1"/>
    </xf>
    <xf numFmtId="43" fontId="108" fillId="0" borderId="26" xfId="18" applyFont="1" applyFill="1" applyBorder="1" applyAlignment="1">
      <alignment horizontal="center" vertical="center" wrapText="1"/>
    </xf>
    <xf numFmtId="43" fontId="109" fillId="0" borderId="26" xfId="18" applyFont="1" applyFill="1" applyBorder="1" applyAlignment="1">
      <alignment horizontal="center" vertical="center" wrapText="1"/>
    </xf>
    <xf numFmtId="9" fontId="108" fillId="0" borderId="26" xfId="19" applyNumberFormat="1" applyFont="1" applyFill="1" applyBorder="1" applyAlignment="1">
      <alignment horizontal="center" vertical="center" wrapText="1"/>
    </xf>
    <xf numFmtId="43" fontId="108" fillId="10" borderId="26" xfId="18" applyFont="1" applyFill="1" applyBorder="1" applyAlignment="1">
      <alignment vertical="top" wrapText="1"/>
    </xf>
    <xf numFmtId="0" fontId="100" fillId="0" borderId="30" xfId="16" applyFont="1" applyBorder="1" applyAlignment="1">
      <alignment vertical="center" wrapText="1"/>
    </xf>
    <xf numFmtId="0" fontId="97" fillId="0" borderId="26" xfId="0" applyFont="1" applyFill="1" applyBorder="1" applyAlignment="1">
      <alignment horizontal="center" vertical="center" wrapText="1"/>
    </xf>
    <xf numFmtId="0" fontId="97" fillId="0" borderId="26" xfId="0" applyFont="1" applyBorder="1" applyAlignment="1">
      <alignment horizontal="center" vertical="center" wrapText="1"/>
    </xf>
    <xf numFmtId="0" fontId="100" fillId="0" borderId="28" xfId="16" applyFont="1" applyBorder="1" applyAlignment="1">
      <alignment vertical="center" wrapText="1"/>
    </xf>
    <xf numFmtId="0" fontId="100" fillId="0" borderId="27" xfId="16" applyFont="1" applyBorder="1" applyAlignment="1">
      <alignment vertical="center" wrapText="1"/>
    </xf>
    <xf numFmtId="0" fontId="95" fillId="0" borderId="26" xfId="0" applyFont="1" applyFill="1" applyBorder="1" applyAlignment="1">
      <alignment horizontal="center" vertical="center" wrapText="1"/>
    </xf>
    <xf numFmtId="0" fontId="95" fillId="0" borderId="26" xfId="0" applyFont="1" applyBorder="1" applyAlignment="1">
      <alignment vertical="top" wrapText="1"/>
    </xf>
    <xf numFmtId="0" fontId="95" fillId="0" borderId="0" xfId="0" applyFont="1" applyAlignment="1">
      <alignment vertical="top" wrapText="1"/>
    </xf>
    <xf numFmtId="9" fontId="103" fillId="0" borderId="26" xfId="0" applyNumberFormat="1" applyFont="1" applyBorder="1" applyAlignment="1">
      <alignment horizontal="center" vertical="center" wrapText="1"/>
    </xf>
    <xf numFmtId="43" fontId="103" fillId="0" borderId="26" xfId="18" applyFont="1" applyBorder="1" applyAlignment="1">
      <alignment horizontal="center" vertical="center" wrapText="1"/>
    </xf>
    <xf numFmtId="0" fontId="108" fillId="0" borderId="26" xfId="16" applyFont="1" applyFill="1" applyBorder="1" applyAlignment="1">
      <alignment horizontal="center" vertical="center" wrapText="1"/>
    </xf>
    <xf numFmtId="0" fontId="103" fillId="0" borderId="26" xfId="0" applyFont="1" applyBorder="1" applyAlignment="1">
      <alignment horizontal="center" vertical="center" wrapText="1"/>
    </xf>
    <xf numFmtId="0" fontId="108" fillId="10" borderId="26" xfId="16" applyFont="1" applyFill="1" applyBorder="1" applyAlignment="1">
      <alignment horizontal="right" wrapText="1"/>
    </xf>
    <xf numFmtId="43" fontId="108" fillId="10" borderId="26" xfId="18" applyFont="1" applyFill="1" applyBorder="1" applyAlignment="1">
      <alignment horizontal="right" wrapText="1"/>
    </xf>
    <xf numFmtId="0" fontId="103" fillId="0" borderId="0" xfId="0" applyFont="1"/>
    <xf numFmtId="43" fontId="103" fillId="0" borderId="0" xfId="18" applyFont="1"/>
    <xf numFmtId="9" fontId="108" fillId="0" borderId="26" xfId="16" applyNumberFormat="1" applyFont="1" applyFill="1" applyBorder="1" applyAlignment="1">
      <alignment horizontal="center" vertical="center" wrapText="1"/>
    </xf>
    <xf numFmtId="0" fontId="111" fillId="0" borderId="0" xfId="0" applyFont="1"/>
    <xf numFmtId="0" fontId="75" fillId="8" borderId="0" xfId="16" applyFont="1" applyFill="1" applyBorder="1" applyAlignment="1">
      <alignment vertical="top"/>
    </xf>
    <xf numFmtId="43" fontId="74" fillId="0" borderId="0" xfId="18" applyFont="1"/>
    <xf numFmtId="43" fontId="112" fillId="0" borderId="26" xfId="18" applyFont="1" applyBorder="1" applyAlignment="1">
      <alignment horizontal="center" vertical="center" wrapText="1"/>
    </xf>
    <xf numFmtId="43" fontId="109" fillId="10" borderId="26" xfId="18" applyFont="1" applyFill="1" applyBorder="1" applyAlignment="1">
      <alignment horizontal="right" wrapText="1"/>
    </xf>
    <xf numFmtId="0" fontId="100" fillId="0" borderId="26" xfId="16" applyFont="1" applyBorder="1" applyAlignment="1">
      <alignment vertical="center" wrapText="1"/>
    </xf>
    <xf numFmtId="41" fontId="87" fillId="2" borderId="17" xfId="0" applyNumberFormat="1" applyFont="1" applyFill="1" applyBorder="1" applyAlignment="1">
      <alignment horizontal="center" vertical="center"/>
    </xf>
    <xf numFmtId="0" fontId="87" fillId="5" borderId="18" xfId="0" applyNumberFormat="1" applyFont="1" applyFill="1" applyBorder="1" applyAlignment="1">
      <alignment horizontal="right" vertical="center"/>
    </xf>
    <xf numFmtId="41" fontId="87" fillId="2" borderId="18" xfId="0" applyNumberFormat="1" applyFont="1" applyFill="1" applyBorder="1" applyAlignment="1">
      <alignment horizontal="right" vertical="center"/>
    </xf>
    <xf numFmtId="41" fontId="87" fillId="2" borderId="35" xfId="0" applyNumberFormat="1" applyFont="1" applyFill="1" applyBorder="1" applyAlignment="1">
      <alignment horizontal="right" vertical="center"/>
    </xf>
    <xf numFmtId="0" fontId="87" fillId="2" borderId="0" xfId="0" applyFont="1" applyFill="1" applyBorder="1" applyAlignment="1">
      <alignment horizontal="center" vertical="center"/>
    </xf>
    <xf numFmtId="0" fontId="89" fillId="0" borderId="0" xfId="0" applyNumberFormat="1" applyFont="1" applyFill="1" applyBorder="1" applyAlignment="1">
      <alignment horizontal="center" vertical="center"/>
    </xf>
    <xf numFmtId="41" fontId="87" fillId="0" borderId="0" xfId="0" applyNumberFormat="1" applyFont="1" applyFill="1" applyBorder="1" applyAlignment="1">
      <alignment vertical="center"/>
    </xf>
    <xf numFmtId="41" fontId="87" fillId="0" borderId="0" xfId="0" applyNumberFormat="1" applyFont="1" applyFill="1" applyBorder="1" applyAlignment="1">
      <alignment horizontal="center" vertical="center"/>
    </xf>
    <xf numFmtId="0" fontId="87" fillId="0" borderId="0" xfId="0" applyFont="1" applyFill="1" applyBorder="1" applyAlignment="1">
      <alignment horizontal="center" vertical="center"/>
    </xf>
    <xf numFmtId="0" fontId="89" fillId="17" borderId="20" xfId="0" applyFont="1" applyFill="1" applyBorder="1" applyAlignment="1">
      <alignment vertical="center"/>
    </xf>
    <xf numFmtId="0" fontId="89" fillId="17" borderId="1" xfId="0" applyFont="1" applyFill="1" applyBorder="1" applyAlignment="1">
      <alignment horizontal="center" vertical="center"/>
    </xf>
    <xf numFmtId="0" fontId="89" fillId="0" borderId="0" xfId="0" applyFont="1" applyFill="1" applyBorder="1" applyAlignment="1">
      <alignment vertical="center"/>
    </xf>
    <xf numFmtId="0" fontId="89" fillId="0" borderId="0" xfId="0" applyFont="1" applyFill="1" applyBorder="1" applyAlignment="1">
      <alignment horizontal="center" vertical="center"/>
    </xf>
    <xf numFmtId="0" fontId="58" fillId="15" borderId="40" xfId="0" applyFont="1" applyFill="1" applyBorder="1" applyAlignment="1">
      <alignment horizontal="center" vertical="center" wrapText="1"/>
    </xf>
    <xf numFmtId="0" fontId="58" fillId="15" borderId="41" xfId="0" applyFont="1" applyFill="1" applyBorder="1" applyAlignment="1">
      <alignment horizontal="center" vertical="center"/>
    </xf>
    <xf numFmtId="43" fontId="58" fillId="15" borderId="39" xfId="18" applyFont="1" applyFill="1" applyBorder="1" applyAlignment="1">
      <alignment horizontal="center" vertical="center"/>
    </xf>
    <xf numFmtId="0" fontId="113" fillId="13" borderId="27" xfId="0" applyFont="1" applyFill="1" applyBorder="1" applyAlignment="1">
      <alignment horizontal="center" vertical="center"/>
    </xf>
    <xf numFmtId="0" fontId="91" fillId="14" borderId="27" xfId="0" applyFont="1" applyFill="1" applyBorder="1" applyAlignment="1">
      <alignment horizontal="left" vertical="center"/>
    </xf>
    <xf numFmtId="172" fontId="91" fillId="14" borderId="27" xfId="18" applyNumberFormat="1" applyFont="1" applyFill="1" applyBorder="1" applyAlignment="1">
      <alignment horizontal="center" vertical="center"/>
    </xf>
    <xf numFmtId="0" fontId="114" fillId="3" borderId="26" xfId="0" applyFont="1" applyFill="1" applyBorder="1" applyAlignment="1">
      <alignment horizontal="center" vertical="center"/>
    </xf>
    <xf numFmtId="0" fontId="115" fillId="3" borderId="26" xfId="0" applyFont="1" applyFill="1" applyBorder="1" applyAlignment="1">
      <alignment horizontal="left" vertical="center"/>
    </xf>
    <xf numFmtId="172" fontId="115" fillId="3" borderId="26" xfId="18" applyNumberFormat="1" applyFont="1" applyFill="1" applyBorder="1" applyAlignment="1">
      <alignment horizontal="center" vertical="center"/>
    </xf>
    <xf numFmtId="0" fontId="74" fillId="0" borderId="26" xfId="0" applyFont="1" applyBorder="1" applyAlignment="1">
      <alignment horizontal="center" vertical="center"/>
    </xf>
    <xf numFmtId="0" fontId="74" fillId="0" borderId="26" xfId="0" applyFont="1" applyBorder="1" applyAlignment="1">
      <alignment horizontal="left" vertical="center"/>
    </xf>
    <xf numFmtId="172" fontId="74" fillId="0" borderId="26" xfId="18" applyNumberFormat="1" applyFont="1" applyBorder="1" applyAlignment="1">
      <alignment horizontal="center" vertical="center"/>
    </xf>
    <xf numFmtId="0" fontId="73" fillId="0" borderId="26" xfId="0" applyFont="1" applyBorder="1" applyAlignment="1">
      <alignment horizontal="center" vertical="center"/>
    </xf>
    <xf numFmtId="0" fontId="73" fillId="0" borderId="26" xfId="0" applyFont="1" applyBorder="1" applyAlignment="1">
      <alignment horizontal="left" vertical="center"/>
    </xf>
    <xf numFmtId="0" fontId="113" fillId="13" borderId="26" xfId="0" applyFont="1" applyFill="1" applyBorder="1" applyAlignment="1">
      <alignment horizontal="center" vertical="center"/>
    </xf>
    <xf numFmtId="0" fontId="91" fillId="14" borderId="26" xfId="0" applyFont="1" applyFill="1" applyBorder="1" applyAlignment="1">
      <alignment horizontal="left" vertical="center"/>
    </xf>
    <xf numFmtId="172" fontId="91" fillId="14" borderId="26" xfId="18" applyNumberFormat="1" applyFont="1" applyFill="1" applyBorder="1" applyAlignment="1">
      <alignment horizontal="center" vertical="center"/>
    </xf>
    <xf numFmtId="0" fontId="58" fillId="13" borderId="26" xfId="0" applyFont="1" applyFill="1" applyBorder="1" applyAlignment="1">
      <alignment vertical="center"/>
    </xf>
    <xf numFmtId="172" fontId="58" fillId="13" borderId="26" xfId="18" applyNumberFormat="1" applyFont="1" applyFill="1" applyBorder="1" applyAlignment="1">
      <alignment horizontal="center" vertical="center"/>
    </xf>
    <xf numFmtId="0" fontId="87" fillId="0" borderId="0" xfId="0" applyFont="1" applyFill="1" applyAlignment="1">
      <alignment vertical="center"/>
    </xf>
    <xf numFmtId="0" fontId="87" fillId="0" borderId="0" xfId="0" applyFont="1" applyFill="1" applyAlignment="1">
      <alignment horizontal="center" vertical="center"/>
    </xf>
    <xf numFmtId="41" fontId="94" fillId="3" borderId="40" xfId="0" applyNumberFormat="1" applyFont="1" applyFill="1" applyBorder="1" applyAlignment="1">
      <alignment horizontal="right" vertical="center"/>
    </xf>
    <xf numFmtId="41" fontId="94" fillId="3" borderId="39" xfId="10" applyNumberFormat="1" applyFont="1" applyFill="1" applyBorder="1" applyAlignment="1">
      <alignment horizontal="center" vertical="center"/>
    </xf>
    <xf numFmtId="0" fontId="93" fillId="7" borderId="37" xfId="0" applyFont="1" applyFill="1" applyBorder="1" applyAlignment="1">
      <alignment horizontal="center" vertical="center" wrapText="1"/>
    </xf>
    <xf numFmtId="173" fontId="43" fillId="3" borderId="36" xfId="10" applyNumberFormat="1" applyFont="1" applyFill="1" applyBorder="1" applyAlignment="1">
      <alignment horizontal="center" vertical="center"/>
    </xf>
    <xf numFmtId="0" fontId="108" fillId="0" borderId="26" xfId="16" applyFont="1" applyBorder="1" applyAlignment="1">
      <alignment horizontal="center" vertical="center" wrapText="1"/>
    </xf>
    <xf numFmtId="0" fontId="108" fillId="10" borderId="26" xfId="16" applyFont="1" applyFill="1" applyBorder="1" applyAlignment="1">
      <alignment vertical="top" wrapText="1"/>
    </xf>
    <xf numFmtId="0" fontId="116" fillId="0" borderId="26" xfId="0" applyFont="1" applyFill="1" applyBorder="1" applyAlignment="1">
      <alignment horizontal="center" vertical="center" wrapText="1"/>
    </xf>
    <xf numFmtId="0" fontId="116" fillId="0" borderId="26" xfId="0" applyFont="1" applyBorder="1" applyAlignment="1">
      <alignment horizontal="center" vertical="center" wrapText="1"/>
    </xf>
    <xf numFmtId="0" fontId="117" fillId="10" borderId="26" xfId="19" applyFont="1" applyFill="1" applyBorder="1" applyAlignment="1">
      <alignment vertical="top" wrapText="1"/>
    </xf>
    <xf numFmtId="0" fontId="102" fillId="10" borderId="26" xfId="19" applyFont="1" applyFill="1" applyBorder="1" applyAlignment="1">
      <alignment vertical="top" wrapText="1"/>
    </xf>
    <xf numFmtId="43" fontId="106" fillId="0" borderId="0" xfId="18" applyFont="1" applyFill="1" applyBorder="1" applyAlignment="1">
      <alignment vertical="top" wrapText="1"/>
    </xf>
    <xf numFmtId="0" fontId="1" fillId="2" borderId="6"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2" fillId="2" borderId="6" xfId="0" applyFont="1" applyFill="1" applyBorder="1" applyAlignment="1">
      <alignment horizontal="center" wrapText="1"/>
    </xf>
    <xf numFmtId="0" fontId="2" fillId="2" borderId="7" xfId="0" applyFont="1" applyFill="1" applyBorder="1" applyAlignment="1">
      <alignment horizontal="center" wrapText="1"/>
    </xf>
    <xf numFmtId="0" fontId="15" fillId="2" borderId="10" xfId="0" applyFont="1" applyFill="1" applyBorder="1" applyAlignment="1">
      <alignment horizontal="center" vertical="center" wrapText="1"/>
    </xf>
    <xf numFmtId="0" fontId="15" fillId="4" borderId="9" xfId="0" applyFont="1" applyFill="1" applyBorder="1" applyAlignment="1">
      <alignment horizontal="center" vertical="center" wrapText="1"/>
    </xf>
    <xf numFmtId="0" fontId="15" fillId="4" borderId="10" xfId="0" applyFont="1" applyFill="1" applyBorder="1" applyAlignment="1">
      <alignment horizontal="center" vertical="center" wrapText="1"/>
    </xf>
    <xf numFmtId="0" fontId="15" fillId="3" borderId="9" xfId="0" applyFont="1" applyFill="1" applyBorder="1" applyAlignment="1">
      <alignment horizontal="center" vertical="center" wrapText="1"/>
    </xf>
    <xf numFmtId="0" fontId="15" fillId="3" borderId="10" xfId="0" applyFont="1" applyFill="1" applyBorder="1" applyAlignment="1">
      <alignment horizontal="center" vertical="center" wrapText="1"/>
    </xf>
    <xf numFmtId="0" fontId="15" fillId="2" borderId="9" xfId="0" applyFont="1" applyFill="1" applyBorder="1" applyAlignment="1">
      <alignment horizontal="center" vertical="center" wrapText="1"/>
    </xf>
    <xf numFmtId="0" fontId="3" fillId="2" borderId="0" xfId="0" applyFont="1" applyFill="1" applyAlignment="1">
      <alignment horizontal="center"/>
    </xf>
    <xf numFmtId="0" fontId="16" fillId="2" borderId="9" xfId="0" applyFont="1" applyFill="1" applyBorder="1" applyAlignment="1">
      <alignment horizontal="center" vertical="center" wrapText="1"/>
    </xf>
    <xf numFmtId="0" fontId="15" fillId="2" borderId="10" xfId="0" applyFont="1" applyFill="1" applyBorder="1" applyAlignment="1">
      <alignment horizontal="center" vertical="top" wrapText="1"/>
    </xf>
    <xf numFmtId="0" fontId="65" fillId="0" borderId="48" xfId="0" applyFont="1" applyBorder="1" applyAlignment="1">
      <alignment horizontal="center" vertical="center"/>
    </xf>
    <xf numFmtId="0" fontId="65" fillId="0" borderId="48" xfId="0" applyFont="1" applyFill="1" applyBorder="1" applyAlignment="1">
      <alignment horizontal="center" vertical="center"/>
    </xf>
    <xf numFmtId="0" fontId="14" fillId="0" borderId="0" xfId="0" applyFont="1" applyAlignment="1">
      <alignment horizontal="center" vertical="center"/>
    </xf>
    <xf numFmtId="0" fontId="73" fillId="0" borderId="0" xfId="0" applyNumberFormat="1" applyFont="1" applyFill="1" applyAlignment="1">
      <alignment horizontal="center" vertical="center"/>
    </xf>
    <xf numFmtId="0" fontId="95" fillId="0" borderId="0" xfId="0" applyNumberFormat="1" applyFont="1" applyFill="1" applyAlignment="1">
      <alignment horizontal="center" vertical="center"/>
    </xf>
    <xf numFmtId="0" fontId="87" fillId="5" borderId="8" xfId="0" applyFont="1" applyFill="1" applyBorder="1" applyAlignment="1">
      <alignment horizontal="center" vertical="center"/>
    </xf>
    <xf numFmtId="0" fontId="87" fillId="5" borderId="1" xfId="0" applyFont="1" applyFill="1" applyBorder="1" applyAlignment="1">
      <alignment horizontal="center" vertical="center"/>
    </xf>
    <xf numFmtId="0" fontId="27" fillId="11" borderId="28" xfId="0" applyFont="1" applyFill="1" applyBorder="1" applyAlignment="1">
      <alignment horizontal="center" vertical="center" wrapText="1"/>
    </xf>
    <xf numFmtId="0" fontId="27" fillId="11" borderId="27" xfId="0" applyFont="1" applyFill="1" applyBorder="1" applyAlignment="1">
      <alignment horizontal="center" vertical="center" wrapText="1"/>
    </xf>
    <xf numFmtId="0" fontId="27" fillId="11" borderId="30" xfId="0" applyFont="1" applyFill="1" applyBorder="1" applyAlignment="1">
      <alignment horizontal="center" vertical="center" wrapText="1"/>
    </xf>
    <xf numFmtId="0" fontId="29" fillId="0" borderId="30" xfId="16" applyFont="1" applyBorder="1" applyAlignment="1">
      <alignment horizontal="center" vertical="center" wrapText="1"/>
    </xf>
    <xf numFmtId="0" fontId="29" fillId="0" borderId="28" xfId="16" applyFont="1" applyBorder="1" applyAlignment="1">
      <alignment horizontal="center" vertical="center" wrapText="1"/>
    </xf>
    <xf numFmtId="0" fontId="29" fillId="0" borderId="27" xfId="16" applyFont="1" applyBorder="1" applyAlignment="1">
      <alignment horizontal="center" vertical="center" wrapText="1"/>
    </xf>
    <xf numFmtId="0" fontId="27" fillId="0" borderId="30" xfId="19" applyFont="1" applyBorder="1" applyAlignment="1">
      <alignment horizontal="center" vertical="center" wrapText="1"/>
    </xf>
    <xf numFmtId="0" fontId="27" fillId="0" borderId="28" xfId="19" applyFont="1" applyBorder="1" applyAlignment="1">
      <alignment horizontal="center" vertical="center" wrapText="1"/>
    </xf>
    <xf numFmtId="0" fontId="27" fillId="0" borderId="27" xfId="19" applyFont="1" applyBorder="1" applyAlignment="1">
      <alignment horizontal="center" vertical="center" wrapText="1"/>
    </xf>
    <xf numFmtId="0" fontId="29" fillId="0" borderId="31" xfId="16" applyFont="1" applyBorder="1" applyAlignment="1">
      <alignment horizontal="center" vertical="center" wrapText="1"/>
    </xf>
    <xf numFmtId="0" fontId="29" fillId="0" borderId="44" xfId="16" applyFont="1" applyBorder="1" applyAlignment="1">
      <alignment horizontal="center" vertical="center" wrapText="1"/>
    </xf>
    <xf numFmtId="0" fontId="29" fillId="0" borderId="43" xfId="16" applyFont="1" applyBorder="1" applyAlignment="1">
      <alignment horizontal="center" vertical="center" wrapText="1"/>
    </xf>
    <xf numFmtId="0" fontId="29" fillId="12" borderId="30" xfId="0" applyFont="1" applyFill="1" applyBorder="1" applyAlignment="1" applyProtection="1">
      <alignment horizontal="center" vertical="center" wrapText="1"/>
      <protection locked="0"/>
    </xf>
    <xf numFmtId="0" fontId="29" fillId="12" borderId="28" xfId="0" applyFont="1" applyFill="1" applyBorder="1" applyAlignment="1" applyProtection="1">
      <alignment horizontal="center" vertical="center" wrapText="1"/>
      <protection locked="0"/>
    </xf>
    <xf numFmtId="0" fontId="29" fillId="12" borderId="27" xfId="0" applyFont="1" applyFill="1" applyBorder="1" applyAlignment="1" applyProtection="1">
      <alignment horizontal="center" vertical="center" wrapText="1"/>
      <protection locked="0"/>
    </xf>
    <xf numFmtId="0" fontId="27" fillId="11" borderId="37" xfId="0" applyFont="1" applyFill="1" applyBorder="1" applyAlignment="1">
      <alignment horizontal="center" vertical="center" wrapText="1"/>
    </xf>
    <xf numFmtId="0" fontId="27" fillId="11" borderId="36" xfId="0" applyFont="1" applyFill="1" applyBorder="1" applyAlignment="1">
      <alignment horizontal="center" vertical="center" wrapText="1"/>
    </xf>
    <xf numFmtId="0" fontId="27" fillId="11" borderId="16" xfId="0" applyFont="1" applyFill="1" applyBorder="1" applyAlignment="1">
      <alignment horizontal="center" vertical="center" wrapText="1"/>
    </xf>
    <xf numFmtId="0" fontId="28" fillId="12" borderId="30" xfId="0" applyFont="1" applyFill="1" applyBorder="1" applyAlignment="1" applyProtection="1">
      <alignment horizontal="center" vertical="center" wrapText="1"/>
      <protection locked="0"/>
    </xf>
    <xf numFmtId="0" fontId="28" fillId="12" borderId="28" xfId="0" applyFont="1" applyFill="1" applyBorder="1" applyAlignment="1" applyProtection="1">
      <alignment horizontal="center" vertical="center" wrapText="1"/>
      <protection locked="0"/>
    </xf>
    <xf numFmtId="0" fontId="28" fillId="12" borderId="27" xfId="0" applyFont="1" applyFill="1" applyBorder="1" applyAlignment="1" applyProtection="1">
      <alignment horizontal="center" vertical="center" wrapText="1"/>
      <protection locked="0"/>
    </xf>
    <xf numFmtId="0" fontId="68" fillId="16" borderId="30" xfId="0" applyFont="1" applyFill="1" applyBorder="1" applyAlignment="1" applyProtection="1">
      <alignment horizontal="center" vertical="center" wrapText="1"/>
      <protection locked="0"/>
    </xf>
    <xf numFmtId="0" fontId="68" fillId="16" borderId="28" xfId="0" applyFont="1" applyFill="1" applyBorder="1" applyAlignment="1" applyProtection="1">
      <alignment horizontal="center" vertical="center" wrapText="1"/>
      <protection locked="0"/>
    </xf>
    <xf numFmtId="0" fontId="68" fillId="16" borderId="27" xfId="0" applyFont="1" applyFill="1" applyBorder="1" applyAlignment="1" applyProtection="1">
      <alignment horizontal="center" vertical="center" wrapText="1"/>
      <protection locked="0"/>
    </xf>
    <xf numFmtId="0" fontId="27" fillId="12" borderId="29" xfId="0" applyFont="1" applyFill="1" applyBorder="1" applyAlignment="1" applyProtection="1">
      <alignment horizontal="center" vertical="center" wrapText="1"/>
      <protection locked="0"/>
    </xf>
    <xf numFmtId="0" fontId="27" fillId="12" borderId="31" xfId="0" applyFont="1" applyFill="1" applyBorder="1" applyAlignment="1" applyProtection="1">
      <alignment horizontal="center" vertical="center" wrapText="1"/>
      <protection locked="0"/>
    </xf>
    <xf numFmtId="0" fontId="27" fillId="12" borderId="42" xfId="0" applyFont="1" applyFill="1" applyBorder="1" applyAlignment="1" applyProtection="1">
      <alignment horizontal="center" vertical="center" wrapText="1"/>
      <protection locked="0"/>
    </xf>
    <xf numFmtId="0" fontId="27" fillId="12" borderId="43" xfId="0" applyFont="1" applyFill="1" applyBorder="1" applyAlignment="1" applyProtection="1">
      <alignment horizontal="center" vertical="center" wrapText="1"/>
      <protection locked="0"/>
    </xf>
    <xf numFmtId="0" fontId="29" fillId="0" borderId="26" xfId="19" applyFont="1" applyBorder="1" applyAlignment="1">
      <alignment horizontal="center" vertical="center" wrapText="1"/>
    </xf>
    <xf numFmtId="0" fontId="29" fillId="0" borderId="30" xfId="19" applyFont="1" applyBorder="1" applyAlignment="1">
      <alignment horizontal="center" vertical="center" wrapText="1"/>
    </xf>
    <xf numFmtId="0" fontId="29" fillId="0" borderId="28" xfId="19" applyFont="1" applyBorder="1" applyAlignment="1">
      <alignment horizontal="center" vertical="center" wrapText="1"/>
    </xf>
    <xf numFmtId="0" fontId="29" fillId="0" borderId="27" xfId="19" applyFont="1" applyBorder="1" applyAlignment="1">
      <alignment horizontal="center" vertical="center" wrapText="1"/>
    </xf>
    <xf numFmtId="0" fontId="27" fillId="12" borderId="26" xfId="0" applyFont="1" applyFill="1" applyBorder="1" applyAlignment="1" applyProtection="1">
      <alignment horizontal="center" vertical="center" wrapText="1"/>
      <protection locked="0"/>
    </xf>
    <xf numFmtId="0" fontId="27" fillId="11" borderId="26" xfId="0" applyFont="1" applyFill="1" applyBorder="1" applyAlignment="1">
      <alignment horizontal="center" vertical="center" wrapText="1"/>
    </xf>
    <xf numFmtId="0" fontId="27" fillId="9" borderId="13" xfId="19" applyFont="1" applyFill="1" applyBorder="1" applyAlignment="1" applyProtection="1">
      <alignment horizontal="left" vertical="center" wrapText="1"/>
      <protection locked="0"/>
    </xf>
    <xf numFmtId="0" fontId="29" fillId="10" borderId="37" xfId="19" applyFont="1" applyFill="1" applyBorder="1" applyAlignment="1">
      <alignment horizontal="center" vertical="center" wrapText="1"/>
    </xf>
    <xf numFmtId="0" fontId="29" fillId="10" borderId="16" xfId="19" applyFont="1" applyFill="1" applyBorder="1" applyAlignment="1">
      <alignment horizontal="center" vertical="center" wrapText="1"/>
    </xf>
    <xf numFmtId="0" fontId="29" fillId="10" borderId="36" xfId="19" applyFont="1" applyFill="1" applyBorder="1" applyAlignment="1">
      <alignment horizontal="center" vertical="center" wrapText="1"/>
    </xf>
    <xf numFmtId="0" fontId="29" fillId="11" borderId="37" xfId="0" applyFont="1" applyFill="1" applyBorder="1" applyAlignment="1">
      <alignment horizontal="center" vertical="center" wrapText="1"/>
    </xf>
    <xf numFmtId="0" fontId="29" fillId="11" borderId="16" xfId="0" applyFont="1" applyFill="1" applyBorder="1" applyAlignment="1">
      <alignment horizontal="center" vertical="center" wrapText="1"/>
    </xf>
    <xf numFmtId="0" fontId="29" fillId="11" borderId="36" xfId="0" applyFont="1" applyFill="1" applyBorder="1" applyAlignment="1">
      <alignment horizontal="center" vertical="center" wrapText="1"/>
    </xf>
    <xf numFmtId="0" fontId="42" fillId="0" borderId="26" xfId="0" applyFont="1" applyBorder="1" applyAlignment="1">
      <alignment horizontal="center" vertical="center" wrapText="1"/>
    </xf>
    <xf numFmtId="0" fontId="29" fillId="11" borderId="30" xfId="0" applyFont="1" applyFill="1" applyBorder="1" applyAlignment="1">
      <alignment horizontal="center" vertical="center" wrapText="1"/>
    </xf>
    <xf numFmtId="0" fontId="29" fillId="11" borderId="28" xfId="0" applyFont="1" applyFill="1" applyBorder="1" applyAlignment="1">
      <alignment horizontal="center" vertical="center" wrapText="1"/>
    </xf>
    <xf numFmtId="0" fontId="29" fillId="11" borderId="27" xfId="0" applyFont="1" applyFill="1" applyBorder="1" applyAlignment="1">
      <alignment horizontal="center" vertical="center" wrapText="1"/>
    </xf>
    <xf numFmtId="0" fontId="29" fillId="12" borderId="29" xfId="0" applyFont="1" applyFill="1" applyBorder="1" applyAlignment="1" applyProtection="1">
      <alignment horizontal="center" vertical="center" wrapText="1"/>
      <protection locked="0"/>
    </xf>
    <xf numFmtId="0" fontId="29" fillId="12" borderId="31" xfId="0" applyFont="1" applyFill="1" applyBorder="1" applyAlignment="1" applyProtection="1">
      <alignment horizontal="center" vertical="center" wrapText="1"/>
      <protection locked="0"/>
    </xf>
    <xf numFmtId="0" fontId="29" fillId="12" borderId="42" xfId="0" applyFont="1" applyFill="1" applyBorder="1" applyAlignment="1" applyProtection="1">
      <alignment horizontal="center" vertical="center" wrapText="1"/>
      <protection locked="0"/>
    </xf>
    <xf numFmtId="0" fontId="29" fillId="12" borderId="43" xfId="0" applyFont="1" applyFill="1" applyBorder="1" applyAlignment="1" applyProtection="1">
      <alignment horizontal="center" vertical="center" wrapText="1"/>
      <protection locked="0"/>
    </xf>
    <xf numFmtId="0" fontId="29" fillId="0" borderId="30" xfId="19" applyFont="1" applyFill="1" applyBorder="1" applyAlignment="1">
      <alignment horizontal="center" vertical="center" wrapText="1"/>
    </xf>
    <xf numFmtId="0" fontId="29" fillId="0" borderId="28" xfId="19" applyFont="1" applyFill="1" applyBorder="1" applyAlignment="1">
      <alignment horizontal="center" vertical="center" wrapText="1"/>
    </xf>
    <xf numFmtId="0" fontId="29" fillId="0" borderId="27" xfId="19" applyFont="1" applyFill="1" applyBorder="1" applyAlignment="1">
      <alignment horizontal="center" vertical="center" wrapText="1"/>
    </xf>
    <xf numFmtId="0" fontId="27" fillId="9" borderId="0" xfId="19" applyFont="1" applyFill="1" applyBorder="1" applyAlignment="1" applyProtection="1">
      <alignment horizontal="left" vertical="top" wrapText="1"/>
      <protection locked="0"/>
    </xf>
    <xf numFmtId="0" fontId="29" fillId="0" borderId="26" xfId="19" applyFont="1" applyFill="1" applyBorder="1" applyAlignment="1">
      <alignment horizontal="center" vertical="center" wrapText="1"/>
    </xf>
    <xf numFmtId="0" fontId="25" fillId="8" borderId="0" xfId="19" applyFont="1" applyFill="1" applyBorder="1" applyAlignment="1">
      <alignment horizontal="center"/>
    </xf>
    <xf numFmtId="0" fontId="63" fillId="0" borderId="0" xfId="19" applyFont="1" applyAlignment="1">
      <alignment horizontal="left" vertical="center" wrapText="1"/>
    </xf>
    <xf numFmtId="0" fontId="100" fillId="11" borderId="26" xfId="0" applyFont="1" applyFill="1" applyBorder="1" applyAlignment="1">
      <alignment horizontal="center" vertical="center" wrapText="1"/>
    </xf>
    <xf numFmtId="0" fontId="100" fillId="12" borderId="30" xfId="0" applyFont="1" applyFill="1" applyBorder="1" applyAlignment="1" applyProtection="1">
      <alignment horizontal="center" vertical="center" wrapText="1"/>
      <protection locked="0"/>
    </xf>
    <xf numFmtId="0" fontId="100" fillId="12" borderId="28" xfId="0" applyFont="1" applyFill="1" applyBorder="1" applyAlignment="1" applyProtection="1">
      <alignment horizontal="center" vertical="center" wrapText="1"/>
      <protection locked="0"/>
    </xf>
    <xf numFmtId="0" fontId="100" fillId="12" borderId="27" xfId="0" applyFont="1" applyFill="1" applyBorder="1" applyAlignment="1" applyProtection="1">
      <alignment horizontal="center" vertical="center" wrapText="1"/>
      <protection locked="0"/>
    </xf>
    <xf numFmtId="0" fontId="27" fillId="8" borderId="13" xfId="19" applyFont="1" applyFill="1" applyBorder="1" applyAlignment="1">
      <alignment horizontal="left" vertical="top" wrapText="1"/>
    </xf>
    <xf numFmtId="0" fontId="107" fillId="16" borderId="30" xfId="0" applyFont="1" applyFill="1" applyBorder="1" applyAlignment="1" applyProtection="1">
      <alignment horizontal="center" vertical="center" wrapText="1"/>
      <protection locked="0"/>
    </xf>
    <xf numFmtId="0" fontId="107" fillId="16" borderId="28" xfId="0" applyFont="1" applyFill="1" applyBorder="1" applyAlignment="1" applyProtection="1">
      <alignment horizontal="center" vertical="center" wrapText="1"/>
      <protection locked="0"/>
    </xf>
    <xf numFmtId="0" fontId="107" fillId="16" borderId="27" xfId="0" applyFont="1" applyFill="1" applyBorder="1" applyAlignment="1" applyProtection="1">
      <alignment horizontal="center" vertical="center" wrapText="1"/>
      <protection locked="0"/>
    </xf>
    <xf numFmtId="0" fontId="76" fillId="11" borderId="26" xfId="0" applyFont="1" applyFill="1" applyBorder="1" applyAlignment="1">
      <alignment horizontal="center" vertical="center" wrapText="1"/>
    </xf>
    <xf numFmtId="0" fontId="76" fillId="12" borderId="30" xfId="0" applyFont="1" applyFill="1" applyBorder="1" applyAlignment="1" applyProtection="1">
      <alignment horizontal="center" vertical="center" wrapText="1"/>
      <protection locked="0"/>
    </xf>
    <xf numFmtId="0" fontId="76" fillId="12" borderId="28" xfId="0" applyFont="1" applyFill="1" applyBorder="1" applyAlignment="1" applyProtection="1">
      <alignment horizontal="center" vertical="center" wrapText="1"/>
      <protection locked="0"/>
    </xf>
    <xf numFmtId="0" fontId="76" fillId="12" borderId="27" xfId="0" applyFont="1" applyFill="1" applyBorder="1" applyAlignment="1" applyProtection="1">
      <alignment horizontal="center" vertical="center" wrapText="1"/>
      <protection locked="0"/>
    </xf>
    <xf numFmtId="0" fontId="102" fillId="11" borderId="30" xfId="0" applyFont="1" applyFill="1" applyBorder="1" applyAlignment="1">
      <alignment horizontal="center" vertical="center" wrapText="1"/>
    </xf>
    <xf numFmtId="0" fontId="102" fillId="11" borderId="28" xfId="0" applyFont="1" applyFill="1" applyBorder="1" applyAlignment="1">
      <alignment horizontal="center" vertical="center" wrapText="1"/>
    </xf>
    <xf numFmtId="0" fontId="102" fillId="11" borderId="27" xfId="0" applyFont="1" applyFill="1" applyBorder="1" applyAlignment="1">
      <alignment horizontal="center" vertical="center" wrapText="1"/>
    </xf>
    <xf numFmtId="0" fontId="76" fillId="0" borderId="30" xfId="19" applyFont="1" applyBorder="1" applyAlignment="1">
      <alignment horizontal="center" vertical="top" wrapText="1"/>
    </xf>
    <xf numFmtId="0" fontId="76" fillId="0" borderId="28" xfId="19" applyFont="1" applyBorder="1" applyAlignment="1">
      <alignment horizontal="center" vertical="top" wrapText="1"/>
    </xf>
    <xf numFmtId="0" fontId="76" fillId="0" borderId="27" xfId="19" applyFont="1" applyBorder="1" applyAlignment="1">
      <alignment horizontal="center" vertical="top" wrapText="1"/>
    </xf>
    <xf numFmtId="0" fontId="75" fillId="0" borderId="30" xfId="19" applyFont="1" applyBorder="1" applyAlignment="1">
      <alignment horizontal="center" vertical="top" wrapText="1"/>
    </xf>
    <xf numFmtId="0" fontId="75" fillId="0" borderId="28" xfId="19" applyFont="1" applyBorder="1" applyAlignment="1">
      <alignment horizontal="center" vertical="top" wrapText="1"/>
    </xf>
    <xf numFmtId="0" fontId="75" fillId="0" borderId="27" xfId="19" applyFont="1" applyBorder="1" applyAlignment="1">
      <alignment horizontal="center" vertical="top" wrapText="1"/>
    </xf>
    <xf numFmtId="0" fontId="102" fillId="12" borderId="30" xfId="0" applyFont="1" applyFill="1" applyBorder="1" applyAlignment="1" applyProtection="1">
      <alignment horizontal="center" vertical="center" wrapText="1"/>
      <protection locked="0"/>
    </xf>
    <xf numFmtId="0" fontId="102" fillId="12" borderId="28" xfId="0" applyFont="1" applyFill="1" applyBorder="1" applyAlignment="1" applyProtection="1">
      <alignment horizontal="center" vertical="center" wrapText="1"/>
      <protection locked="0"/>
    </xf>
    <xf numFmtId="0" fontId="102" fillId="12" borderId="27" xfId="0" applyFont="1" applyFill="1" applyBorder="1" applyAlignment="1" applyProtection="1">
      <alignment horizontal="center" vertical="center" wrapText="1"/>
      <protection locked="0"/>
    </xf>
    <xf numFmtId="0" fontId="76" fillId="12" borderId="26" xfId="0" applyFont="1" applyFill="1" applyBorder="1" applyAlignment="1" applyProtection="1">
      <alignment horizontal="center" vertical="center" wrapText="1"/>
      <protection locked="0"/>
    </xf>
    <xf numFmtId="0" fontId="76" fillId="11" borderId="30" xfId="0" applyFont="1" applyFill="1" applyBorder="1" applyAlignment="1">
      <alignment horizontal="center" vertical="center" wrapText="1"/>
    </xf>
    <xf numFmtId="0" fontId="76" fillId="11" borderId="28" xfId="0" applyFont="1" applyFill="1" applyBorder="1" applyAlignment="1">
      <alignment horizontal="center" vertical="center" wrapText="1"/>
    </xf>
    <xf numFmtId="0" fontId="76" fillId="11" borderId="27" xfId="0" applyFont="1" applyFill="1" applyBorder="1" applyAlignment="1">
      <alignment horizontal="center" vertical="center" wrapText="1"/>
    </xf>
    <xf numFmtId="0" fontId="75" fillId="0" borderId="30" xfId="19" applyFont="1" applyBorder="1" applyAlignment="1">
      <alignment horizontal="center" vertical="center" wrapText="1"/>
    </xf>
    <xf numFmtId="0" fontId="75" fillId="0" borderId="28" xfId="19" applyFont="1" applyBorder="1" applyAlignment="1">
      <alignment horizontal="center" vertical="center" wrapText="1"/>
    </xf>
    <xf numFmtId="0" fontId="75" fillId="0" borderId="27" xfId="19" applyFont="1" applyBorder="1" applyAlignment="1">
      <alignment horizontal="center" vertical="center" wrapText="1"/>
    </xf>
    <xf numFmtId="0" fontId="76" fillId="0" borderId="30" xfId="19" applyFont="1" applyBorder="1" applyAlignment="1">
      <alignment horizontal="center" vertical="center" wrapText="1"/>
    </xf>
    <xf numFmtId="0" fontId="76" fillId="0" borderId="28" xfId="19" applyFont="1" applyBorder="1" applyAlignment="1">
      <alignment horizontal="center" vertical="center" wrapText="1"/>
    </xf>
    <xf numFmtId="0" fontId="76" fillId="0" borderId="27" xfId="19" applyFont="1" applyBorder="1" applyAlignment="1">
      <alignment horizontal="center" vertical="center" wrapText="1"/>
    </xf>
    <xf numFmtId="0" fontId="27" fillId="9" borderId="13" xfId="16" applyFont="1" applyFill="1" applyBorder="1" applyAlignment="1" applyProtection="1">
      <alignment horizontal="left" vertical="top" wrapText="1"/>
      <protection locked="0"/>
    </xf>
    <xf numFmtId="0" fontId="27" fillId="0" borderId="30" xfId="16" applyFont="1" applyBorder="1" applyAlignment="1">
      <alignment horizontal="center" vertical="center" wrapText="1"/>
    </xf>
    <xf numFmtId="0" fontId="27" fillId="0" borderId="28" xfId="16" applyFont="1" applyBorder="1" applyAlignment="1">
      <alignment horizontal="center" vertical="center" wrapText="1"/>
    </xf>
    <xf numFmtId="0" fontId="27" fillId="0" borderId="27" xfId="16" applyFont="1" applyBorder="1" applyAlignment="1">
      <alignment horizontal="center" vertical="center" wrapText="1"/>
    </xf>
    <xf numFmtId="0" fontId="69" fillId="0" borderId="26" xfId="19" applyFont="1" applyBorder="1" applyAlignment="1">
      <alignment horizontal="center" vertical="center" wrapText="1"/>
    </xf>
    <xf numFmtId="0" fontId="67" fillId="0" borderId="26" xfId="19" applyFont="1" applyBorder="1" applyAlignment="1">
      <alignment horizontal="center" vertical="center" wrapText="1"/>
    </xf>
    <xf numFmtId="0" fontId="71" fillId="0" borderId="26" xfId="0" applyFont="1" applyFill="1" applyBorder="1" applyAlignment="1">
      <alignment horizontal="center" vertical="center" wrapText="1"/>
    </xf>
    <xf numFmtId="0" fontId="29" fillId="10" borderId="37" xfId="19" applyFont="1" applyFill="1" applyBorder="1" applyAlignment="1">
      <alignment horizontal="center" vertical="top"/>
    </xf>
    <xf numFmtId="0" fontId="29" fillId="10" borderId="16" xfId="19" applyFont="1" applyFill="1" applyBorder="1" applyAlignment="1">
      <alignment horizontal="center" vertical="top"/>
    </xf>
    <xf numFmtId="0" fontId="29" fillId="10" borderId="36" xfId="19" applyFont="1" applyFill="1" applyBorder="1" applyAlignment="1">
      <alignment horizontal="center" vertical="top"/>
    </xf>
    <xf numFmtId="0" fontId="27" fillId="8" borderId="0" xfId="19" applyFont="1" applyFill="1" applyBorder="1" applyAlignment="1">
      <alignment horizontal="left" vertical="top"/>
    </xf>
    <xf numFmtId="0" fontId="34" fillId="10" borderId="37" xfId="19" applyFont="1" applyFill="1" applyBorder="1" applyAlignment="1">
      <alignment horizontal="center" vertical="center"/>
    </xf>
    <xf numFmtId="0" fontId="34" fillId="10" borderId="16" xfId="19" applyFont="1" applyFill="1" applyBorder="1" applyAlignment="1">
      <alignment horizontal="center" vertical="center"/>
    </xf>
    <xf numFmtId="0" fontId="34" fillId="10" borderId="36" xfId="19" applyFont="1" applyFill="1" applyBorder="1" applyAlignment="1">
      <alignment horizontal="center" vertical="center"/>
    </xf>
    <xf numFmtId="0" fontId="70" fillId="0" borderId="26" xfId="19" applyFont="1" applyBorder="1" applyAlignment="1">
      <alignment horizontal="center" vertical="center" wrapText="1"/>
    </xf>
    <xf numFmtId="0" fontId="101" fillId="12" borderId="30" xfId="0" applyFont="1" applyFill="1" applyBorder="1" applyAlignment="1" applyProtection="1">
      <alignment horizontal="center" vertical="center" wrapText="1"/>
      <protection locked="0"/>
    </xf>
    <xf numFmtId="0" fontId="101" fillId="12" borderId="28" xfId="0" applyFont="1" applyFill="1" applyBorder="1" applyAlignment="1" applyProtection="1">
      <alignment horizontal="center" vertical="center" wrapText="1"/>
      <protection locked="0"/>
    </xf>
    <xf numFmtId="0" fontId="101" fillId="12" borderId="27" xfId="0" applyFont="1" applyFill="1" applyBorder="1" applyAlignment="1" applyProtection="1">
      <alignment horizontal="center" vertical="center" wrapText="1"/>
      <protection locked="0"/>
    </xf>
    <xf numFmtId="0" fontId="110" fillId="0" borderId="26" xfId="16" applyFont="1" applyBorder="1" applyAlignment="1">
      <alignment horizontal="center" vertical="center" wrapText="1"/>
    </xf>
    <xf numFmtId="0" fontId="101" fillId="11" borderId="30" xfId="0" applyFont="1" applyFill="1" applyBorder="1" applyAlignment="1">
      <alignment horizontal="center" vertical="center" wrapText="1"/>
    </xf>
    <xf numFmtId="0" fontId="101" fillId="11" borderId="28" xfId="0" applyFont="1" applyFill="1" applyBorder="1" applyAlignment="1">
      <alignment horizontal="center" vertical="center" wrapText="1"/>
    </xf>
    <xf numFmtId="0" fontId="101" fillId="11" borderId="27" xfId="0" applyFont="1" applyFill="1" applyBorder="1" applyAlignment="1">
      <alignment horizontal="center" vertical="center" wrapText="1"/>
    </xf>
    <xf numFmtId="0" fontId="100" fillId="0" borderId="30" xfId="16" applyFont="1" applyBorder="1" applyAlignment="1">
      <alignment horizontal="center" vertical="center" wrapText="1"/>
    </xf>
    <xf numFmtId="0" fontId="100" fillId="0" borderId="28" xfId="16" applyFont="1" applyBorder="1" applyAlignment="1">
      <alignment horizontal="center" vertical="center" wrapText="1"/>
    </xf>
    <xf numFmtId="0" fontId="100" fillId="0" borderId="27" xfId="16" applyFont="1" applyBorder="1" applyAlignment="1">
      <alignment horizontal="center" vertical="center" wrapText="1"/>
    </xf>
    <xf numFmtId="0" fontId="64" fillId="8" borderId="0" xfId="16" applyFont="1" applyFill="1" applyBorder="1" applyAlignment="1">
      <alignment horizontal="center" vertical="top" wrapText="1"/>
    </xf>
    <xf numFmtId="0" fontId="75" fillId="9" borderId="13" xfId="16" applyFont="1" applyFill="1" applyBorder="1" applyAlignment="1" applyProtection="1">
      <alignment horizontal="left" vertical="top" wrapText="1"/>
      <protection locked="0"/>
    </xf>
    <xf numFmtId="0" fontId="75" fillId="9" borderId="13" xfId="16" applyFont="1" applyFill="1" applyBorder="1" applyAlignment="1" applyProtection="1">
      <alignment horizontal="left" vertical="top"/>
      <protection locked="0"/>
    </xf>
    <xf numFmtId="0" fontId="104" fillId="11" borderId="30" xfId="0" applyFont="1" applyFill="1" applyBorder="1" applyAlignment="1">
      <alignment horizontal="center" vertical="center" wrapText="1"/>
    </xf>
    <xf numFmtId="0" fontId="104" fillId="11" borderId="28" xfId="0" applyFont="1" applyFill="1" applyBorder="1" applyAlignment="1">
      <alignment horizontal="center" vertical="center" wrapText="1"/>
    </xf>
    <xf numFmtId="0" fontId="104" fillId="11" borderId="27" xfId="0" applyFont="1" applyFill="1" applyBorder="1" applyAlignment="1">
      <alignment horizontal="center" vertical="center" wrapText="1"/>
    </xf>
    <xf numFmtId="0" fontId="104" fillId="12" borderId="30" xfId="0" applyFont="1" applyFill="1" applyBorder="1" applyAlignment="1" applyProtection="1">
      <alignment horizontal="center" vertical="center" wrapText="1"/>
      <protection locked="0"/>
    </xf>
    <xf numFmtId="0" fontId="104" fillId="12" borderId="28" xfId="0" applyFont="1" applyFill="1" applyBorder="1" applyAlignment="1" applyProtection="1">
      <alignment horizontal="center" vertical="center" wrapText="1"/>
      <protection locked="0"/>
    </xf>
    <xf numFmtId="0" fontId="104" fillId="12" borderId="27" xfId="0" applyFont="1" applyFill="1" applyBorder="1" applyAlignment="1" applyProtection="1">
      <alignment horizontal="center" vertical="center" wrapText="1"/>
      <protection locked="0"/>
    </xf>
    <xf numFmtId="0" fontId="100" fillId="11" borderId="30" xfId="0" applyFont="1" applyFill="1" applyBorder="1" applyAlignment="1">
      <alignment horizontal="center" vertical="center" wrapText="1"/>
    </xf>
    <xf numFmtId="0" fontId="100" fillId="11" borderId="28" xfId="0" applyFont="1" applyFill="1" applyBorder="1" applyAlignment="1">
      <alignment horizontal="center" vertical="center" wrapText="1"/>
    </xf>
    <xf numFmtId="0" fontId="100" fillId="11" borderId="27" xfId="0" applyFont="1" applyFill="1" applyBorder="1" applyAlignment="1">
      <alignment horizontal="center" vertical="center" wrapText="1"/>
    </xf>
    <xf numFmtId="0" fontId="101" fillId="11" borderId="26" xfId="0" applyFont="1" applyFill="1" applyBorder="1" applyAlignment="1">
      <alignment horizontal="center" vertical="center" wrapText="1"/>
    </xf>
    <xf numFmtId="0" fontId="100" fillId="12" borderId="26" xfId="0" applyFont="1" applyFill="1" applyBorder="1" applyAlignment="1" applyProtection="1">
      <alignment horizontal="center" vertical="center" wrapText="1"/>
      <protection locked="0"/>
    </xf>
  </cellXfs>
  <cellStyles count="20">
    <cellStyle name="Comma 2" xfId="2"/>
    <cellStyle name="Comma 3" xfId="8"/>
    <cellStyle name="Comma 4" xfId="9"/>
    <cellStyle name="Comma_Resumen Mensualizacion Dic-01" xfId="11"/>
    <cellStyle name="Currency 2" xfId="3"/>
    <cellStyle name="Dezimal [0]_Hoja1" xfId="4"/>
    <cellStyle name="Dezimal_Hoja1" xfId="5"/>
    <cellStyle name="Millares" xfId="18" builtinId="3"/>
    <cellStyle name="Millares 2" xfId="12"/>
    <cellStyle name="Moneda" xfId="10" builtinId="4"/>
    <cellStyle name="Moneda 2" xfId="13"/>
    <cellStyle name="Moneda 3" xfId="14"/>
    <cellStyle name="Normal" xfId="0" builtinId="0"/>
    <cellStyle name="Normal 2" xfId="1"/>
    <cellStyle name="Normal 2 2" xfId="15"/>
    <cellStyle name="Normal 3" xfId="16"/>
    <cellStyle name="Normal 3 2" xfId="19"/>
    <cellStyle name="Porcentual" xfId="17" builtinId="5"/>
    <cellStyle name="Währung [0]_Hoja1" xfId="6"/>
    <cellStyle name="Währung_Hoja1" xfId="7"/>
  </cellStyles>
  <dxfs count="19">
    <dxf>
      <font>
        <color theme="0"/>
      </font>
      <fill>
        <patternFill>
          <bgColor rgb="FFFF0000"/>
        </patternFill>
      </fill>
    </dxf>
    <dxf>
      <numFmt numFmtId="172" formatCode="_ * #,##0_ ;_ * \-#,##0_ ;_ * &quot;-&quot;??_ ;_ @_ "/>
      <alignment horizontal="general" vertical="center" textRotation="0" wrapText="0" indent="0" relativeIndent="255" justifyLastLine="0" shrinkToFit="0" readingOrder="0"/>
    </dxf>
    <dxf>
      <font>
        <sz val="14"/>
      </font>
      <numFmt numFmtId="172" formatCode="_ * #,##0_ ;_ * \-#,##0_ ;_ * &quot;-&quot;??_ ;_ @_ "/>
      <alignment horizontal="general" vertical="center" textRotation="0" wrapText="0" indent="0" relativeIndent="255" justifyLastLine="0" shrinkToFit="0" readingOrder="0"/>
    </dxf>
    <dxf>
      <font>
        <sz val="14"/>
      </font>
      <alignment horizontal="general" vertical="center" textRotation="0" wrapText="0" indent="0" relativeIndent="255" justifyLastLine="0" shrinkToFit="0" readingOrder="0"/>
    </dxf>
    <dxf>
      <font>
        <b val="0"/>
        <i val="0"/>
        <strike val="0"/>
        <condense val="0"/>
        <extend val="0"/>
        <outline val="0"/>
        <shadow val="0"/>
        <u val="none"/>
        <vertAlign val="baseline"/>
        <sz val="14"/>
        <color theme="1"/>
        <name val="Calibri"/>
        <scheme val="minor"/>
      </font>
      <alignment horizontal="center" vertical="center" textRotation="0" wrapText="0" indent="0" relativeIndent="255" justifyLastLine="0" shrinkToFit="0" readingOrder="0"/>
    </dxf>
    <dxf>
      <font>
        <strike val="0"/>
        <outline val="0"/>
        <shadow val="0"/>
        <u val="none"/>
        <vertAlign val="baseline"/>
        <sz val="14"/>
        <color theme="1"/>
        <name val="Calibri"/>
        <scheme val="minor"/>
      </font>
      <numFmt numFmtId="172" formatCode="_ * #,##0_ ;_ * \-#,##0_ ;_ * &quot;-&quot;??_ ;_ @_ "/>
      <alignment horizontal="general" vertical="center" textRotation="0" wrapText="0" indent="0" relativeIndent="255" justifyLastLine="0" shrinkToFit="0" readingOrder="0"/>
    </dxf>
    <dxf>
      <font>
        <strike val="0"/>
        <outline val="0"/>
        <shadow val="0"/>
        <u val="none"/>
        <vertAlign val="baseline"/>
        <sz val="14"/>
        <color theme="1"/>
        <name val="Calibri"/>
        <scheme val="minor"/>
      </font>
      <numFmt numFmtId="172" formatCode="_ * #,##0_ ;_ * \-#,##0_ ;_ * &quot;-&quot;??_ ;_ @_ "/>
      <alignment horizontal="general" vertical="center" textRotation="0" wrapText="0" indent="0" relativeIndent="255" justifyLastLine="0" shrinkToFit="0" readingOrder="0"/>
    </dxf>
    <dxf>
      <font>
        <strike val="0"/>
        <outline val="0"/>
        <shadow val="0"/>
        <u val="none"/>
        <vertAlign val="baseline"/>
        <sz val="14"/>
        <color theme="1"/>
        <name val="Calibri"/>
        <scheme val="minor"/>
      </font>
      <alignment horizontal="general" vertical="center" textRotation="0" wrapText="0" indent="0" relativeIndent="255" justifyLastLine="0" shrinkToFit="0" readingOrder="0"/>
    </dxf>
    <dxf>
      <font>
        <strike val="0"/>
        <outline val="0"/>
        <shadow val="0"/>
        <u val="none"/>
        <vertAlign val="baseline"/>
        <sz val="14"/>
        <color theme="1"/>
        <name val="Calibri"/>
        <scheme val="minor"/>
      </font>
      <alignment horizontal="general" vertical="center" textRotation="0" wrapText="0" indent="0" relativeIndent="255" justifyLastLine="0" shrinkToFit="0" readingOrder="0"/>
    </dxf>
    <dxf>
      <font>
        <strike val="0"/>
        <outline val="0"/>
        <shadow val="0"/>
        <u val="none"/>
        <vertAlign val="baseline"/>
        <sz val="14"/>
        <color theme="1"/>
        <name val="Calibri"/>
        <scheme val="minor"/>
      </font>
      <alignment horizontal="center" vertical="center" textRotation="0" wrapText="0" indent="0" relativeIndent="255" justifyLastLine="0" shrinkToFit="0" readingOrder="0"/>
    </dxf>
    <dxf>
      <font>
        <strike val="0"/>
        <outline val="0"/>
        <shadow val="0"/>
        <u val="none"/>
        <vertAlign val="baseline"/>
        <sz val="14"/>
        <color theme="1"/>
        <name val="Calibri"/>
        <scheme val="minor"/>
      </font>
      <numFmt numFmtId="35" formatCode="_ * #,##0.00_ ;_ * \-#,##0.00_ ;_ * &quot;-&quot;??_ ;_ @_ "/>
      <alignment horizontal="general" vertical="center" textRotation="0" wrapText="0" indent="0" relativeIndent="255" justifyLastLine="0" shrinkToFit="0" readingOrder="0"/>
    </dxf>
    <dxf>
      <font>
        <strike val="0"/>
        <outline val="0"/>
        <shadow val="0"/>
        <u val="none"/>
        <vertAlign val="baseline"/>
        <sz val="14"/>
        <color theme="1"/>
        <name val="Calibri"/>
        <scheme val="minor"/>
      </font>
      <numFmt numFmtId="172" formatCode="_ * #,##0_ ;_ * \-#,##0_ ;_ * &quot;-&quot;??_ ;_ @_ "/>
      <alignment horizontal="center" vertical="center" textRotation="0" wrapText="0" indent="0" relativeIndent="255" justifyLastLine="0" shrinkToFit="0" readingOrder="0"/>
    </dxf>
    <dxf>
      <font>
        <strike val="0"/>
        <outline val="0"/>
        <shadow val="0"/>
        <u val="none"/>
        <vertAlign val="baseline"/>
        <sz val="14"/>
        <color theme="1"/>
        <name val="Calibri"/>
        <scheme val="minor"/>
      </font>
      <alignment horizontal="general" vertical="center" textRotation="0" wrapText="0" indent="0" relativeIndent="255" justifyLastLine="0" shrinkToFit="0" readingOrder="0"/>
    </dxf>
    <dxf>
      <font>
        <strike val="0"/>
        <outline val="0"/>
        <shadow val="0"/>
        <u val="none"/>
        <vertAlign val="baseline"/>
        <sz val="14"/>
        <color theme="1"/>
        <name val="Calibri"/>
        <scheme val="minor"/>
      </font>
      <alignment horizontal="general" vertical="center" textRotation="0" wrapText="0" indent="0" relativeIndent="255" justifyLastLine="0" shrinkToFit="0" readingOrder="0"/>
    </dxf>
    <dxf>
      <font>
        <strike val="0"/>
        <outline val="0"/>
        <shadow val="0"/>
        <u val="none"/>
        <vertAlign val="baseline"/>
        <sz val="14"/>
        <color theme="1"/>
        <name val="Calibri"/>
        <scheme val="minor"/>
      </font>
      <alignment horizontal="center" vertical="center" textRotation="0" wrapText="0" indent="0" relativeIndent="255" justifyLastLine="0" shrinkToFit="0" readingOrder="0"/>
    </dxf>
    <dxf>
      <font>
        <strike val="0"/>
        <outline val="0"/>
        <shadow val="0"/>
        <u val="none"/>
        <vertAlign val="baseline"/>
        <sz val="14"/>
        <color theme="1"/>
        <name val="Calibri"/>
        <scheme val="minor"/>
      </font>
      <numFmt numFmtId="172" formatCode="_ * #,##0_ ;_ * \-#,##0_ ;_ * &quot;-&quot;??_ ;_ @_ "/>
      <alignment horizontal="general" vertical="center" textRotation="0" wrapText="0" indent="0" relativeIndent="255" justifyLastLine="0" shrinkToFit="0" readingOrder="0"/>
    </dxf>
    <dxf>
      <font>
        <strike val="0"/>
        <outline val="0"/>
        <shadow val="0"/>
        <u val="none"/>
        <vertAlign val="baseline"/>
        <sz val="14"/>
        <color theme="1"/>
        <name val="Calibri"/>
        <scheme val="minor"/>
      </font>
      <alignment horizontal="general" vertical="center" textRotation="0" wrapText="0" indent="0" relativeIndent="255" justifyLastLine="0" shrinkToFit="0" readingOrder="0"/>
    </dxf>
    <dxf>
      <font>
        <strike val="0"/>
        <outline val="0"/>
        <shadow val="0"/>
        <u val="none"/>
        <vertAlign val="baseline"/>
        <sz val="14"/>
        <color theme="1"/>
        <name val="Calibri"/>
        <scheme val="minor"/>
      </font>
      <alignment horizontal="general" vertical="center" textRotation="0" wrapText="0" indent="0" relativeIndent="255" justifyLastLine="0" shrinkToFit="0" readingOrder="0"/>
    </dxf>
    <dxf>
      <font>
        <strike val="0"/>
        <outline val="0"/>
        <shadow val="0"/>
        <u val="none"/>
        <vertAlign val="baseline"/>
        <sz val="14"/>
        <color theme="1"/>
        <name val="Calibri"/>
        <scheme val="minor"/>
      </font>
      <alignment horizontal="center" vertical="center" textRotation="0" wrapText="0" indent="0" relativeIndent="255" justifyLastLine="0" shrinkToFit="0" readingOrder="0"/>
    </dxf>
  </dxfs>
  <tableStyles count="0" defaultTableStyle="TableStyleMedium9" defaultPivotStyle="PivotStyleLight16"/>
  <colors>
    <mruColors>
      <color rgb="FFCCCCFF"/>
      <color rgb="FFFFFF66"/>
      <color rgb="FF800000"/>
      <color rgb="FFCC0066"/>
      <color rgb="FF9966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lang val="es-HN"/>
  <c:style val="27"/>
  <c:chart>
    <c:title>
      <c:tx>
        <c:rich>
          <a:bodyPr/>
          <a:lstStyle/>
          <a:p>
            <a:pPr>
              <a:defRPr lang="es-HN"/>
            </a:pPr>
            <a:r>
              <a:rPr lang="en-US"/>
              <a:t>Contrataciones</a:t>
            </a:r>
          </a:p>
        </c:rich>
      </c:tx>
    </c:title>
    <c:view3D>
      <c:rAngAx val="1"/>
    </c:view3D>
    <c:plotArea>
      <c:layout/>
      <c:bar3DChart>
        <c:barDir val="col"/>
        <c:grouping val="clustered"/>
        <c:ser>
          <c:idx val="0"/>
          <c:order val="0"/>
          <c:tx>
            <c:strRef>
              <c:f>'Cuadro resumen'!$B$37</c:f>
              <c:strCache>
                <c:ptCount val="1"/>
                <c:pt idx="0">
                  <c:v>Cantidad</c:v>
                </c:pt>
              </c:strCache>
            </c:strRef>
          </c:tx>
          <c:cat>
            <c:strRef>
              <c:f>'Cuadro resumen'!$A$38:$A$54</c:f>
              <c:strCache>
                <c:ptCount val="17"/>
                <c:pt idx="0">
                  <c:v>Docente Titular V</c:v>
                </c:pt>
                <c:pt idx="1">
                  <c:v>Docente Titular IV</c:v>
                </c:pt>
                <c:pt idx="2">
                  <c:v>Docente Titular III</c:v>
                </c:pt>
                <c:pt idx="3">
                  <c:v>Docente Titular II</c:v>
                </c:pt>
                <c:pt idx="4">
                  <c:v>Docente Titular I</c:v>
                </c:pt>
                <c:pt idx="5">
                  <c:v>Profesor Auxiliar III</c:v>
                </c:pt>
                <c:pt idx="6">
                  <c:v>Profesor Auxiliar II</c:v>
                </c:pt>
                <c:pt idx="7">
                  <c:v>Profesor Auxiliar I</c:v>
                </c:pt>
                <c:pt idx="8">
                  <c:v>Profesor M.T.</c:v>
                </c:pt>
                <c:pt idx="9">
                  <c:v>Instructor III</c:v>
                </c:pt>
                <c:pt idx="10">
                  <c:v>Instructor II</c:v>
                </c:pt>
                <c:pt idx="11">
                  <c:v>Instructor I</c:v>
                </c:pt>
                <c:pt idx="12">
                  <c:v>Profesor por Hora</c:v>
                </c:pt>
                <c:pt idx="13">
                  <c:v>Unidad Valorativa (Máximo 12 U.V)</c:v>
                </c:pt>
                <c:pt idx="14">
                  <c:v>Servicios Profesionales</c:v>
                </c:pt>
                <c:pt idx="15">
                  <c:v>Consultores</c:v>
                </c:pt>
                <c:pt idx="16">
                  <c:v>Personal Administrativo</c:v>
                </c:pt>
              </c:strCache>
            </c:strRef>
          </c:cat>
          <c:val>
            <c:numRef>
              <c:f>'Cuadro resumen'!$B$38:$B$54</c:f>
              <c:numCache>
                <c:formatCode>_ * #,##0_ ;_ * \-#,##0_ ;_ * "-"??_ ;_ @_ </c:formatCode>
                <c:ptCount val="1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2</c:v>
                </c:pt>
                <c:pt idx="15">
                  <c:v>3</c:v>
                </c:pt>
                <c:pt idx="16">
                  <c:v>0</c:v>
                </c:pt>
              </c:numCache>
            </c:numRef>
          </c:val>
        </c:ser>
        <c:shape val="box"/>
        <c:axId val="412765568"/>
        <c:axId val="413037696"/>
        <c:axId val="0"/>
      </c:bar3DChart>
      <c:catAx>
        <c:axId val="412765568"/>
        <c:scaling>
          <c:orientation val="minMax"/>
        </c:scaling>
        <c:axPos val="b"/>
        <c:majorTickMark val="none"/>
        <c:tickLblPos val="nextTo"/>
        <c:txPr>
          <a:bodyPr/>
          <a:lstStyle/>
          <a:p>
            <a:pPr>
              <a:defRPr lang="es-HN"/>
            </a:pPr>
            <a:endParaRPr lang="es-HN"/>
          </a:p>
        </c:txPr>
        <c:crossAx val="413037696"/>
        <c:crosses val="autoZero"/>
        <c:auto val="1"/>
        <c:lblAlgn val="ctr"/>
        <c:lblOffset val="100"/>
      </c:catAx>
      <c:valAx>
        <c:axId val="413037696"/>
        <c:scaling>
          <c:orientation val="minMax"/>
        </c:scaling>
        <c:axPos val="l"/>
        <c:majorGridlines/>
        <c:title>
          <c:tx>
            <c:rich>
              <a:bodyPr/>
              <a:lstStyle/>
              <a:p>
                <a:pPr>
                  <a:defRPr lang="es-HN"/>
                </a:pPr>
                <a:r>
                  <a:rPr lang="es-HN"/>
                  <a:t>Cantidad</a:t>
                </a:r>
              </a:p>
            </c:rich>
          </c:tx>
        </c:title>
        <c:numFmt formatCode="_ * #,##0_ ;_ * \-#,##0_ ;_ * &quot;-&quot;??_ ;_ @_ " sourceLinked="1"/>
        <c:majorTickMark val="none"/>
        <c:tickLblPos val="nextTo"/>
        <c:txPr>
          <a:bodyPr/>
          <a:lstStyle/>
          <a:p>
            <a:pPr>
              <a:defRPr lang="es-HN"/>
            </a:pPr>
            <a:endParaRPr lang="es-HN"/>
          </a:p>
        </c:txPr>
        <c:crossAx val="412765568"/>
        <c:crosses val="autoZero"/>
        <c:crossBetween val="between"/>
      </c:valAx>
      <c:dTable>
        <c:showHorzBorder val="1"/>
        <c:showVertBorder val="1"/>
        <c:showOutline val="1"/>
        <c:showKeys val="1"/>
        <c:txPr>
          <a:bodyPr/>
          <a:lstStyle/>
          <a:p>
            <a:pPr rtl="0">
              <a:defRPr lang="es-HN" sz="900"/>
            </a:pPr>
            <a:endParaRPr lang="es-HN"/>
          </a:p>
        </c:txPr>
      </c:dTable>
    </c:plotArea>
    <c:plotVisOnly val="1"/>
    <c:dispBlanksAs val="gap"/>
  </c:chart>
  <c:printSettings>
    <c:headerFooter/>
    <c:pageMargins b="0.75000000000000266" l="0.70000000000000062" r="0.70000000000000062" t="0.75000000000000266"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lang val="es-HN"/>
  <c:chart>
    <c:title>
      <c:tx>
        <c:rich>
          <a:bodyPr/>
          <a:lstStyle/>
          <a:p>
            <a:pPr>
              <a:defRPr lang="es-HN"/>
            </a:pPr>
            <a:r>
              <a:rPr lang="en-US"/>
              <a:t>Equipo de Oficina</a:t>
            </a:r>
          </a:p>
        </c:rich>
      </c:tx>
    </c:title>
    <c:view3D>
      <c:rAngAx val="1"/>
    </c:view3D>
    <c:plotArea>
      <c:layout/>
      <c:bar3DChart>
        <c:barDir val="col"/>
        <c:grouping val="clustered"/>
        <c:ser>
          <c:idx val="0"/>
          <c:order val="0"/>
          <c:tx>
            <c:strRef>
              <c:f>'Cuadro resumen'!$B$66</c:f>
              <c:strCache>
                <c:ptCount val="1"/>
                <c:pt idx="0">
                  <c:v>Cantidad</c:v>
                </c:pt>
              </c:strCache>
            </c:strRef>
          </c:tx>
          <c:cat>
            <c:strRef>
              <c:f>'Cuadro resumen'!$A$67:$A$76</c:f>
              <c:strCache>
                <c:ptCount val="10"/>
                <c:pt idx="0">
                  <c:v>Sillas Ejecutivas</c:v>
                </c:pt>
                <c:pt idx="1">
                  <c:v>Sillas Secretariales</c:v>
                </c:pt>
                <c:pt idx="2">
                  <c:v>Sillas de Espera</c:v>
                </c:pt>
                <c:pt idx="3">
                  <c:v>Escritorio Ejecutivo</c:v>
                </c:pt>
                <c:pt idx="4">
                  <c:v>Escritorio Secretarial</c:v>
                </c:pt>
                <c:pt idx="5">
                  <c:v>Mesa para Reuniones</c:v>
                </c:pt>
                <c:pt idx="6">
                  <c:v>Archivadores</c:v>
                </c:pt>
                <c:pt idx="7">
                  <c:v>Fax</c:v>
                </c:pt>
                <c:pt idx="8">
                  <c:v>Fotocopiadoras de Oficina</c:v>
                </c:pt>
                <c:pt idx="9">
                  <c:v>Fotocopiadoras de Industrial</c:v>
                </c:pt>
              </c:strCache>
            </c:strRef>
          </c:cat>
          <c:val>
            <c:numRef>
              <c:f>'Cuadro resumen'!$B$67:$B$76</c:f>
              <c:numCache>
                <c:formatCode>_ * #,##0_ ;_ * \-#,##0_ ;_ * "-"??_ ;_ @_ </c:formatCode>
                <c:ptCount val="10"/>
                <c:pt idx="0">
                  <c:v>0</c:v>
                </c:pt>
                <c:pt idx="1">
                  <c:v>0</c:v>
                </c:pt>
                <c:pt idx="2">
                  <c:v>0</c:v>
                </c:pt>
                <c:pt idx="3">
                  <c:v>0</c:v>
                </c:pt>
                <c:pt idx="4">
                  <c:v>0</c:v>
                </c:pt>
                <c:pt idx="5">
                  <c:v>0</c:v>
                </c:pt>
                <c:pt idx="6">
                  <c:v>0</c:v>
                </c:pt>
                <c:pt idx="7">
                  <c:v>0</c:v>
                </c:pt>
                <c:pt idx="8">
                  <c:v>0</c:v>
                </c:pt>
                <c:pt idx="9">
                  <c:v>0</c:v>
                </c:pt>
              </c:numCache>
            </c:numRef>
          </c:val>
        </c:ser>
        <c:shape val="box"/>
        <c:axId val="513981824"/>
        <c:axId val="902460160"/>
        <c:axId val="0"/>
      </c:bar3DChart>
      <c:catAx>
        <c:axId val="513981824"/>
        <c:scaling>
          <c:orientation val="minMax"/>
        </c:scaling>
        <c:axPos val="b"/>
        <c:majorTickMark val="none"/>
        <c:tickLblPos val="nextTo"/>
        <c:txPr>
          <a:bodyPr/>
          <a:lstStyle/>
          <a:p>
            <a:pPr>
              <a:defRPr lang="es-HN"/>
            </a:pPr>
            <a:endParaRPr lang="es-HN"/>
          </a:p>
        </c:txPr>
        <c:crossAx val="902460160"/>
        <c:crosses val="autoZero"/>
        <c:auto val="1"/>
        <c:lblAlgn val="ctr"/>
        <c:lblOffset val="100"/>
      </c:catAx>
      <c:valAx>
        <c:axId val="902460160"/>
        <c:scaling>
          <c:orientation val="minMax"/>
        </c:scaling>
        <c:axPos val="l"/>
        <c:majorGridlines/>
        <c:title>
          <c:tx>
            <c:rich>
              <a:bodyPr/>
              <a:lstStyle/>
              <a:p>
                <a:pPr>
                  <a:defRPr lang="es-HN"/>
                </a:pPr>
                <a:r>
                  <a:rPr lang="es-HN"/>
                  <a:t>Cantidad</a:t>
                </a:r>
              </a:p>
            </c:rich>
          </c:tx>
        </c:title>
        <c:numFmt formatCode="_ * #,##0_ ;_ * \-#,##0_ ;_ * &quot;-&quot;??_ ;_ @_ " sourceLinked="1"/>
        <c:majorTickMark val="none"/>
        <c:tickLblPos val="nextTo"/>
        <c:txPr>
          <a:bodyPr/>
          <a:lstStyle/>
          <a:p>
            <a:pPr>
              <a:defRPr lang="es-HN"/>
            </a:pPr>
            <a:endParaRPr lang="es-HN"/>
          </a:p>
        </c:txPr>
        <c:crossAx val="513981824"/>
        <c:crosses val="autoZero"/>
        <c:crossBetween val="between"/>
      </c:valAx>
      <c:dTable>
        <c:showHorzBorder val="1"/>
        <c:showVertBorder val="1"/>
        <c:showOutline val="1"/>
        <c:showKeys val="1"/>
        <c:txPr>
          <a:bodyPr/>
          <a:lstStyle/>
          <a:p>
            <a:pPr rtl="0">
              <a:defRPr lang="es-HN"/>
            </a:pPr>
            <a:endParaRPr lang="es-HN"/>
          </a:p>
        </c:txPr>
      </c:dTable>
    </c:plotArea>
    <c:plotVisOnly val="1"/>
    <c:dispBlanksAs val="gap"/>
  </c:chart>
  <c:printSettings>
    <c:headerFooter/>
    <c:pageMargins b="0.75000000000000266" l="0.70000000000000062" r="0.70000000000000062" t="0.75000000000000266"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lang val="es-HN"/>
  <c:chart>
    <c:title>
      <c:tx>
        <c:rich>
          <a:bodyPr/>
          <a:lstStyle/>
          <a:p>
            <a:pPr>
              <a:defRPr lang="es-HN"/>
            </a:pPr>
            <a:r>
              <a:rPr lang="en-US"/>
              <a:t>Equipo Tecnológico</a:t>
            </a:r>
          </a:p>
        </c:rich>
      </c:tx>
      <c:layout>
        <c:manualLayout>
          <c:xMode val="edge"/>
          <c:yMode val="edge"/>
          <c:x val="0.36702800625758403"/>
          <c:y val="2.6016260162601636E-2"/>
        </c:manualLayout>
      </c:layout>
    </c:title>
    <c:view3D>
      <c:rAngAx val="1"/>
    </c:view3D>
    <c:plotArea>
      <c:layout/>
      <c:bar3DChart>
        <c:barDir val="col"/>
        <c:grouping val="clustered"/>
        <c:ser>
          <c:idx val="0"/>
          <c:order val="0"/>
          <c:tx>
            <c:strRef>
              <c:f>'Cuadro resumen'!$B$83</c:f>
              <c:strCache>
                <c:ptCount val="1"/>
                <c:pt idx="0">
                  <c:v>Cantidad</c:v>
                </c:pt>
              </c:strCache>
            </c:strRef>
          </c:tx>
          <c:cat>
            <c:strRef>
              <c:f>'Cuadro resumen'!$A$84:$A$100</c:f>
              <c:strCache>
                <c:ptCount val="17"/>
                <c:pt idx="0">
                  <c:v>Laptop para Técnico Especializado</c:v>
                </c:pt>
                <c:pt idx="1">
                  <c:v>Laptop de uso Administrativo</c:v>
                </c:pt>
                <c:pt idx="2">
                  <c:v>Computadora de Escritorio para Técnico Especializado</c:v>
                </c:pt>
                <c:pt idx="3">
                  <c:v>Computadoras de Escritorio de uso Administrativo</c:v>
                </c:pt>
                <c:pt idx="4">
                  <c:v>Computadora Portátil</c:v>
                </c:pt>
                <c:pt idx="5">
                  <c:v>Scanner</c:v>
                </c:pt>
                <c:pt idx="6">
                  <c:v>Impresora Laser Blanco y Negro</c:v>
                </c:pt>
                <c:pt idx="7">
                  <c:v>Impresora Laser a Color</c:v>
                </c:pt>
                <c:pt idx="8">
                  <c:v>Data show</c:v>
                </c:pt>
                <c:pt idx="9">
                  <c:v>Pantalla Plasma 42"</c:v>
                </c:pt>
                <c:pt idx="10">
                  <c:v>Pantalla Plasma 32"</c:v>
                </c:pt>
                <c:pt idx="11">
                  <c:v>Licencias</c:v>
                </c:pt>
                <c:pt idx="12">
                  <c:v>Disco Duro Externo</c:v>
                </c:pt>
                <c:pt idx="13">
                  <c:v>Batería UPS Regulador de voltaje</c:v>
                </c:pt>
                <c:pt idx="14">
                  <c:v>Router</c:v>
                </c:pt>
                <c:pt idx="15">
                  <c:v>Memorias USB</c:v>
                </c:pt>
                <c:pt idx="16">
                  <c:v>CD´s</c:v>
                </c:pt>
              </c:strCache>
            </c:strRef>
          </c:cat>
          <c:val>
            <c:numRef>
              <c:f>'Cuadro resumen'!$B$84:$B$100</c:f>
              <c:numCache>
                <c:formatCode>_ * #,##0_ ;_ * \-#,##0_ ;_ * "-"??_ ;_ @_ </c:formatCode>
                <c:ptCount val="17"/>
                <c:pt idx="0">
                  <c:v>0</c:v>
                </c:pt>
                <c:pt idx="1">
                  <c:v>0</c:v>
                </c:pt>
                <c:pt idx="2">
                  <c:v>0</c:v>
                </c:pt>
                <c:pt idx="3">
                  <c:v>0</c:v>
                </c:pt>
                <c:pt idx="4">
                  <c:v>0</c:v>
                </c:pt>
                <c:pt idx="5">
                  <c:v>0</c:v>
                </c:pt>
                <c:pt idx="6">
                  <c:v>0</c:v>
                </c:pt>
                <c:pt idx="7">
                  <c:v>0</c:v>
                </c:pt>
                <c:pt idx="8">
                  <c:v>0</c:v>
                </c:pt>
                <c:pt idx="9">
                  <c:v>0</c:v>
                </c:pt>
                <c:pt idx="10">
                  <c:v>0</c:v>
                </c:pt>
                <c:pt idx="11">
                  <c:v>1</c:v>
                </c:pt>
                <c:pt idx="12">
                  <c:v>1</c:v>
                </c:pt>
                <c:pt idx="13">
                  <c:v>0</c:v>
                </c:pt>
                <c:pt idx="14">
                  <c:v>3</c:v>
                </c:pt>
                <c:pt idx="15">
                  <c:v>0</c:v>
                </c:pt>
                <c:pt idx="16">
                  <c:v>0</c:v>
                </c:pt>
              </c:numCache>
            </c:numRef>
          </c:val>
        </c:ser>
        <c:shape val="box"/>
        <c:axId val="60815232"/>
        <c:axId val="60816768"/>
        <c:axId val="0"/>
      </c:bar3DChart>
      <c:catAx>
        <c:axId val="60815232"/>
        <c:scaling>
          <c:orientation val="minMax"/>
        </c:scaling>
        <c:axPos val="b"/>
        <c:majorTickMark val="none"/>
        <c:tickLblPos val="nextTo"/>
        <c:txPr>
          <a:bodyPr/>
          <a:lstStyle/>
          <a:p>
            <a:pPr>
              <a:defRPr lang="es-HN"/>
            </a:pPr>
            <a:endParaRPr lang="es-HN"/>
          </a:p>
        </c:txPr>
        <c:crossAx val="60816768"/>
        <c:crosses val="autoZero"/>
        <c:auto val="1"/>
        <c:lblAlgn val="ctr"/>
        <c:lblOffset val="100"/>
      </c:catAx>
      <c:valAx>
        <c:axId val="60816768"/>
        <c:scaling>
          <c:orientation val="minMax"/>
        </c:scaling>
        <c:axPos val="l"/>
        <c:majorGridlines/>
        <c:title>
          <c:tx>
            <c:rich>
              <a:bodyPr/>
              <a:lstStyle/>
              <a:p>
                <a:pPr>
                  <a:defRPr lang="es-HN"/>
                </a:pPr>
                <a:r>
                  <a:rPr lang="es-HN"/>
                  <a:t>Cantidad</a:t>
                </a:r>
              </a:p>
            </c:rich>
          </c:tx>
        </c:title>
        <c:numFmt formatCode="_ * #,##0_ ;_ * \-#,##0_ ;_ * &quot;-&quot;??_ ;_ @_ " sourceLinked="1"/>
        <c:majorTickMark val="none"/>
        <c:tickLblPos val="nextTo"/>
        <c:txPr>
          <a:bodyPr/>
          <a:lstStyle/>
          <a:p>
            <a:pPr>
              <a:defRPr lang="es-HN"/>
            </a:pPr>
            <a:endParaRPr lang="es-HN"/>
          </a:p>
        </c:txPr>
        <c:crossAx val="60815232"/>
        <c:crosses val="autoZero"/>
        <c:crossBetween val="between"/>
      </c:valAx>
      <c:dTable>
        <c:showHorzBorder val="1"/>
        <c:showVertBorder val="1"/>
        <c:showOutline val="1"/>
        <c:showKeys val="1"/>
        <c:txPr>
          <a:bodyPr/>
          <a:lstStyle/>
          <a:p>
            <a:pPr rtl="0">
              <a:defRPr lang="es-HN" sz="800"/>
            </a:pPr>
            <a:endParaRPr lang="es-HN"/>
          </a:p>
        </c:txPr>
      </c:dTable>
    </c:plotArea>
    <c:plotVisOnly val="1"/>
    <c:dispBlanksAs val="gap"/>
  </c:chart>
  <c:printSettings>
    <c:headerFooter/>
    <c:pageMargins b="0.75000000000000266" l="0.70000000000000062" r="0.70000000000000062" t="0.75000000000000266"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2" Type="http://schemas.openxmlformats.org/officeDocument/2006/relationships/image" Target="NULL"/><Relationship Id="rId1" Type="http://schemas.openxmlformats.org/officeDocument/2006/relationships/image" Target="NULL"/></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image" Target="NULL"/><Relationship Id="rId1" Type="http://schemas.openxmlformats.org/officeDocument/2006/relationships/image" Target="NULL"/></Relationships>
</file>

<file path=xl/drawings/_rels/drawing4.xml.rels><?xml version="1.0" encoding="UTF-8" standalone="yes"?>
<Relationships xmlns="http://schemas.openxmlformats.org/package/2006/relationships"><Relationship Id="rId2" Type="http://schemas.openxmlformats.org/officeDocument/2006/relationships/image" Target="NULL"/><Relationship Id="rId1" Type="http://schemas.openxmlformats.org/officeDocument/2006/relationships/image" Target="NULL"/></Relationships>
</file>

<file path=xl/drawings/_rels/drawing5.xml.rels><?xml version="1.0" encoding="UTF-8" standalone="yes"?>
<Relationships xmlns="http://schemas.openxmlformats.org/package/2006/relationships"><Relationship Id="rId2" Type="http://schemas.openxmlformats.org/officeDocument/2006/relationships/image" Target="NULL"/><Relationship Id="rId1" Type="http://schemas.openxmlformats.org/officeDocument/2006/relationships/image" Target="NULL"/></Relationships>
</file>

<file path=xl/drawings/_rels/drawing6.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4.png"/></Relationships>
</file>

<file path=xl/drawings/_rels/drawing8.xml.rels><?xml version="1.0" encoding="UTF-8" standalone="yes"?>
<Relationships xmlns="http://schemas.openxmlformats.org/package/2006/relationships"><Relationship Id="rId1" Type="http://schemas.openxmlformats.org/officeDocument/2006/relationships/image" Target="../media/image5.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1" Type="http://schemas.openxmlformats.org/officeDocument/2006/relationships/image" Target="../media/image6.png"/></Relationships>
</file>

<file path=xl/drawings/_rels/drawing11.xml.rels><?xml version="1.0" encoding="UTF-8" standalone="yes"?>
<Relationships xmlns="http://schemas.openxmlformats.org/package/2006/relationships"><Relationship Id="rId1" Type="http://schemas.openxmlformats.org/officeDocument/2006/relationships/image" Target="../media/image7.png"/></Relationships>
</file>

<file path=xl/drawings/_rels/drawing12.xml.rels><?xml version="1.0" encoding="UTF-8" standalone="yes"?>
<Relationships xmlns="http://schemas.openxmlformats.org/package/2006/relationships"><Relationship Id="rId1" Type="http://schemas.openxmlformats.org/officeDocument/2006/relationships/image" Target="../media/image2.png"/></Relationships>
</file>

<file path=xl/drawings/_rels/drawing13.xml.rels><?xml version="1.0" encoding="UTF-8" standalone="yes"?>
<Relationships xmlns="http://schemas.openxmlformats.org/package/2006/relationships"><Relationship Id="rId1" Type="http://schemas.openxmlformats.org/officeDocument/2006/relationships/image" Target="../media/image2.png"/></Relationships>
</file>

<file path=xl/drawings/_rels/drawing14.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85725</xdr:colOff>
      <xdr:row>0</xdr:row>
      <xdr:rowOff>85725</xdr:rowOff>
    </xdr:from>
    <xdr:to>
      <xdr:col>6</xdr:col>
      <xdr:colOff>742950</xdr:colOff>
      <xdr:row>5</xdr:row>
      <xdr:rowOff>152400</xdr:rowOff>
    </xdr:to>
    <xdr:pic>
      <xdr:nvPicPr>
        <xdr:cNvPr id="2" name="Picture 2"/>
        <xdr:cNvPicPr>
          <a:picLocks noChangeAspect="1" noChangeArrowheads="1"/>
        </xdr:cNvPicPr>
      </xdr:nvPicPr>
      <xdr:blipFill>
        <a:blip xmlns:r="http://schemas.openxmlformats.org/officeDocument/2006/relationships" r:embed="rId1" cstate="print"/>
        <a:srcRect/>
        <a:stretch>
          <a:fillRect/>
        </a:stretch>
      </xdr:blipFill>
      <xdr:spPr bwMode="auto">
        <a:xfrm>
          <a:off x="204788" y="85725"/>
          <a:ext cx="742950" cy="1108472"/>
        </a:xfrm>
        <a:prstGeom prst="rect">
          <a:avLst/>
        </a:prstGeom>
        <a:noFill/>
        <a:ln w="9525">
          <a:noFill/>
          <a:miter lim="800000"/>
          <a:headEnd/>
          <a:tailEnd/>
        </a:ln>
      </xdr:spPr>
    </xdr:pic>
    <xdr:clientData/>
  </xdr:twoCellAnchor>
  <xdr:twoCellAnchor editAs="oneCell">
    <xdr:from>
      <xdr:col>19</xdr:col>
      <xdr:colOff>595298</xdr:colOff>
      <xdr:row>1</xdr:row>
      <xdr:rowOff>102966</xdr:rowOff>
    </xdr:from>
    <xdr:to>
      <xdr:col>19</xdr:col>
      <xdr:colOff>1637108</xdr:colOff>
      <xdr:row>5</xdr:row>
      <xdr:rowOff>5147</xdr:rowOff>
    </xdr:to>
    <xdr:pic>
      <xdr:nvPicPr>
        <xdr:cNvPr id="5" name="Picture 8"/>
        <xdr:cNvPicPr>
          <a:picLocks noChangeAspect="1" noChangeArrowheads="1"/>
        </xdr:cNvPicPr>
      </xdr:nvPicPr>
      <xdr:blipFill>
        <a:blip xmlns:r="http://schemas.openxmlformats.org/officeDocument/2006/relationships" r:embed="rId2" cstate="print"/>
        <a:srcRect/>
        <a:stretch>
          <a:fillRect/>
        </a:stretch>
      </xdr:blipFill>
      <xdr:spPr bwMode="auto">
        <a:xfrm>
          <a:off x="15135806" y="296443"/>
          <a:ext cx="1041810" cy="750501"/>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569741</xdr:colOff>
      <xdr:row>37</xdr:row>
      <xdr:rowOff>157383</xdr:rowOff>
    </xdr:from>
    <xdr:to>
      <xdr:col>7</xdr:col>
      <xdr:colOff>342313</xdr:colOff>
      <xdr:row>50</xdr:row>
      <xdr:rowOff>118990</xdr:rowOff>
    </xdr:to>
    <xdr:graphicFrame macro="">
      <xdr:nvGraphicFramePr>
        <xdr:cNvPr id="4" name="3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15240</xdr:colOff>
      <xdr:row>63</xdr:row>
      <xdr:rowOff>140970</xdr:rowOff>
    </xdr:from>
    <xdr:to>
      <xdr:col>8</xdr:col>
      <xdr:colOff>0</xdr:colOff>
      <xdr:row>77</xdr:row>
      <xdr:rowOff>30480</xdr:rowOff>
    </xdr:to>
    <xdr:graphicFrame macro="">
      <xdr:nvGraphicFramePr>
        <xdr:cNvPr id="5" name="4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657860</xdr:colOff>
      <xdr:row>82</xdr:row>
      <xdr:rowOff>3810</xdr:rowOff>
    </xdr:from>
    <xdr:to>
      <xdr:col>8</xdr:col>
      <xdr:colOff>612140</xdr:colOff>
      <xdr:row>96</xdr:row>
      <xdr:rowOff>25400</xdr:rowOff>
    </xdr:to>
    <xdr:graphicFrame macro="">
      <xdr:nvGraphicFramePr>
        <xdr:cNvPr id="6" name="5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cdr:x>
      <cdr:y>0</cdr:y>
    </cdr:from>
    <cdr:to>
      <cdr:x>0.16607</cdr:x>
      <cdr:y>0.1751</cdr:y>
    </cdr:to>
    <cdr:pic>
      <cdr:nvPicPr>
        <cdr:cNvPr id="4" name="1 Imagen"/>
        <cdr:cNvPicPr>
          <a:picLocks xmlns:a="http://schemas.openxmlformats.org/drawingml/2006/main" noChangeAspect="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xmlns="" val="0"/>
            </a:ext>
          </a:extLst>
        </a:blip>
        <a:stretch xmlns:a="http://schemas.openxmlformats.org/drawingml/2006/main">
          <a:fillRect/>
        </a:stretch>
      </cdr:blipFill>
      <cdr:spPr>
        <a:xfrm xmlns:a="http://schemas.openxmlformats.org/drawingml/2006/main">
          <a:off x="0" y="0"/>
          <a:ext cx="809913" cy="514350"/>
        </a:xfrm>
        <a:prstGeom xmlns:a="http://schemas.openxmlformats.org/drawingml/2006/main" prst="rect">
          <a:avLst/>
        </a:prstGeom>
      </cdr:spPr>
    </cdr:pic>
  </cdr:relSizeAnchor>
  <cdr:relSizeAnchor xmlns:cdr="http://schemas.openxmlformats.org/drawingml/2006/chartDrawing">
    <cdr:from>
      <cdr:x>0.8147</cdr:x>
      <cdr:y>3.40424E-7</cdr:y>
    </cdr:from>
    <cdr:to>
      <cdr:x>0.98958</cdr:x>
      <cdr:y>0.18288</cdr:y>
    </cdr:to>
    <cdr:pic>
      <cdr:nvPicPr>
        <cdr:cNvPr id="5" name="2 Imagen"/>
        <cdr:cNvPicPr>
          <a:picLocks xmlns:a="http://schemas.openxmlformats.org/drawingml/2006/main" noChangeAspect="1"/>
        </cdr:cNvPicPr>
      </cdr:nvPicPr>
      <cdr:blipFill>
        <a:blip xmlns:a="http://schemas.openxmlformats.org/drawingml/2006/main" xmlns:r="http://schemas.openxmlformats.org/officeDocument/2006/relationships" r:embed="rId2" cstate="print">
          <a:extLst>
            <a:ext uri="{28A0092B-C50C-407E-A947-70E740481C1C}">
              <a14:useLocalDpi xmlns:a14="http://schemas.microsoft.com/office/drawing/2010/main" xmlns="" val="0"/>
            </a:ext>
          </a:extLst>
        </a:blip>
        <a:stretch xmlns:a="http://schemas.openxmlformats.org/drawingml/2006/main">
          <a:fillRect/>
        </a:stretch>
      </cdr:blipFill>
      <cdr:spPr>
        <a:xfrm xmlns:a="http://schemas.openxmlformats.org/drawingml/2006/main">
          <a:off x="3973110" y="1"/>
          <a:ext cx="852890" cy="537210"/>
        </a:xfrm>
        <a:prstGeom xmlns:a="http://schemas.openxmlformats.org/drawingml/2006/main" prst="rect">
          <a:avLst/>
        </a:prstGeom>
      </cdr:spPr>
    </cdr:pic>
  </cdr:relSizeAnchor>
</c:userShapes>
</file>

<file path=xl/drawings/drawing4.xml><?xml version="1.0" encoding="utf-8"?>
<c:userShapes xmlns:c="http://schemas.openxmlformats.org/drawingml/2006/chart">
  <cdr:relSizeAnchor xmlns:cdr="http://schemas.openxmlformats.org/drawingml/2006/chartDrawing">
    <cdr:from>
      <cdr:x>0</cdr:x>
      <cdr:y>0</cdr:y>
    </cdr:from>
    <cdr:to>
      <cdr:x>0.157</cdr:x>
      <cdr:y>0.17154</cdr:y>
    </cdr:to>
    <cdr:pic>
      <cdr:nvPicPr>
        <cdr:cNvPr id="4" name="1 Imagen"/>
        <cdr:cNvPicPr>
          <a:picLocks xmlns:a="http://schemas.openxmlformats.org/drawingml/2006/main" noChangeAspect="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xmlns="" val="0"/>
            </a:ext>
          </a:extLst>
        </a:blip>
        <a:stretch xmlns:a="http://schemas.openxmlformats.org/drawingml/2006/main">
          <a:fillRect/>
        </a:stretch>
      </cdr:blipFill>
      <cdr:spPr>
        <a:xfrm xmlns:a="http://schemas.openxmlformats.org/drawingml/2006/main">
          <a:off x="0" y="0"/>
          <a:ext cx="809913" cy="514350"/>
        </a:xfrm>
        <a:prstGeom xmlns:a="http://schemas.openxmlformats.org/drawingml/2006/main" prst="rect">
          <a:avLst/>
        </a:prstGeom>
      </cdr:spPr>
    </cdr:pic>
  </cdr:relSizeAnchor>
  <cdr:relSizeAnchor xmlns:cdr="http://schemas.openxmlformats.org/drawingml/2006/chartDrawing">
    <cdr:from>
      <cdr:x>0.82482</cdr:x>
      <cdr:y>3.33503E-7</cdr:y>
    </cdr:from>
    <cdr:to>
      <cdr:x>0.99015</cdr:x>
      <cdr:y>0.17916</cdr:y>
    </cdr:to>
    <cdr:pic>
      <cdr:nvPicPr>
        <cdr:cNvPr id="5" name="2 Imagen"/>
        <cdr:cNvPicPr>
          <a:picLocks xmlns:a="http://schemas.openxmlformats.org/drawingml/2006/main" noChangeAspect="1"/>
        </cdr:cNvPicPr>
      </cdr:nvPicPr>
      <cdr:blipFill>
        <a:blip xmlns:a="http://schemas.openxmlformats.org/drawingml/2006/main" xmlns:r="http://schemas.openxmlformats.org/officeDocument/2006/relationships" r:embed="rId2" cstate="print">
          <a:extLst>
            <a:ext uri="{28A0092B-C50C-407E-A947-70E740481C1C}">
              <a14:useLocalDpi xmlns:a14="http://schemas.microsoft.com/office/drawing/2010/main" xmlns="" val="0"/>
            </a:ext>
          </a:extLst>
        </a:blip>
        <a:stretch xmlns:a="http://schemas.openxmlformats.org/drawingml/2006/main">
          <a:fillRect/>
        </a:stretch>
      </cdr:blipFill>
      <cdr:spPr>
        <a:xfrm xmlns:a="http://schemas.openxmlformats.org/drawingml/2006/main">
          <a:off x="4255050" y="1"/>
          <a:ext cx="852890" cy="537210"/>
        </a:xfrm>
        <a:prstGeom xmlns:a="http://schemas.openxmlformats.org/drawingml/2006/main" prst="rect">
          <a:avLst/>
        </a:prstGeom>
      </cdr:spPr>
    </cdr:pic>
  </cdr:relSizeAnchor>
</c:userShapes>
</file>

<file path=xl/drawings/drawing5.xml><?xml version="1.0" encoding="utf-8"?>
<c:userShapes xmlns:c="http://schemas.openxmlformats.org/drawingml/2006/chart">
  <cdr:relSizeAnchor xmlns:cdr="http://schemas.openxmlformats.org/drawingml/2006/chartDrawing">
    <cdr:from>
      <cdr:x>0</cdr:x>
      <cdr:y>0</cdr:y>
    </cdr:from>
    <cdr:to>
      <cdr:x>0.13171</cdr:x>
      <cdr:y>0.13171</cdr:y>
    </cdr:to>
    <cdr:pic>
      <cdr:nvPicPr>
        <cdr:cNvPr id="4" name="3 Imagen"/>
        <cdr:cNvPicPr>
          <a:picLocks xmlns:a="http://schemas.openxmlformats.org/drawingml/2006/main" noChangeAspect="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xmlns="" val="0"/>
            </a:ext>
          </a:extLst>
        </a:blip>
        <a:stretch xmlns:a="http://schemas.openxmlformats.org/drawingml/2006/main">
          <a:fillRect/>
        </a:stretch>
      </cdr:blipFill>
      <cdr:spPr>
        <a:xfrm xmlns:a="http://schemas.openxmlformats.org/drawingml/2006/main">
          <a:off x="0" y="0"/>
          <a:ext cx="809913" cy="514350"/>
        </a:xfrm>
        <a:prstGeom xmlns:a="http://schemas.openxmlformats.org/drawingml/2006/main" prst="rect">
          <a:avLst/>
        </a:prstGeom>
      </cdr:spPr>
    </cdr:pic>
  </cdr:relSizeAnchor>
  <cdr:relSizeAnchor xmlns:cdr="http://schemas.openxmlformats.org/drawingml/2006/chartDrawing">
    <cdr:from>
      <cdr:x>0.8613</cdr:x>
      <cdr:y>2.56066E-7</cdr:y>
    </cdr:from>
    <cdr:to>
      <cdr:x>1</cdr:x>
      <cdr:y>0.13756</cdr:y>
    </cdr:to>
    <cdr:pic>
      <cdr:nvPicPr>
        <cdr:cNvPr id="5" name="4 Imagen"/>
        <cdr:cNvPicPr>
          <a:picLocks xmlns:a="http://schemas.openxmlformats.org/drawingml/2006/main" noChangeAspect="1"/>
        </cdr:cNvPicPr>
      </cdr:nvPicPr>
      <cdr:blipFill>
        <a:blip xmlns:a="http://schemas.openxmlformats.org/drawingml/2006/main" xmlns:r="http://schemas.openxmlformats.org/officeDocument/2006/relationships" r:embed="rId2" cstate="print">
          <a:extLst>
            <a:ext uri="{28A0092B-C50C-407E-A947-70E740481C1C}">
              <a14:useLocalDpi xmlns:a14="http://schemas.microsoft.com/office/drawing/2010/main" xmlns="" val="0"/>
            </a:ext>
          </a:extLst>
        </a:blip>
        <a:stretch xmlns:a="http://schemas.openxmlformats.org/drawingml/2006/main">
          <a:fillRect/>
        </a:stretch>
      </cdr:blipFill>
      <cdr:spPr>
        <a:xfrm xmlns:a="http://schemas.openxmlformats.org/drawingml/2006/main">
          <a:off x="5296450" y="1"/>
          <a:ext cx="852890" cy="537210"/>
        </a:xfrm>
        <a:prstGeom xmlns:a="http://schemas.openxmlformats.org/drawingml/2006/main" prst="rect">
          <a:avLst/>
        </a:prstGeom>
      </cdr:spPr>
    </cdr:pic>
  </cdr:relSizeAnchor>
</c:userShapes>
</file>

<file path=xl/drawings/drawing6.xml><?xml version="1.0" encoding="utf-8"?>
<xdr:wsDr xmlns:xdr="http://schemas.openxmlformats.org/drawingml/2006/spreadsheetDrawing" xmlns:a="http://schemas.openxmlformats.org/drawingml/2006/main">
  <xdr:twoCellAnchor editAs="oneCell">
    <xdr:from>
      <xdr:col>0</xdr:col>
      <xdr:colOff>486579</xdr:colOff>
      <xdr:row>2</xdr:row>
      <xdr:rowOff>159519</xdr:rowOff>
    </xdr:from>
    <xdr:to>
      <xdr:col>1</xdr:col>
      <xdr:colOff>802105</xdr:colOff>
      <xdr:row>7</xdr:row>
      <xdr:rowOff>131438</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486579" y="159519"/>
          <a:ext cx="1368289" cy="911886"/>
        </a:xfrm>
        <a:prstGeom prst="rect">
          <a:avLst/>
        </a:prstGeom>
      </xdr:spPr>
    </xdr:pic>
    <xdr:clientData/>
  </xdr:twoCellAnchor>
  <xdr:twoCellAnchor editAs="oneCell">
    <xdr:from>
      <xdr:col>7</xdr:col>
      <xdr:colOff>2004060</xdr:colOff>
      <xdr:row>2</xdr:row>
      <xdr:rowOff>121920</xdr:rowOff>
    </xdr:from>
    <xdr:to>
      <xdr:col>9</xdr:col>
      <xdr:colOff>888513</xdr:colOff>
      <xdr:row>9</xdr:row>
      <xdr:rowOff>328356</xdr:rowOff>
    </xdr:to>
    <xdr:pic>
      <xdr:nvPicPr>
        <xdr:cNvPr id="3" name="2 Imagen"/>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tretch>
          <a:fillRect/>
        </a:stretch>
      </xdr:blipFill>
      <xdr:spPr>
        <a:xfrm>
          <a:off x="21229320" y="121920"/>
          <a:ext cx="2346965" cy="1486596"/>
        </a:xfrm>
        <a:prstGeom prst="rect">
          <a:avLst/>
        </a:prstGeom>
      </xdr:spPr>
    </xdr:pic>
    <xdr:clientData/>
  </xdr:twoCellAnchor>
  <xdr:twoCellAnchor editAs="oneCell">
    <xdr:from>
      <xdr:col>23</xdr:col>
      <xdr:colOff>152400</xdr:colOff>
      <xdr:row>0</xdr:row>
      <xdr:rowOff>0</xdr:rowOff>
    </xdr:from>
    <xdr:to>
      <xdr:col>23</xdr:col>
      <xdr:colOff>2131700</xdr:colOff>
      <xdr:row>9</xdr:row>
      <xdr:rowOff>0</xdr:rowOff>
    </xdr:to>
    <xdr:pic>
      <xdr:nvPicPr>
        <xdr:cNvPr id="4" name="3 Imagen"/>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xmlns="" val="0"/>
            </a:ext>
          </a:extLst>
        </a:blip>
        <a:stretch>
          <a:fillRect/>
        </a:stretch>
      </xdr:blipFill>
      <xdr:spPr>
        <a:xfrm>
          <a:off x="45712380" y="0"/>
          <a:ext cx="2026925" cy="1283879"/>
        </a:xfrm>
        <a:prstGeom prst="rect">
          <a:avLst/>
        </a:prstGeom>
      </xdr:spPr>
    </xdr:pic>
    <xdr:clientData/>
  </xdr:twoCellAnchor>
  <xdr:twoCellAnchor editAs="oneCell">
    <xdr:from>
      <xdr:col>39</xdr:col>
      <xdr:colOff>434340</xdr:colOff>
      <xdr:row>3</xdr:row>
      <xdr:rowOff>83820</xdr:rowOff>
    </xdr:from>
    <xdr:to>
      <xdr:col>41</xdr:col>
      <xdr:colOff>957</xdr:colOff>
      <xdr:row>9</xdr:row>
      <xdr:rowOff>270419</xdr:rowOff>
    </xdr:to>
    <xdr:pic>
      <xdr:nvPicPr>
        <xdr:cNvPr id="5" name="4 Imagen"/>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xmlns="" val="0"/>
            </a:ext>
          </a:extLst>
        </a:blip>
        <a:stretch>
          <a:fillRect/>
        </a:stretch>
      </xdr:blipFill>
      <xdr:spPr>
        <a:xfrm>
          <a:off x="66766440" y="266700"/>
          <a:ext cx="2026925" cy="1283879"/>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10</xdr:col>
      <xdr:colOff>547686</xdr:colOff>
      <xdr:row>3</xdr:row>
      <xdr:rowOff>107156</xdr:rowOff>
    </xdr:from>
    <xdr:to>
      <xdr:col>11</xdr:col>
      <xdr:colOff>870981</xdr:colOff>
      <xdr:row>6</xdr:row>
      <xdr:rowOff>87568</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9536905" y="107156"/>
          <a:ext cx="1752045" cy="1123412"/>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10</xdr:col>
      <xdr:colOff>315687</xdr:colOff>
      <xdr:row>3</xdr:row>
      <xdr:rowOff>158750</xdr:rowOff>
    </xdr:from>
    <xdr:to>
      <xdr:col>11</xdr:col>
      <xdr:colOff>536621</xdr:colOff>
      <xdr:row>6</xdr:row>
      <xdr:rowOff>144107</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9585793" y="158750"/>
          <a:ext cx="1522236" cy="897611"/>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9</xdr:col>
      <xdr:colOff>18137</xdr:colOff>
      <xdr:row>3</xdr:row>
      <xdr:rowOff>72572</xdr:rowOff>
    </xdr:from>
    <xdr:to>
      <xdr:col>10</xdr:col>
      <xdr:colOff>841102</xdr:colOff>
      <xdr:row>8</xdr:row>
      <xdr:rowOff>180311</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13280566" y="72572"/>
          <a:ext cx="2346965" cy="1486596"/>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7</xdr:col>
      <xdr:colOff>513907</xdr:colOff>
      <xdr:row>3</xdr:row>
      <xdr:rowOff>157274</xdr:rowOff>
    </xdr:from>
    <xdr:to>
      <xdr:col>8</xdr:col>
      <xdr:colOff>487325</xdr:colOff>
      <xdr:row>7</xdr:row>
      <xdr:rowOff>55698</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9318994" y="157274"/>
          <a:ext cx="1468622" cy="96168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7</xdr:col>
      <xdr:colOff>948075</xdr:colOff>
      <xdr:row>4</xdr:row>
      <xdr:rowOff>53163</xdr:rowOff>
    </xdr:from>
    <xdr:to>
      <xdr:col>8</xdr:col>
      <xdr:colOff>1047614</xdr:colOff>
      <xdr:row>8</xdr:row>
      <xdr:rowOff>121831</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8988947" y="252523"/>
          <a:ext cx="1439684" cy="965791"/>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9</xdr:col>
      <xdr:colOff>1825260</xdr:colOff>
      <xdr:row>3</xdr:row>
      <xdr:rowOff>124046</xdr:rowOff>
    </xdr:from>
    <xdr:to>
      <xdr:col>11</xdr:col>
      <xdr:colOff>847557</xdr:colOff>
      <xdr:row>10</xdr:row>
      <xdr:rowOff>130944</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15550120" y="124046"/>
          <a:ext cx="2346965" cy="1486596"/>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9</xdr:col>
      <xdr:colOff>1842977</xdr:colOff>
      <xdr:row>4</xdr:row>
      <xdr:rowOff>239233</xdr:rowOff>
    </xdr:from>
    <xdr:to>
      <xdr:col>12</xdr:col>
      <xdr:colOff>16663</xdr:colOff>
      <xdr:row>12</xdr:row>
      <xdr:rowOff>53416</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18323442" y="434163"/>
          <a:ext cx="2346965" cy="1486596"/>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13</xdr:col>
      <xdr:colOff>744280</xdr:colOff>
      <xdr:row>3</xdr:row>
      <xdr:rowOff>106326</xdr:rowOff>
    </xdr:from>
    <xdr:to>
      <xdr:col>16</xdr:col>
      <xdr:colOff>725501</xdr:colOff>
      <xdr:row>10</xdr:row>
      <xdr:rowOff>108794</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23170117" y="106326"/>
          <a:ext cx="2346965" cy="1486596"/>
        </a:xfrm>
        <a:prstGeom prst="rect">
          <a:avLst/>
        </a:prstGeom>
      </xdr:spPr>
    </xdr:pic>
    <xdr:clientData/>
  </xdr:twoCellAnchor>
</xdr:wsDr>
</file>

<file path=xl/tables/table1.xml><?xml version="1.0" encoding="utf-8"?>
<table xmlns="http://schemas.openxmlformats.org/spreadsheetml/2006/main" id="1" name="Tabla17" displayName="Tabla17" ref="A3:B15" totalsRowShown="0" headerRowDxfId="18" dataDxfId="17">
  <autoFilter ref="A3:B15"/>
  <tableColumns count="2">
    <tableColumn id="1" name="Descripción" dataDxfId="16"/>
    <tableColumn id="2" name="Monto" dataDxfId="15" dataCellStyle="Millares"/>
  </tableColumns>
  <tableStyleInfo name="TableStyleDark3" showFirstColumn="0" showLastColumn="0" showRowStripes="1" showColumnStripes="0"/>
</table>
</file>

<file path=xl/tables/table2.xml><?xml version="1.0" encoding="utf-8"?>
<table xmlns="http://schemas.openxmlformats.org/spreadsheetml/2006/main" id="3" name="Tabla14" displayName="Tabla14" ref="A37:C55" totalsRowShown="0" headerRowDxfId="14" dataDxfId="13">
  <autoFilter ref="A37:C55"/>
  <tableColumns count="3">
    <tableColumn id="1" name="Descripción" dataDxfId="12"/>
    <tableColumn id="2" name="Cantidad" dataDxfId="11" dataCellStyle="Millares"/>
    <tableColumn id="3" name="Montos" dataDxfId="10">
      <calculatedColumnFormula>SUMIF('2. CONTRATACION DE PERSONAL'!C:C,'2. CONTRATACION DE PERSONAL'!#REF!,'2. CONTRATACION DE PERSONAL'!G:G)</calculatedColumnFormula>
    </tableColumn>
  </tableColumns>
  <tableStyleInfo name="TableStyleDark4" showFirstColumn="0" showLastColumn="0" showRowStripes="1" showColumnStripes="0"/>
</table>
</file>

<file path=xl/tables/table3.xml><?xml version="1.0" encoding="utf-8"?>
<table xmlns="http://schemas.openxmlformats.org/spreadsheetml/2006/main" id="2" name="Tabla13" displayName="Tabla13" ref="A66:C78" totalsRowShown="0" headerRowDxfId="9" dataDxfId="8">
  <autoFilter ref="A66:C78"/>
  <tableColumns count="3">
    <tableColumn id="1" name="Descripción" dataDxfId="7"/>
    <tableColumn id="2" name="Cantidad" dataDxfId="6" dataCellStyle="Millares"/>
    <tableColumn id="3" name="Montos" dataDxfId="5">
      <calculatedColumnFormula>SUMIF('3. EQUIPO DE OFICINA'!$C:$C,'Cuadro resumen'!$A$67:$A$76,'3. EQUIPO DE OFICINA'!$F:$F)</calculatedColumnFormula>
    </tableColumn>
  </tableColumns>
  <tableStyleInfo name="TableStyleDark6" showFirstColumn="0" showLastColumn="0" showRowStripes="1" showColumnStripes="0"/>
</table>
</file>

<file path=xl/tables/table4.xml><?xml version="1.0" encoding="utf-8"?>
<table xmlns="http://schemas.openxmlformats.org/spreadsheetml/2006/main" id="4" name="Tabla4" displayName="Tabla4" ref="A83:C101" totalsRowShown="0" headerRowDxfId="4">
  <autoFilter ref="A83:C101"/>
  <tableColumns count="3">
    <tableColumn id="1" name="Descripción " dataDxfId="3"/>
    <tableColumn id="2" name="Cantidad" dataDxfId="2" dataCellStyle="Millares"/>
    <tableColumn id="3" name="Montos" dataDxfId="1">
      <calculatedColumnFormula>SUMIF('4. EQUIPO TECNOLÓGICOS'!$A:$A,'Cuadro resumen'!$A$84:$A$100,'4. EQUIPO TECNOLÓGICOS'!D:D)</calculatedColumnFormula>
    </tableColumn>
  </tableColumns>
  <tableStyleInfo name="TableStyleDark5"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table" Target="../tables/table4.xml"/><Relationship Id="rId5" Type="http://schemas.openxmlformats.org/officeDocument/2006/relationships/table" Target="../tables/table3.xml"/><Relationship Id="rId4" Type="http://schemas.openxmlformats.org/officeDocument/2006/relationships/table" Target="../tables/table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dimension ref="A2:AK53"/>
  <sheetViews>
    <sheetView showGridLines="0" view="pageBreakPreview" zoomScale="61" zoomScaleNormal="80" zoomScaleSheetLayoutView="61" workbookViewId="0">
      <pane xSplit="2" ySplit="9" topLeftCell="G10" activePane="bottomRight" state="frozen"/>
      <selection pane="topRight" activeCell="C1" sqref="C1"/>
      <selection pane="bottomLeft" activeCell="A9" sqref="A9"/>
      <selection pane="bottomRight" activeCell="T7" sqref="T7:T9"/>
    </sheetView>
  </sheetViews>
  <sheetFormatPr baseColWidth="10" defaultColWidth="11.42578125" defaultRowHeight="15"/>
  <cols>
    <col min="1" max="1" width="1.85546875" style="1" customWidth="1"/>
    <col min="2" max="4" width="40.7109375" style="1" hidden="1" customWidth="1"/>
    <col min="5" max="6" width="34.28515625" style="1" hidden="1" customWidth="1"/>
    <col min="7" max="7" width="29" style="1" customWidth="1"/>
    <col min="8" max="9" width="25.7109375" style="1" hidden="1" customWidth="1"/>
    <col min="10" max="11" width="8.85546875" style="1" hidden="1" customWidth="1"/>
    <col min="12" max="12" width="13" style="1" hidden="1" customWidth="1"/>
    <col min="13" max="13" width="11.42578125" style="1" hidden="1" customWidth="1"/>
    <col min="14" max="14" width="13" style="1" hidden="1" customWidth="1"/>
    <col min="15" max="15" width="11.42578125" style="1" hidden="1" customWidth="1"/>
    <col min="16" max="16" width="13" style="1" hidden="1" customWidth="1"/>
    <col min="17" max="17" width="11.42578125" style="1" hidden="1" customWidth="1"/>
    <col min="18" max="18" width="13.140625" style="1" hidden="1" customWidth="1"/>
    <col min="19" max="19" width="3.5703125" style="1" hidden="1" customWidth="1"/>
    <col min="20" max="20" width="25.85546875" style="1" customWidth="1"/>
    <col min="21" max="21" width="25.85546875" style="1" hidden="1" customWidth="1"/>
    <col min="22" max="22" width="10.5703125" style="1" hidden="1" customWidth="1"/>
    <col min="23" max="23" width="30.85546875" style="1" hidden="1" customWidth="1"/>
    <col min="24" max="24" width="25.85546875" style="1" hidden="1" customWidth="1"/>
    <col min="25" max="25" width="10.5703125" style="1" hidden="1" customWidth="1"/>
    <col min="26" max="26" width="30.85546875" style="1" hidden="1" customWidth="1"/>
    <col min="27" max="36" width="25.85546875" style="1" hidden="1" customWidth="1"/>
    <col min="37" max="37" width="1.85546875" style="1" customWidth="1"/>
    <col min="38" max="38" width="11.42578125" style="1" customWidth="1"/>
    <col min="39" max="16384" width="11.42578125" style="1"/>
  </cols>
  <sheetData>
    <row r="2" spans="2:36" ht="21.75" customHeight="1">
      <c r="B2" s="33" t="s">
        <v>30</v>
      </c>
      <c r="C2" s="33"/>
      <c r="D2" s="33"/>
      <c r="E2" s="33"/>
      <c r="F2" s="33"/>
      <c r="G2" s="33"/>
      <c r="H2" s="33"/>
      <c r="I2" s="33"/>
      <c r="J2" s="33"/>
      <c r="K2" s="33"/>
      <c r="L2" s="33"/>
      <c r="M2" s="33"/>
      <c r="N2" s="33"/>
      <c r="O2" s="33"/>
      <c r="P2" s="33"/>
      <c r="Q2" s="33"/>
      <c r="R2" s="33"/>
      <c r="S2" s="33"/>
      <c r="T2" s="634"/>
      <c r="U2" s="634"/>
      <c r="V2" s="634"/>
      <c r="W2" s="634"/>
      <c r="X2" s="634"/>
      <c r="Y2" s="634"/>
      <c r="Z2" s="634"/>
      <c r="AA2" s="634"/>
      <c r="AB2" s="634"/>
      <c r="AC2" s="634" t="s">
        <v>25</v>
      </c>
      <c r="AD2" s="634"/>
      <c r="AE2" s="634"/>
      <c r="AF2" s="634"/>
      <c r="AG2" s="634"/>
      <c r="AH2" s="634"/>
      <c r="AI2" s="634"/>
      <c r="AJ2" s="634"/>
    </row>
    <row r="3" spans="2:36" ht="16.5" customHeight="1">
      <c r="B3" s="33" t="s">
        <v>7</v>
      </c>
      <c r="C3" s="33"/>
      <c r="D3" s="33"/>
      <c r="E3" s="33"/>
      <c r="F3" s="33"/>
      <c r="G3" s="33"/>
      <c r="H3" s="33"/>
      <c r="I3" s="33"/>
      <c r="J3" s="33"/>
      <c r="K3" s="33"/>
      <c r="L3" s="33"/>
      <c r="M3" s="33"/>
      <c r="N3" s="33"/>
      <c r="O3" s="33"/>
      <c r="P3" s="33"/>
      <c r="Q3" s="33"/>
      <c r="R3" s="33"/>
      <c r="S3" s="33"/>
      <c r="T3" s="634"/>
      <c r="U3" s="634"/>
      <c r="V3" s="634"/>
      <c r="W3" s="634"/>
      <c r="X3" s="634"/>
      <c r="Y3" s="634"/>
      <c r="Z3" s="634"/>
      <c r="AA3" s="634"/>
      <c r="AB3" s="634"/>
      <c r="AC3" s="634" t="s">
        <v>7</v>
      </c>
      <c r="AD3" s="634"/>
      <c r="AE3" s="634"/>
      <c r="AF3" s="634"/>
      <c r="AG3" s="634"/>
      <c r="AH3" s="634"/>
      <c r="AI3" s="634"/>
      <c r="AJ3" s="634"/>
    </row>
    <row r="4" spans="2:36" ht="12.75" customHeight="1">
      <c r="B4" s="33" t="s">
        <v>35</v>
      </c>
      <c r="C4" s="33"/>
      <c r="D4" s="33"/>
      <c r="E4" s="33"/>
      <c r="F4" s="33"/>
      <c r="G4" s="33"/>
      <c r="H4" s="33"/>
      <c r="I4" s="33"/>
      <c r="J4" s="33"/>
      <c r="K4" s="33"/>
      <c r="L4" s="33"/>
      <c r="M4" s="33"/>
      <c r="N4" s="33"/>
      <c r="O4" s="33"/>
      <c r="P4" s="33"/>
      <c r="Q4" s="33"/>
      <c r="R4" s="33"/>
      <c r="S4" s="33"/>
      <c r="T4" s="634"/>
      <c r="U4" s="634"/>
      <c r="V4" s="634"/>
      <c r="W4" s="634"/>
      <c r="X4" s="634"/>
      <c r="Y4" s="634"/>
      <c r="Z4" s="634"/>
      <c r="AA4" s="634"/>
      <c r="AB4" s="634"/>
      <c r="AC4" s="634" t="s">
        <v>35</v>
      </c>
      <c r="AD4" s="634"/>
      <c r="AE4" s="634"/>
      <c r="AF4" s="634"/>
      <c r="AG4" s="634"/>
      <c r="AH4" s="634"/>
      <c r="AI4" s="634"/>
      <c r="AJ4" s="634"/>
    </row>
    <row r="5" spans="2:36" ht="15.75">
      <c r="B5" s="2"/>
      <c r="C5" s="2"/>
      <c r="D5" s="2"/>
    </row>
    <row r="6" spans="2:36" ht="16.5" thickBot="1">
      <c r="B6" s="2"/>
      <c r="C6" s="2"/>
      <c r="D6" s="2"/>
    </row>
    <row r="7" spans="2:36" ht="75.75" customHeight="1">
      <c r="B7" s="629" t="s">
        <v>20</v>
      </c>
      <c r="C7" s="629" t="s">
        <v>37</v>
      </c>
      <c r="D7" s="629" t="s">
        <v>38</v>
      </c>
      <c r="E7" s="631" t="s">
        <v>39</v>
      </c>
      <c r="F7" s="629" t="s">
        <v>36</v>
      </c>
      <c r="G7" s="631" t="s">
        <v>9</v>
      </c>
      <c r="H7" s="633" t="s">
        <v>0</v>
      </c>
      <c r="I7" s="633" t="s">
        <v>8</v>
      </c>
      <c r="J7" s="633" t="s">
        <v>16</v>
      </c>
      <c r="K7" s="633"/>
      <c r="L7" s="633" t="s">
        <v>13</v>
      </c>
      <c r="M7" s="633"/>
      <c r="N7" s="633"/>
      <c r="O7" s="633"/>
      <c r="P7" s="633"/>
      <c r="Q7" s="633"/>
      <c r="R7" s="633"/>
      <c r="S7" s="633"/>
      <c r="T7" s="629" t="s">
        <v>14</v>
      </c>
      <c r="U7" s="633" t="s">
        <v>18</v>
      </c>
      <c r="V7" s="633" t="s">
        <v>26</v>
      </c>
      <c r="W7" s="633"/>
      <c r="X7" s="633" t="s">
        <v>15</v>
      </c>
      <c r="Y7" s="633" t="s">
        <v>17</v>
      </c>
      <c r="Z7" s="633"/>
      <c r="AA7" s="633" t="s">
        <v>22</v>
      </c>
      <c r="AB7" s="633" t="s">
        <v>32</v>
      </c>
      <c r="AC7" s="635" t="s">
        <v>31</v>
      </c>
      <c r="AD7" s="635"/>
      <c r="AE7" s="635"/>
      <c r="AF7" s="635"/>
      <c r="AG7" s="633" t="s">
        <v>28</v>
      </c>
      <c r="AH7" s="633" t="s">
        <v>29</v>
      </c>
      <c r="AI7" s="633" t="s">
        <v>1</v>
      </c>
      <c r="AJ7" s="633" t="s">
        <v>2</v>
      </c>
    </row>
    <row r="8" spans="2:36" ht="15.75" customHeight="1">
      <c r="B8" s="630"/>
      <c r="C8" s="630"/>
      <c r="D8" s="630"/>
      <c r="E8" s="632"/>
      <c r="F8" s="630"/>
      <c r="G8" s="632"/>
      <c r="H8" s="628"/>
      <c r="I8" s="628"/>
      <c r="J8" s="628" t="s">
        <v>33</v>
      </c>
      <c r="K8" s="628" t="s">
        <v>19</v>
      </c>
      <c r="L8" s="636" t="s">
        <v>3</v>
      </c>
      <c r="M8" s="636"/>
      <c r="N8" s="636" t="s">
        <v>4</v>
      </c>
      <c r="O8" s="636"/>
      <c r="P8" s="636" t="s">
        <v>5</v>
      </c>
      <c r="Q8" s="636"/>
      <c r="R8" s="636" t="s">
        <v>6</v>
      </c>
      <c r="S8" s="636"/>
      <c r="T8" s="630"/>
      <c r="U8" s="628"/>
      <c r="V8" s="628" t="s">
        <v>23</v>
      </c>
      <c r="W8" s="628" t="s">
        <v>21</v>
      </c>
      <c r="X8" s="628"/>
      <c r="Y8" s="628" t="s">
        <v>23</v>
      </c>
      <c r="Z8" s="628" t="s">
        <v>21</v>
      </c>
      <c r="AA8" s="628"/>
      <c r="AB8" s="628"/>
      <c r="AC8" s="14" t="s">
        <v>3</v>
      </c>
      <c r="AD8" s="14" t="s">
        <v>4</v>
      </c>
      <c r="AE8" s="14" t="s">
        <v>5</v>
      </c>
      <c r="AF8" s="14" t="s">
        <v>6</v>
      </c>
      <c r="AG8" s="628"/>
      <c r="AH8" s="628"/>
      <c r="AI8" s="628"/>
      <c r="AJ8" s="628"/>
    </row>
    <row r="9" spans="2:36" ht="78.75">
      <c r="B9" s="630"/>
      <c r="C9" s="630"/>
      <c r="D9" s="630"/>
      <c r="E9" s="632"/>
      <c r="F9" s="630"/>
      <c r="G9" s="632"/>
      <c r="H9" s="628"/>
      <c r="I9" s="628"/>
      <c r="J9" s="628"/>
      <c r="K9" s="628"/>
      <c r="L9" s="32" t="s">
        <v>11</v>
      </c>
      <c r="M9" s="32" t="s">
        <v>12</v>
      </c>
      <c r="N9" s="32" t="s">
        <v>11</v>
      </c>
      <c r="O9" s="32" t="s">
        <v>12</v>
      </c>
      <c r="P9" s="32" t="s">
        <v>11</v>
      </c>
      <c r="Q9" s="32" t="s">
        <v>12</v>
      </c>
      <c r="R9" s="32" t="s">
        <v>11</v>
      </c>
      <c r="S9" s="32" t="s">
        <v>12</v>
      </c>
      <c r="T9" s="630"/>
      <c r="U9" s="628"/>
      <c r="V9" s="628"/>
      <c r="W9" s="628"/>
      <c r="X9" s="628"/>
      <c r="Y9" s="628"/>
      <c r="Z9" s="628"/>
      <c r="AA9" s="628"/>
      <c r="AB9" s="628"/>
      <c r="AC9" s="14" t="s">
        <v>24</v>
      </c>
      <c r="AD9" s="14" t="s">
        <v>24</v>
      </c>
      <c r="AE9" s="14" t="s">
        <v>24</v>
      </c>
      <c r="AF9" s="14" t="s">
        <v>24</v>
      </c>
      <c r="AG9" s="628"/>
      <c r="AH9" s="628"/>
      <c r="AI9" s="628"/>
      <c r="AJ9" s="628"/>
    </row>
    <row r="10" spans="2:36" ht="136.5" customHeight="1">
      <c r="B10" s="39"/>
      <c r="C10" s="39"/>
      <c r="D10" s="39"/>
      <c r="E10" s="40"/>
      <c r="F10" s="41" t="s">
        <v>92</v>
      </c>
      <c r="G10" s="40" t="s">
        <v>101</v>
      </c>
      <c r="H10" s="42"/>
      <c r="I10" s="43"/>
      <c r="J10" s="44"/>
      <c r="K10" s="45"/>
      <c r="L10" s="46"/>
      <c r="M10" s="35"/>
      <c r="N10" s="46"/>
      <c r="O10" s="35"/>
      <c r="P10" s="46"/>
      <c r="Q10" s="35"/>
      <c r="R10" s="46"/>
      <c r="S10" s="35"/>
      <c r="T10" s="34" t="e">
        <f>'5. ACTIVIDADES ESPECIALES'!#REF!</f>
        <v>#REF!</v>
      </c>
      <c r="U10" s="17"/>
      <c r="V10" s="18"/>
      <c r="W10" s="16"/>
      <c r="X10" s="16"/>
      <c r="Y10" s="18"/>
      <c r="Z10" s="19"/>
      <c r="AA10" s="16"/>
      <c r="AB10" s="16"/>
      <c r="AC10" s="16"/>
      <c r="AD10" s="16"/>
      <c r="AE10" s="16"/>
      <c r="AF10" s="16"/>
      <c r="AG10" s="16"/>
      <c r="AH10" s="16"/>
      <c r="AI10" s="15"/>
      <c r="AJ10" s="15"/>
    </row>
    <row r="11" spans="2:36" ht="136.5" customHeight="1">
      <c r="B11" s="39"/>
      <c r="C11" s="39"/>
      <c r="D11" s="39"/>
      <c r="E11" s="40"/>
      <c r="F11" s="40" t="s">
        <v>94</v>
      </c>
      <c r="G11" s="40"/>
      <c r="H11" s="42"/>
      <c r="I11" s="43"/>
      <c r="J11" s="44"/>
      <c r="K11" s="45"/>
      <c r="L11" s="46"/>
      <c r="M11" s="35"/>
      <c r="N11" s="46"/>
      <c r="O11" s="35"/>
      <c r="P11" s="46"/>
      <c r="Q11" s="35"/>
      <c r="R11" s="46"/>
      <c r="S11" s="35"/>
      <c r="T11" s="34"/>
      <c r="U11" s="23"/>
      <c r="V11" s="24"/>
      <c r="W11" s="23"/>
      <c r="X11" s="23"/>
      <c r="Y11" s="24"/>
      <c r="Z11" s="23"/>
      <c r="AA11" s="23"/>
      <c r="AB11" s="23"/>
      <c r="AC11" s="23"/>
      <c r="AD11" s="23"/>
      <c r="AE11" s="23"/>
      <c r="AF11" s="23"/>
      <c r="AG11" s="23"/>
      <c r="AH11" s="23"/>
      <c r="AI11" s="20"/>
      <c r="AJ11" s="20"/>
    </row>
    <row r="12" spans="2:36" ht="136.5" customHeight="1">
      <c r="B12" s="39"/>
      <c r="C12" s="39"/>
      <c r="D12" s="39"/>
      <c r="E12" s="40"/>
      <c r="F12" s="40" t="s">
        <v>95</v>
      </c>
      <c r="G12" s="40"/>
      <c r="H12" s="42"/>
      <c r="I12" s="43"/>
      <c r="J12" s="44"/>
      <c r="K12" s="45"/>
      <c r="L12" s="46"/>
      <c r="M12" s="35"/>
      <c r="N12" s="46"/>
      <c r="O12" s="35"/>
      <c r="P12" s="46"/>
      <c r="Q12" s="35"/>
      <c r="R12" s="46"/>
      <c r="S12" s="35"/>
      <c r="T12" s="34"/>
      <c r="U12" s="23"/>
      <c r="V12" s="24"/>
      <c r="W12" s="23"/>
      <c r="X12" s="23"/>
      <c r="Y12" s="24"/>
      <c r="Z12" s="23"/>
      <c r="AA12" s="23"/>
      <c r="AB12" s="23"/>
      <c r="AC12" s="23"/>
      <c r="AD12" s="23"/>
      <c r="AE12" s="23"/>
      <c r="AF12" s="23"/>
      <c r="AG12" s="23"/>
      <c r="AH12" s="23"/>
      <c r="AI12" s="20"/>
      <c r="AJ12" s="20"/>
    </row>
    <row r="13" spans="2:36" ht="136.5" customHeight="1">
      <c r="B13" s="39"/>
      <c r="C13" s="39"/>
      <c r="D13" s="39"/>
      <c r="E13" s="40"/>
      <c r="F13" s="40" t="s">
        <v>95</v>
      </c>
      <c r="G13" s="40"/>
      <c r="H13" s="42"/>
      <c r="I13" s="43"/>
      <c r="J13" s="44"/>
      <c r="K13" s="45"/>
      <c r="L13" s="46"/>
      <c r="M13" s="35"/>
      <c r="N13" s="46"/>
      <c r="O13" s="35"/>
      <c r="P13" s="46"/>
      <c r="Q13" s="35"/>
      <c r="R13" s="46"/>
      <c r="S13" s="35"/>
      <c r="T13" s="34"/>
      <c r="U13" s="23"/>
      <c r="V13" s="24"/>
      <c r="W13" s="23"/>
      <c r="X13" s="23"/>
      <c r="Y13" s="24"/>
      <c r="Z13" s="23"/>
      <c r="AA13" s="23"/>
      <c r="AB13" s="23"/>
      <c r="AC13" s="23"/>
      <c r="AD13" s="23"/>
      <c r="AE13" s="23"/>
      <c r="AF13" s="23"/>
      <c r="AG13" s="23"/>
      <c r="AH13" s="23"/>
      <c r="AI13" s="20"/>
      <c r="AJ13" s="20"/>
    </row>
    <row r="14" spans="2:36" ht="136.5" customHeight="1">
      <c r="B14" s="39"/>
      <c r="C14" s="39"/>
      <c r="D14" s="39"/>
      <c r="E14" s="40"/>
      <c r="F14" s="40" t="s">
        <v>95</v>
      </c>
      <c r="G14" s="40"/>
      <c r="H14" s="42"/>
      <c r="I14" s="43"/>
      <c r="J14" s="44"/>
      <c r="K14" s="45"/>
      <c r="L14" s="46"/>
      <c r="M14" s="46"/>
      <c r="N14" s="46"/>
      <c r="O14" s="46"/>
      <c r="P14" s="46"/>
      <c r="Q14" s="46"/>
      <c r="R14" s="46"/>
      <c r="S14" s="47"/>
      <c r="T14" s="34"/>
      <c r="U14" s="23"/>
      <c r="V14" s="23"/>
      <c r="W14" s="23"/>
      <c r="X14" s="23"/>
      <c r="Y14" s="23"/>
      <c r="Z14" s="23"/>
      <c r="AA14" s="23"/>
      <c r="AB14" s="23"/>
      <c r="AC14" s="23"/>
      <c r="AD14" s="23"/>
      <c r="AE14" s="23"/>
      <c r="AF14" s="23"/>
      <c r="AG14" s="23"/>
      <c r="AH14" s="23"/>
      <c r="AI14" s="20"/>
      <c r="AJ14" s="20"/>
    </row>
    <row r="15" spans="2:36" ht="136.5" customHeight="1">
      <c r="B15" s="39"/>
      <c r="C15" s="39"/>
      <c r="D15" s="39"/>
      <c r="E15" s="40"/>
      <c r="F15" s="40" t="s">
        <v>96</v>
      </c>
      <c r="G15" s="40"/>
      <c r="H15" s="42"/>
      <c r="I15" s="43"/>
      <c r="J15" s="44"/>
      <c r="K15" s="45"/>
      <c r="L15" s="46"/>
      <c r="M15" s="46"/>
      <c r="N15" s="46"/>
      <c r="O15" s="46"/>
      <c r="P15" s="46"/>
      <c r="Q15" s="46"/>
      <c r="R15" s="46"/>
      <c r="S15" s="47"/>
      <c r="T15" s="34"/>
      <c r="U15" s="23"/>
      <c r="V15" s="23"/>
      <c r="W15" s="23"/>
      <c r="X15" s="23"/>
      <c r="Y15" s="23"/>
      <c r="Z15" s="23"/>
      <c r="AA15" s="23"/>
      <c r="AB15" s="23"/>
      <c r="AC15" s="23"/>
      <c r="AD15" s="23"/>
      <c r="AE15" s="23"/>
      <c r="AF15" s="23"/>
      <c r="AG15" s="23"/>
      <c r="AH15" s="23"/>
      <c r="AI15" s="20"/>
      <c r="AJ15" s="20"/>
    </row>
    <row r="16" spans="2:36" ht="136.5" customHeight="1">
      <c r="B16" s="39"/>
      <c r="C16" s="39"/>
      <c r="D16" s="39"/>
      <c r="E16" s="40"/>
      <c r="F16" s="40" t="s">
        <v>96</v>
      </c>
      <c r="G16" s="40"/>
      <c r="H16" s="42"/>
      <c r="I16" s="43"/>
      <c r="J16" s="44"/>
      <c r="K16" s="45"/>
      <c r="L16" s="46"/>
      <c r="M16" s="46"/>
      <c r="N16" s="46"/>
      <c r="O16" s="46"/>
      <c r="P16" s="46"/>
      <c r="Q16" s="46"/>
      <c r="R16" s="46"/>
      <c r="S16" s="47"/>
      <c r="T16" s="34"/>
      <c r="U16" s="23"/>
      <c r="V16" s="23"/>
      <c r="W16" s="23"/>
      <c r="X16" s="23"/>
      <c r="Y16" s="23"/>
      <c r="Z16" s="23"/>
      <c r="AA16" s="23"/>
      <c r="AB16" s="23"/>
      <c r="AC16" s="23"/>
      <c r="AD16" s="23"/>
      <c r="AE16" s="23"/>
      <c r="AF16" s="23"/>
      <c r="AG16" s="23"/>
      <c r="AH16" s="23"/>
      <c r="AI16" s="20"/>
      <c r="AJ16" s="20"/>
    </row>
    <row r="17" spans="1:37" ht="136.5" customHeight="1">
      <c r="B17" s="39"/>
      <c r="C17" s="39"/>
      <c r="D17" s="39"/>
      <c r="E17" s="40"/>
      <c r="F17" s="40" t="s">
        <v>96</v>
      </c>
      <c r="G17" s="40"/>
      <c r="H17" s="42"/>
      <c r="I17" s="43"/>
      <c r="J17" s="44"/>
      <c r="K17" s="45"/>
      <c r="L17" s="46"/>
      <c r="M17" s="46"/>
      <c r="N17" s="46"/>
      <c r="O17" s="46"/>
      <c r="P17" s="46"/>
      <c r="Q17" s="46"/>
      <c r="R17" s="46"/>
      <c r="S17" s="47"/>
      <c r="T17" s="34"/>
      <c r="U17" s="23"/>
      <c r="V17" s="23"/>
      <c r="W17" s="23"/>
      <c r="X17" s="23"/>
      <c r="Y17" s="23"/>
      <c r="Z17" s="23"/>
      <c r="AA17" s="23"/>
      <c r="AB17" s="23"/>
      <c r="AC17" s="23"/>
      <c r="AD17" s="23"/>
      <c r="AE17" s="23"/>
      <c r="AF17" s="23"/>
      <c r="AG17" s="23"/>
      <c r="AH17" s="23"/>
      <c r="AI17" s="20"/>
      <c r="AJ17" s="20"/>
    </row>
    <row r="18" spans="1:37" ht="115.5" customHeight="1">
      <c r="B18" s="39"/>
      <c r="C18" s="39"/>
      <c r="D18" s="39"/>
      <c r="E18" s="40"/>
      <c r="F18" s="40" t="s">
        <v>97</v>
      </c>
      <c r="G18" s="43"/>
      <c r="H18" s="42"/>
      <c r="I18" s="43"/>
      <c r="J18" s="44"/>
      <c r="K18" s="45"/>
      <c r="L18" s="46"/>
      <c r="M18" s="46"/>
      <c r="N18" s="46"/>
      <c r="O18" s="46"/>
      <c r="P18" s="46"/>
      <c r="Q18" s="46"/>
      <c r="R18" s="46"/>
      <c r="S18" s="47"/>
      <c r="T18" s="34"/>
      <c r="U18" s="22"/>
      <c r="V18" s="22"/>
      <c r="W18" s="22"/>
      <c r="X18" s="22"/>
      <c r="Y18" s="22"/>
      <c r="Z18" s="22"/>
      <c r="AA18" s="22"/>
      <c r="AB18" s="22"/>
      <c r="AC18" s="22"/>
      <c r="AD18" s="22"/>
      <c r="AE18" s="22"/>
      <c r="AF18" s="22"/>
      <c r="AG18" s="22"/>
      <c r="AH18" s="22"/>
      <c r="AI18" s="20"/>
      <c r="AJ18" s="20"/>
    </row>
    <row r="19" spans="1:37" ht="170.25" customHeight="1">
      <c r="B19" s="48"/>
      <c r="C19" s="48"/>
      <c r="D19" s="48"/>
      <c r="E19" s="42"/>
      <c r="F19" s="65" t="s">
        <v>98</v>
      </c>
      <c r="G19" s="49"/>
      <c r="H19" s="42"/>
      <c r="I19" s="42"/>
      <c r="J19" s="45"/>
      <c r="K19" s="44"/>
      <c r="L19" s="46"/>
      <c r="M19" s="46"/>
      <c r="N19" s="46"/>
      <c r="O19" s="46"/>
      <c r="P19" s="46"/>
      <c r="Q19" s="46"/>
      <c r="R19" s="46"/>
      <c r="S19" s="46"/>
      <c r="T19" s="34"/>
      <c r="U19" s="22"/>
      <c r="V19" s="22"/>
      <c r="W19" s="22"/>
      <c r="X19" s="22"/>
      <c r="Y19" s="22"/>
      <c r="Z19" s="22"/>
      <c r="AA19" s="22"/>
      <c r="AB19" s="22"/>
      <c r="AC19" s="22"/>
      <c r="AD19" s="22"/>
      <c r="AE19" s="22"/>
      <c r="AF19" s="22"/>
      <c r="AG19" s="22"/>
      <c r="AH19" s="22"/>
      <c r="AI19" s="21"/>
      <c r="AJ19" s="22"/>
    </row>
    <row r="20" spans="1:37" ht="78" customHeight="1">
      <c r="A20" s="8"/>
      <c r="B20" s="48"/>
      <c r="C20" s="48"/>
      <c r="D20" s="48"/>
      <c r="E20" s="40"/>
      <c r="F20" s="40" t="s">
        <v>98</v>
      </c>
      <c r="G20" s="49"/>
      <c r="H20" s="43"/>
      <c r="I20" s="43"/>
      <c r="J20" s="44"/>
      <c r="K20" s="44"/>
      <c r="L20" s="46"/>
      <c r="M20" s="46"/>
      <c r="N20" s="46"/>
      <c r="O20" s="46"/>
      <c r="P20" s="46"/>
      <c r="Q20" s="46"/>
      <c r="R20" s="46"/>
      <c r="S20" s="46"/>
      <c r="T20" s="34"/>
      <c r="U20" s="23"/>
      <c r="V20" s="23"/>
      <c r="W20" s="23"/>
      <c r="X20" s="23"/>
      <c r="Y20" s="23"/>
      <c r="Z20" s="23"/>
      <c r="AA20" s="23"/>
      <c r="AB20" s="23"/>
      <c r="AC20" s="23"/>
      <c r="AD20" s="23"/>
      <c r="AE20" s="23"/>
      <c r="AF20" s="23"/>
      <c r="AG20" s="23"/>
      <c r="AH20" s="23"/>
      <c r="AI20" s="21"/>
      <c r="AJ20" s="22"/>
    </row>
    <row r="21" spans="1:37" ht="116.25" customHeight="1">
      <c r="B21" s="50"/>
      <c r="C21" s="50"/>
      <c r="D21" s="50"/>
      <c r="E21" s="43"/>
      <c r="F21" s="43"/>
      <c r="G21" s="43"/>
      <c r="H21" s="43"/>
      <c r="I21" s="43"/>
      <c r="J21" s="44"/>
      <c r="K21" s="44"/>
      <c r="L21" s="46"/>
      <c r="M21" s="46"/>
      <c r="N21" s="46"/>
      <c r="O21" s="46"/>
      <c r="P21" s="46"/>
      <c r="Q21" s="46"/>
      <c r="R21" s="46"/>
      <c r="S21" s="47"/>
      <c r="T21" s="35"/>
      <c r="U21" s="23"/>
      <c r="V21" s="23"/>
      <c r="W21" s="23"/>
      <c r="X21" s="23"/>
      <c r="Y21" s="23"/>
      <c r="Z21" s="23"/>
      <c r="AA21" s="23"/>
      <c r="AB21" s="23"/>
      <c r="AC21" s="23"/>
      <c r="AD21" s="23"/>
      <c r="AE21" s="23"/>
      <c r="AF21" s="23"/>
      <c r="AG21" s="23"/>
      <c r="AH21" s="23"/>
      <c r="AI21" s="21"/>
      <c r="AJ21" s="22"/>
    </row>
    <row r="22" spans="1:37" ht="75" customHeight="1">
      <c r="B22" s="50"/>
      <c r="C22" s="50"/>
      <c r="D22" s="50"/>
      <c r="E22" s="40"/>
      <c r="F22" s="40"/>
      <c r="G22" s="43"/>
      <c r="H22" s="43"/>
      <c r="I22" s="43"/>
      <c r="J22" s="44"/>
      <c r="K22" s="44"/>
      <c r="L22" s="46"/>
      <c r="M22" s="46"/>
      <c r="N22" s="46"/>
      <c r="O22" s="46"/>
      <c r="P22" s="46"/>
      <c r="Q22" s="46"/>
      <c r="R22" s="46"/>
      <c r="S22" s="47"/>
      <c r="T22" s="35"/>
      <c r="U22" s="23"/>
      <c r="V22" s="23"/>
      <c r="W22" s="23"/>
      <c r="X22" s="23"/>
      <c r="Y22" s="23"/>
      <c r="Z22" s="23"/>
      <c r="AA22" s="23"/>
      <c r="AB22" s="23"/>
      <c r="AC22" s="23"/>
      <c r="AD22" s="23"/>
      <c r="AE22" s="23"/>
      <c r="AF22" s="23"/>
      <c r="AG22" s="23"/>
      <c r="AH22" s="23"/>
      <c r="AI22" s="21"/>
      <c r="AJ22" s="22"/>
    </row>
    <row r="23" spans="1:37" ht="75" customHeight="1">
      <c r="A23" s="8"/>
      <c r="B23" s="50"/>
      <c r="C23" s="50"/>
      <c r="D23" s="50"/>
      <c r="E23" s="43"/>
      <c r="F23" s="43"/>
      <c r="G23" s="43"/>
      <c r="H23" s="43"/>
      <c r="I23" s="43"/>
      <c r="J23" s="44"/>
      <c r="K23" s="44"/>
      <c r="L23" s="46"/>
      <c r="M23" s="46"/>
      <c r="N23" s="46"/>
      <c r="O23" s="46"/>
      <c r="P23" s="46"/>
      <c r="Q23" s="46"/>
      <c r="R23" s="46"/>
      <c r="S23" s="47"/>
      <c r="T23" s="35"/>
      <c r="U23" s="23"/>
      <c r="V23" s="23"/>
      <c r="W23" s="23"/>
      <c r="X23" s="23"/>
      <c r="Y23" s="23"/>
      <c r="Z23" s="23"/>
      <c r="AA23" s="23"/>
      <c r="AB23" s="23"/>
      <c r="AC23" s="23"/>
      <c r="AD23" s="23"/>
      <c r="AE23" s="23"/>
      <c r="AF23" s="23"/>
      <c r="AG23" s="23"/>
      <c r="AH23" s="23"/>
      <c r="AI23" s="21"/>
      <c r="AJ23" s="22"/>
    </row>
    <row r="24" spans="1:37" ht="75" customHeight="1">
      <c r="B24" s="50"/>
      <c r="C24" s="50"/>
      <c r="D24" s="50"/>
      <c r="E24" s="40"/>
      <c r="F24" s="40"/>
      <c r="G24" s="43"/>
      <c r="H24" s="43"/>
      <c r="I24" s="43"/>
      <c r="J24" s="44"/>
      <c r="K24" s="44"/>
      <c r="L24" s="46"/>
      <c r="M24" s="46"/>
      <c r="N24" s="46"/>
      <c r="O24" s="46"/>
      <c r="P24" s="46"/>
      <c r="Q24" s="46"/>
      <c r="R24" s="46"/>
      <c r="S24" s="47"/>
      <c r="T24" s="35"/>
      <c r="U24" s="23"/>
      <c r="V24" s="23"/>
      <c r="W24" s="23"/>
      <c r="X24" s="23"/>
      <c r="Y24" s="23"/>
      <c r="Z24" s="23"/>
      <c r="AA24" s="23"/>
      <c r="AB24" s="23"/>
      <c r="AC24" s="23"/>
      <c r="AD24" s="23"/>
      <c r="AE24" s="23"/>
      <c r="AF24" s="23"/>
      <c r="AG24" s="23"/>
      <c r="AH24" s="23"/>
      <c r="AI24" s="21"/>
      <c r="AJ24" s="22"/>
    </row>
    <row r="25" spans="1:37" ht="76.5" customHeight="1">
      <c r="B25" s="51"/>
      <c r="C25" s="51"/>
      <c r="D25" s="51"/>
      <c r="E25" s="40"/>
      <c r="F25" s="40"/>
      <c r="G25" s="43"/>
      <c r="H25" s="43"/>
      <c r="I25" s="43"/>
      <c r="J25" s="44"/>
      <c r="K25" s="44"/>
      <c r="L25" s="51"/>
      <c r="M25" s="51"/>
      <c r="N25" s="51"/>
      <c r="O25" s="51"/>
      <c r="P25" s="51"/>
      <c r="Q25" s="46"/>
      <c r="R25" s="46"/>
      <c r="S25" s="47"/>
      <c r="T25" s="35"/>
      <c r="U25" s="23"/>
      <c r="V25" s="23"/>
      <c r="W25" s="23"/>
      <c r="X25" s="23"/>
      <c r="Y25" s="23"/>
      <c r="Z25" s="23"/>
      <c r="AA25" s="23"/>
      <c r="AB25" s="23"/>
      <c r="AC25" s="23"/>
      <c r="AD25" s="23"/>
      <c r="AE25" s="23"/>
      <c r="AF25" s="23"/>
      <c r="AG25" s="23"/>
      <c r="AH25" s="23"/>
      <c r="AI25" s="21"/>
      <c r="AJ25" s="22"/>
      <c r="AK25" s="9"/>
    </row>
    <row r="26" spans="1:37" ht="110.25" customHeight="1">
      <c r="B26" s="39"/>
      <c r="C26" s="39"/>
      <c r="D26" s="39"/>
      <c r="E26" s="52"/>
      <c r="F26" s="52"/>
      <c r="G26" s="43"/>
      <c r="H26" s="43"/>
      <c r="I26" s="43"/>
      <c r="J26" s="44"/>
      <c r="K26" s="44"/>
      <c r="L26" s="46"/>
      <c r="M26" s="46"/>
      <c r="N26" s="46"/>
      <c r="O26" s="46"/>
      <c r="P26" s="46"/>
      <c r="Q26" s="46"/>
      <c r="R26" s="46"/>
      <c r="S26" s="47"/>
      <c r="T26" s="35"/>
      <c r="U26" s="22"/>
      <c r="V26" s="22"/>
      <c r="W26" s="22"/>
      <c r="X26" s="22"/>
      <c r="Y26" s="22"/>
      <c r="Z26" s="22"/>
      <c r="AA26" s="22"/>
      <c r="AB26" s="22"/>
      <c r="AC26" s="22"/>
      <c r="AD26" s="22"/>
      <c r="AE26" s="22"/>
      <c r="AF26" s="22"/>
      <c r="AG26" s="22"/>
      <c r="AH26" s="22"/>
      <c r="AI26" s="21"/>
      <c r="AJ26" s="22"/>
    </row>
    <row r="27" spans="1:37" ht="104.25" customHeight="1">
      <c r="B27" s="53"/>
      <c r="C27" s="53"/>
      <c r="D27" s="53"/>
      <c r="E27" s="40"/>
      <c r="F27" s="40"/>
      <c r="G27" s="49"/>
      <c r="H27" s="43"/>
      <c r="I27" s="43"/>
      <c r="J27" s="44"/>
      <c r="K27" s="44"/>
      <c r="L27" s="46"/>
      <c r="M27" s="46"/>
      <c r="N27" s="46"/>
      <c r="O27" s="46"/>
      <c r="P27" s="46"/>
      <c r="Q27" s="46"/>
      <c r="R27" s="46"/>
      <c r="S27" s="47"/>
      <c r="T27" s="35"/>
      <c r="U27" s="22"/>
      <c r="V27" s="22"/>
      <c r="W27" s="22"/>
      <c r="X27" s="22"/>
      <c r="Y27" s="22"/>
      <c r="Z27" s="22"/>
      <c r="AA27" s="22"/>
      <c r="AB27" s="22"/>
      <c r="AC27" s="22"/>
      <c r="AD27" s="22"/>
      <c r="AE27" s="22"/>
      <c r="AF27" s="22"/>
      <c r="AG27" s="22"/>
      <c r="AH27" s="22"/>
      <c r="AI27" s="21"/>
      <c r="AJ27" s="22"/>
    </row>
    <row r="28" spans="1:37" ht="102" customHeight="1">
      <c r="B28" s="53"/>
      <c r="C28" s="53"/>
      <c r="D28" s="53"/>
      <c r="E28" s="40"/>
      <c r="F28" s="40"/>
      <c r="G28" s="43"/>
      <c r="H28" s="43"/>
      <c r="I28" s="43"/>
      <c r="J28" s="44"/>
      <c r="K28" s="44"/>
      <c r="L28" s="46"/>
      <c r="M28" s="46"/>
      <c r="N28" s="46"/>
      <c r="O28" s="46"/>
      <c r="P28" s="46"/>
      <c r="Q28" s="46"/>
      <c r="R28" s="46"/>
      <c r="S28" s="47"/>
      <c r="T28" s="35"/>
      <c r="U28" s="22"/>
      <c r="V28" s="22"/>
      <c r="W28" s="22"/>
      <c r="X28" s="22"/>
      <c r="Y28" s="22"/>
      <c r="Z28" s="22"/>
      <c r="AA28" s="22"/>
      <c r="AB28" s="22"/>
      <c r="AC28" s="22"/>
      <c r="AD28" s="22"/>
      <c r="AE28" s="22"/>
      <c r="AF28" s="22"/>
      <c r="AG28" s="22"/>
      <c r="AH28" s="22"/>
      <c r="AI28" s="21"/>
      <c r="AJ28" s="22"/>
    </row>
    <row r="29" spans="1:37" ht="91.5" customHeight="1">
      <c r="B29" s="53"/>
      <c r="C29" s="53"/>
      <c r="D29" s="53"/>
      <c r="E29" s="40"/>
      <c r="F29" s="40"/>
      <c r="G29" s="43"/>
      <c r="H29" s="54"/>
      <c r="I29" s="54"/>
      <c r="J29" s="55"/>
      <c r="K29" s="56"/>
      <c r="L29" s="46"/>
      <c r="M29" s="46"/>
      <c r="N29" s="46"/>
      <c r="O29" s="46"/>
      <c r="P29" s="46"/>
      <c r="Q29" s="46"/>
      <c r="R29" s="46"/>
      <c r="S29" s="46"/>
      <c r="T29" s="36"/>
      <c r="U29" s="22"/>
      <c r="V29" s="22"/>
      <c r="W29" s="22"/>
      <c r="X29" s="22"/>
      <c r="Y29" s="22"/>
      <c r="Z29" s="22"/>
      <c r="AA29" s="22"/>
      <c r="AB29" s="22"/>
      <c r="AC29" s="22"/>
      <c r="AD29" s="22"/>
      <c r="AE29" s="22"/>
      <c r="AF29" s="22"/>
      <c r="AG29" s="22"/>
      <c r="AH29" s="22"/>
      <c r="AI29" s="25"/>
      <c r="AJ29" s="25"/>
    </row>
    <row r="30" spans="1:37" ht="104.25" customHeight="1" thickBot="1">
      <c r="B30" s="57"/>
      <c r="C30" s="57"/>
      <c r="D30" s="57"/>
      <c r="E30" s="58"/>
      <c r="F30" s="58"/>
      <c r="G30" s="59"/>
      <c r="H30" s="60"/>
      <c r="I30" s="61"/>
      <c r="J30" s="62"/>
      <c r="K30" s="62"/>
      <c r="L30" s="63"/>
      <c r="M30" s="63"/>
      <c r="N30" s="63"/>
      <c r="O30" s="63"/>
      <c r="P30" s="63"/>
      <c r="Q30" s="63"/>
      <c r="R30" s="63"/>
      <c r="S30" s="64"/>
      <c r="T30" s="37"/>
      <c r="U30" s="27"/>
      <c r="V30" s="27"/>
      <c r="W30" s="27"/>
      <c r="X30" s="27"/>
      <c r="Y30" s="27"/>
      <c r="Z30" s="27"/>
      <c r="AA30" s="27"/>
      <c r="AB30" s="27"/>
      <c r="AC30" s="27"/>
      <c r="AD30" s="27"/>
      <c r="AE30" s="27"/>
      <c r="AF30" s="27"/>
      <c r="AG30" s="27"/>
      <c r="AH30" s="27"/>
      <c r="AI30" s="26"/>
      <c r="AJ30" s="28"/>
    </row>
    <row r="31" spans="1:37" ht="39.75" customHeight="1" thickBot="1">
      <c r="B31" s="3"/>
      <c r="C31" s="3"/>
      <c r="D31" s="3"/>
      <c r="E31" s="10"/>
      <c r="F31" s="10"/>
      <c r="G31" s="4"/>
      <c r="H31" s="4"/>
      <c r="I31" s="5"/>
      <c r="J31" s="626" t="s">
        <v>10</v>
      </c>
      <c r="K31" s="627"/>
      <c r="L31" s="624"/>
      <c r="M31" s="625"/>
      <c r="N31" s="624"/>
      <c r="O31" s="625"/>
      <c r="P31" s="624"/>
      <c r="Q31" s="625"/>
      <c r="R31" s="624"/>
      <c r="S31" s="625"/>
      <c r="T31" s="38" t="e">
        <f>SUM(T10:T30)</f>
        <v>#REF!</v>
      </c>
      <c r="U31" s="13"/>
      <c r="V31" s="13"/>
      <c r="W31" s="13"/>
      <c r="X31" s="13"/>
      <c r="Y31" s="13"/>
      <c r="Z31" s="13"/>
      <c r="AA31" s="13"/>
      <c r="AB31" s="13"/>
      <c r="AC31" s="13"/>
      <c r="AD31" s="13"/>
      <c r="AE31" s="13"/>
      <c r="AF31" s="13"/>
      <c r="AG31" s="13"/>
      <c r="AH31" s="13"/>
      <c r="AI31" s="11"/>
      <c r="AJ31" s="12"/>
    </row>
    <row r="32" spans="1:37" ht="8.25" customHeight="1">
      <c r="B32" s="6"/>
      <c r="C32" s="6"/>
      <c r="D32" s="6"/>
      <c r="E32" s="10"/>
      <c r="F32" s="10"/>
    </row>
    <row r="36" spans="13:19">
      <c r="S36" s="7"/>
    </row>
    <row r="39" spans="13:19">
      <c r="S39" s="7"/>
    </row>
    <row r="40" spans="13:19">
      <c r="S40" s="7"/>
    </row>
    <row r="42" spans="13:19">
      <c r="M42" s="7"/>
      <c r="N42" s="7"/>
      <c r="O42" s="7"/>
      <c r="P42" s="7"/>
      <c r="Q42" s="7"/>
      <c r="R42" s="7"/>
    </row>
    <row r="44" spans="13:19">
      <c r="M44" s="7"/>
      <c r="N44" s="7"/>
      <c r="O44" s="7"/>
      <c r="P44" s="7"/>
    </row>
    <row r="45" spans="13:19">
      <c r="S45" s="7"/>
    </row>
    <row r="47" spans="13:19">
      <c r="S47" s="7"/>
    </row>
    <row r="52" spans="12:16">
      <c r="L52" s="7"/>
      <c r="M52" s="7"/>
      <c r="N52" s="7"/>
      <c r="O52" s="7"/>
      <c r="P52" s="7"/>
    </row>
    <row r="53" spans="12:16">
      <c r="M53" s="7"/>
      <c r="N53" s="7"/>
      <c r="O53" s="7"/>
      <c r="P53" s="7"/>
    </row>
  </sheetData>
  <autoFilter ref="B7:AJ18">
    <filterColumn colId="10" showButton="0"/>
    <filterColumn colId="11" showButton="0"/>
    <filterColumn colId="12" showButton="0"/>
    <filterColumn colId="13" showButton="0"/>
    <filterColumn colId="14" showButton="0"/>
    <filterColumn colId="15" showButton="0"/>
    <filterColumn colId="16" showButton="0"/>
    <filterColumn colId="27" showButton="0"/>
    <filterColumn colId="28" showButton="0"/>
    <filterColumn colId="29" showButton="0"/>
  </autoFilter>
  <mergeCells count="43">
    <mergeCell ref="AB7:AB9"/>
    <mergeCell ref="AA7:AA9"/>
    <mergeCell ref="T7:T9"/>
    <mergeCell ref="Y7:Z7"/>
    <mergeCell ref="Z8:Z9"/>
    <mergeCell ref="Y8:Y9"/>
    <mergeCell ref="L7:S7"/>
    <mergeCell ref="L8:M8"/>
    <mergeCell ref="N8:O8"/>
    <mergeCell ref="P8:Q8"/>
    <mergeCell ref="R8:S8"/>
    <mergeCell ref="AC2:AJ2"/>
    <mergeCell ref="AC3:AJ3"/>
    <mergeCell ref="AC4:AJ4"/>
    <mergeCell ref="AI7:AI9"/>
    <mergeCell ref="T2:AB2"/>
    <mergeCell ref="T3:AB3"/>
    <mergeCell ref="T4:AB4"/>
    <mergeCell ref="AG7:AG9"/>
    <mergeCell ref="AH7:AH9"/>
    <mergeCell ref="U7:U9"/>
    <mergeCell ref="AC7:AF7"/>
    <mergeCell ref="V7:W7"/>
    <mergeCell ref="V8:V9"/>
    <mergeCell ref="W8:W9"/>
    <mergeCell ref="AJ7:AJ9"/>
    <mergeCell ref="X7:X9"/>
    <mergeCell ref="R31:S31"/>
    <mergeCell ref="J31:K31"/>
    <mergeCell ref="J8:J9"/>
    <mergeCell ref="K8:K9"/>
    <mergeCell ref="B7:B9"/>
    <mergeCell ref="E7:E9"/>
    <mergeCell ref="L31:M31"/>
    <mergeCell ref="N31:O31"/>
    <mergeCell ref="P31:Q31"/>
    <mergeCell ref="J7:K7"/>
    <mergeCell ref="G7:G9"/>
    <mergeCell ref="H7:H9"/>
    <mergeCell ref="I7:I9"/>
    <mergeCell ref="F7:F9"/>
    <mergeCell ref="C7:C9"/>
    <mergeCell ref="D7:D9"/>
  </mergeCells>
  <printOptions horizontalCentered="1" verticalCentered="1"/>
  <pageMargins left="0.31496062992125984" right="0.31496062992125984" top="7.874015748031496E-2" bottom="7.874015748031496E-2" header="0.31496062992125984" footer="0.31496062992125984"/>
  <pageSetup scale="46" fitToHeight="3" pageOrder="overThenDown" orientation="landscape" r:id="rId1"/>
  <rowBreaks count="2" manualBreakCount="2">
    <brk id="19" max="12" man="1"/>
    <brk id="26" max="12" man="1"/>
  </rowBreaks>
  <drawing r:id="rId2"/>
  <legacyDrawing r:id="rId3"/>
</worksheet>
</file>

<file path=xl/worksheets/sheet2.xml><?xml version="1.0" encoding="utf-8"?>
<worksheet xmlns="http://schemas.openxmlformats.org/spreadsheetml/2006/main" xmlns:r="http://schemas.openxmlformats.org/officeDocument/2006/relationships">
  <dimension ref="A2:N143"/>
  <sheetViews>
    <sheetView showGridLines="0" tabSelected="1" zoomScale="90" zoomScaleNormal="90" workbookViewId="0">
      <selection activeCell="D20" sqref="D20"/>
    </sheetView>
  </sheetViews>
  <sheetFormatPr baseColWidth="10" defaultColWidth="11.5703125" defaultRowHeight="15"/>
  <cols>
    <col min="1" max="1" width="35" style="84" customWidth="1"/>
    <col min="2" max="2" width="21.5703125" style="84" customWidth="1"/>
    <col min="3" max="3" width="4.85546875" style="84" customWidth="1"/>
    <col min="4" max="4" width="12.28515625" style="84" customWidth="1"/>
    <col min="5" max="5" width="16.42578125" style="84" customWidth="1"/>
    <col min="6" max="6" width="3.42578125" style="84" customWidth="1"/>
    <col min="7" max="7" width="50.85546875" style="84" customWidth="1"/>
    <col min="8" max="8" width="17.28515625" style="166" customWidth="1"/>
    <col min="9" max="9" width="15.85546875" style="84" bestFit="1" customWidth="1"/>
    <col min="10" max="16384" width="11.5703125" style="84"/>
  </cols>
  <sheetData>
    <row r="2" spans="1:8" ht="16.5" thickBot="1">
      <c r="G2" s="637" t="s">
        <v>1391</v>
      </c>
      <c r="H2" s="637"/>
    </row>
    <row r="3" spans="1:8" ht="19.5" thickBot="1">
      <c r="A3" s="79" t="s">
        <v>21</v>
      </c>
      <c r="B3" s="79" t="s">
        <v>398</v>
      </c>
      <c r="G3" s="314" t="s">
        <v>397</v>
      </c>
      <c r="H3" s="315" t="s">
        <v>398</v>
      </c>
    </row>
    <row r="4" spans="1:8" ht="18.75">
      <c r="A4" s="80" t="s">
        <v>126</v>
      </c>
      <c r="B4" s="169">
        <f>'1. TALLERES SEMINARIOS'!D5</f>
        <v>1203175.5466666666</v>
      </c>
      <c r="G4" s="390" t="s">
        <v>1379</v>
      </c>
      <c r="H4" s="316">
        <f>'Desarrollo e Innov. Curricular'!P27</f>
        <v>0</v>
      </c>
    </row>
    <row r="5" spans="1:8" ht="18.75">
      <c r="A5" s="80" t="s">
        <v>425</v>
      </c>
      <c r="B5" s="169">
        <f>'2. CONTRATACION DE PERSONAL'!D5</f>
        <v>1699359.95</v>
      </c>
      <c r="G5" s="391" t="s">
        <v>1381</v>
      </c>
      <c r="H5" s="317">
        <f>'Investigación Científica'!P46</f>
        <v>0</v>
      </c>
    </row>
    <row r="6" spans="1:8" ht="18.75">
      <c r="A6" s="80" t="s">
        <v>134</v>
      </c>
      <c r="B6" s="169">
        <f>'3. EQUIPO DE OFICINA'!D5</f>
        <v>0</v>
      </c>
      <c r="G6" s="391" t="s">
        <v>481</v>
      </c>
      <c r="H6" s="317">
        <f>'Vinculación Univ. Sociedad'!P50</f>
        <v>0</v>
      </c>
    </row>
    <row r="7" spans="1:8" ht="18.75">
      <c r="A7" s="80" t="s">
        <v>426</v>
      </c>
      <c r="B7" s="169">
        <f>'4. EQUIPO TECNOLÓGICOS'!B5</f>
        <v>584500</v>
      </c>
      <c r="G7" s="391" t="s">
        <v>1380</v>
      </c>
      <c r="H7" s="317">
        <f>'Docencia y Profesorado Universi'!P20</f>
        <v>0</v>
      </c>
    </row>
    <row r="8" spans="1:8" ht="18.75">
      <c r="A8" s="80" t="s">
        <v>135</v>
      </c>
      <c r="B8" s="169">
        <f>'5. ACTIVIDADES ESPECIALES'!B5</f>
        <v>207966</v>
      </c>
      <c r="D8" s="116" t="s">
        <v>137</v>
      </c>
      <c r="E8" s="116">
        <f>Presupuesto!C566</f>
        <v>3695001.5426666671</v>
      </c>
      <c r="G8" s="391" t="s">
        <v>1382</v>
      </c>
      <c r="H8" s="317">
        <f>'Estudiantes y Graduados'!P42</f>
        <v>0</v>
      </c>
    </row>
    <row r="9" spans="1:8" ht="18.75">
      <c r="A9" s="91" t="s">
        <v>393</v>
      </c>
      <c r="B9" s="81">
        <f>'6. Becas'!D5</f>
        <v>0</v>
      </c>
      <c r="D9" s="116" t="s">
        <v>1473</v>
      </c>
      <c r="E9" s="116">
        <v>0</v>
      </c>
      <c r="G9" s="391" t="s">
        <v>482</v>
      </c>
      <c r="H9" s="317">
        <f>'Gestión del Conocimiento'!P26</f>
        <v>0</v>
      </c>
    </row>
    <row r="10" spans="1:8" ht="18.75">
      <c r="A10" s="91" t="s">
        <v>394</v>
      </c>
      <c r="B10" s="81">
        <f>'7. Infraestructura'!D5</f>
        <v>0</v>
      </c>
      <c r="D10" s="155" t="s">
        <v>123</v>
      </c>
      <c r="E10" s="172">
        <f>Presupuesto!E566</f>
        <v>3695001.5426666671</v>
      </c>
      <c r="F10" s="108"/>
      <c r="G10" s="391" t="s">
        <v>1383</v>
      </c>
      <c r="H10" s="318">
        <f>'Lo Esencial de la Reforma Univ.'!P33</f>
        <v>0</v>
      </c>
    </row>
    <row r="11" spans="1:8" ht="18.75">
      <c r="A11" s="80" t="s">
        <v>428</v>
      </c>
      <c r="B11" s="81">
        <f>'8. Venta de Servicios'!D5</f>
        <v>0</v>
      </c>
      <c r="E11" s="108"/>
      <c r="F11" s="108"/>
      <c r="G11" s="391" t="s">
        <v>1384</v>
      </c>
      <c r="H11" s="318">
        <f>'Aseguramiento de la Calidad'!P20</f>
        <v>0</v>
      </c>
    </row>
    <row r="12" spans="1:8" ht="18.75">
      <c r="A12" s="91"/>
      <c r="B12" s="81"/>
      <c r="E12" s="108"/>
      <c r="F12" s="108"/>
      <c r="G12" s="391" t="s">
        <v>1385</v>
      </c>
      <c r="H12" s="318">
        <f>'Cultura de Innovación Insti...'!P19</f>
        <v>0</v>
      </c>
    </row>
    <row r="13" spans="1:8" ht="19.5" thickBot="1">
      <c r="A13" s="91"/>
      <c r="B13" s="81"/>
      <c r="E13" s="108"/>
      <c r="F13" s="108"/>
      <c r="G13" s="392" t="s">
        <v>1485</v>
      </c>
      <c r="H13" s="393">
        <f>Posgrado!P42</f>
        <v>0</v>
      </c>
    </row>
    <row r="14" spans="1:8" ht="24" thickBot="1">
      <c r="A14" s="82"/>
      <c r="B14" s="83"/>
      <c r="E14" s="108"/>
      <c r="F14" s="108"/>
      <c r="G14" s="394" t="s">
        <v>133</v>
      </c>
      <c r="H14" s="319">
        <f>SUM(H5:H13)</f>
        <v>0</v>
      </c>
    </row>
    <row r="15" spans="1:8" ht="27" thickBot="1">
      <c r="A15" s="170" t="s">
        <v>133</v>
      </c>
      <c r="B15" s="171">
        <f>SUM(B4:B14)</f>
        <v>3695001.4966666666</v>
      </c>
      <c r="E15" s="108"/>
      <c r="F15" s="108"/>
      <c r="G15" s="638"/>
      <c r="H15" s="638"/>
    </row>
    <row r="16" spans="1:8" ht="16.5" thickBot="1">
      <c r="E16" s="108"/>
      <c r="F16" s="108"/>
      <c r="G16" s="638" t="s">
        <v>1393</v>
      </c>
      <c r="H16" s="638"/>
    </row>
    <row r="17" spans="1:14" ht="15.75" thickBot="1">
      <c r="E17" s="108"/>
      <c r="F17" s="108"/>
      <c r="G17" s="313" t="s">
        <v>397</v>
      </c>
      <c r="H17" s="320" t="s">
        <v>398</v>
      </c>
      <c r="I17" s="166"/>
    </row>
    <row r="18" spans="1:14">
      <c r="G18" s="310" t="s">
        <v>1386</v>
      </c>
      <c r="H18" s="324">
        <v>1760566.5</v>
      </c>
      <c r="I18" s="166"/>
    </row>
    <row r="19" spans="1:14">
      <c r="G19" s="311" t="s">
        <v>1387</v>
      </c>
      <c r="H19" s="321">
        <f>'Gestión del Talento Humano'!P16</f>
        <v>0</v>
      </c>
      <c r="I19" s="166"/>
    </row>
    <row r="20" spans="1:14">
      <c r="G20" s="311" t="s">
        <v>1388</v>
      </c>
      <c r="H20" s="321">
        <f>'Gestión Académica'!P22</f>
        <v>0</v>
      </c>
      <c r="I20" s="166"/>
    </row>
    <row r="21" spans="1:14">
      <c r="G21" s="311" t="s">
        <v>1389</v>
      </c>
      <c r="H21" s="321">
        <f>'Internacionalización de la E.S.'!P52</f>
        <v>0</v>
      </c>
      <c r="I21" s="166"/>
    </row>
    <row r="22" spans="1:14" ht="15.75" thickBot="1">
      <c r="G22" s="312" t="s">
        <v>1390</v>
      </c>
      <c r="H22" s="325">
        <v>1934435</v>
      </c>
      <c r="I22" s="166"/>
    </row>
    <row r="23" spans="1:14" ht="15.75" thickBot="1">
      <c r="G23" s="322" t="s">
        <v>133</v>
      </c>
      <c r="H23" s="323">
        <f>SUM(H18:H22)</f>
        <v>3695001.5</v>
      </c>
    </row>
    <row r="24" spans="1:14" ht="15.75" thickBot="1"/>
    <row r="25" spans="1:14" ht="15.75" thickBot="1">
      <c r="G25" s="326" t="s">
        <v>1392</v>
      </c>
      <c r="H25" s="327">
        <f>H14+H23</f>
        <v>3695001.5</v>
      </c>
    </row>
    <row r="26" spans="1:14">
      <c r="G26" s="348"/>
      <c r="H26" s="349"/>
    </row>
    <row r="27" spans="1:14">
      <c r="G27" s="348"/>
      <c r="H27" s="349"/>
    </row>
    <row r="28" spans="1:14" ht="57" customHeight="1">
      <c r="G28" s="166"/>
    </row>
    <row r="29" spans="1:14">
      <c r="A29" s="84" t="s">
        <v>494</v>
      </c>
      <c r="B29" s="84" t="s">
        <v>495</v>
      </c>
      <c r="C29" s="84" t="s">
        <v>496</v>
      </c>
      <c r="D29" s="84" t="s">
        <v>497</v>
      </c>
      <c r="E29" s="84" t="s">
        <v>498</v>
      </c>
      <c r="F29" s="84" t="s">
        <v>499</v>
      </c>
      <c r="G29" s="84" t="s">
        <v>500</v>
      </c>
      <c r="H29" s="166" t="s">
        <v>501</v>
      </c>
      <c r="I29" s="84" t="s">
        <v>502</v>
      </c>
      <c r="J29" s="84" t="s">
        <v>503</v>
      </c>
      <c r="K29" s="84" t="s">
        <v>504</v>
      </c>
      <c r="L29" s="84" t="s">
        <v>505</v>
      </c>
      <c r="M29" s="84" t="s">
        <v>506</v>
      </c>
      <c r="N29" s="84" t="s">
        <v>507</v>
      </c>
    </row>
    <row r="31" spans="1:14">
      <c r="G31" s="139"/>
    </row>
    <row r="33" spans="1:3" ht="18.75">
      <c r="A33" s="80"/>
      <c r="B33" s="81"/>
    </row>
    <row r="34" spans="1:3" ht="18.75">
      <c r="A34" s="80"/>
      <c r="B34" s="81"/>
    </row>
    <row r="35" spans="1:3">
      <c r="A35" s="167" t="s">
        <v>421</v>
      </c>
    </row>
    <row r="37" spans="1:3" ht="18.75">
      <c r="A37" s="79" t="s">
        <v>21</v>
      </c>
      <c r="B37" s="79" t="s">
        <v>54</v>
      </c>
      <c r="C37" s="209" t="s">
        <v>485</v>
      </c>
    </row>
    <row r="38" spans="1:3" ht="18.75">
      <c r="A38" s="84" t="s">
        <v>494</v>
      </c>
      <c r="B38" s="146">
        <f>SUMIF('2. CONTRATACION DE PERSONAL'!C:C,'Cuadro resumen'!$A$38:$A$54,'2. CONTRATACION DE PERSONAL'!D:D)</f>
        <v>0</v>
      </c>
      <c r="C38" s="210">
        <f>SUMIF('2. CONTRATACION DE PERSONAL'!$C:$C,'Cuadro resumen'!$A$38:$A$54,'2. CONTRATACION DE PERSONAL'!$G:$G)</f>
        <v>0</v>
      </c>
    </row>
    <row r="39" spans="1:3" ht="18.75">
      <c r="A39" s="84" t="s">
        <v>495</v>
      </c>
      <c r="B39" s="146">
        <f>SUMIF('2. CONTRATACION DE PERSONAL'!C:C,'Cuadro resumen'!$A$38:$A$54,'2. CONTRATACION DE PERSONAL'!D:D)</f>
        <v>0</v>
      </c>
      <c r="C39" s="210">
        <f>SUMIF('2. CONTRATACION DE PERSONAL'!$C:$C,'Cuadro resumen'!$A$38:$A$54,'2. CONTRATACION DE PERSONAL'!$G:$G)</f>
        <v>0</v>
      </c>
    </row>
    <row r="40" spans="1:3" ht="18.75">
      <c r="A40" s="84" t="s">
        <v>496</v>
      </c>
      <c r="B40" s="146">
        <f>SUMIF('2. CONTRATACION DE PERSONAL'!C:C,'Cuadro resumen'!$A$38:$A$54,'2. CONTRATACION DE PERSONAL'!D:D)</f>
        <v>0</v>
      </c>
      <c r="C40" s="210">
        <f>SUMIF('2. CONTRATACION DE PERSONAL'!$C:$C,'Cuadro resumen'!$A$38:$A$54,'2. CONTRATACION DE PERSONAL'!$G:$G)</f>
        <v>0</v>
      </c>
    </row>
    <row r="41" spans="1:3" ht="18.75">
      <c r="A41" s="84" t="s">
        <v>497</v>
      </c>
      <c r="B41" s="146">
        <f>SUMIF('2. CONTRATACION DE PERSONAL'!C:C,'Cuadro resumen'!$A$38:$A$54,'2. CONTRATACION DE PERSONAL'!D:D)</f>
        <v>0</v>
      </c>
      <c r="C41" s="210">
        <f>SUMIF('2. CONTRATACION DE PERSONAL'!$C:$C,'Cuadro resumen'!$A$38:$A$54,'2. CONTRATACION DE PERSONAL'!$G:$G)</f>
        <v>0</v>
      </c>
    </row>
    <row r="42" spans="1:3" ht="18.75">
      <c r="A42" s="84" t="s">
        <v>498</v>
      </c>
      <c r="B42" s="146">
        <f>SUMIF('2. CONTRATACION DE PERSONAL'!C:C,'Cuadro resumen'!$A$38:$A$54,'2. CONTRATACION DE PERSONAL'!D:D)</f>
        <v>0</v>
      </c>
      <c r="C42" s="210">
        <f>SUMIF('2. CONTRATACION DE PERSONAL'!$C:$C,'Cuadro resumen'!$A$38:$A$54,'2. CONTRATACION DE PERSONAL'!$G:$G)</f>
        <v>0</v>
      </c>
    </row>
    <row r="43" spans="1:3" ht="18.75">
      <c r="A43" s="84" t="s">
        <v>499</v>
      </c>
      <c r="B43" s="146">
        <f>SUMIF('2. CONTRATACION DE PERSONAL'!C:C,'Cuadro resumen'!$A$38:$A$54,'2. CONTRATACION DE PERSONAL'!D:D)</f>
        <v>0</v>
      </c>
      <c r="C43" s="210">
        <f>SUMIF('2. CONTRATACION DE PERSONAL'!$C:$C,'Cuadro resumen'!$A$38:$A$54,'2. CONTRATACION DE PERSONAL'!$G:$G)</f>
        <v>0</v>
      </c>
    </row>
    <row r="44" spans="1:3" ht="18.75">
      <c r="A44" s="84" t="s">
        <v>500</v>
      </c>
      <c r="B44" s="146">
        <f>SUMIF('2. CONTRATACION DE PERSONAL'!C:C,'Cuadro resumen'!$A$38:$A$54,'2. CONTRATACION DE PERSONAL'!D:D)</f>
        <v>0</v>
      </c>
      <c r="C44" s="210">
        <f>SUMIF('2. CONTRATACION DE PERSONAL'!$C:$C,'Cuadro resumen'!$A$38:$A$54,'2. CONTRATACION DE PERSONAL'!$G:$G)</f>
        <v>0</v>
      </c>
    </row>
    <row r="45" spans="1:3" ht="18.75">
      <c r="A45" s="84" t="s">
        <v>501</v>
      </c>
      <c r="B45" s="146">
        <f>SUMIF('2. CONTRATACION DE PERSONAL'!C:C,'Cuadro resumen'!$A$38:$A$54,'2. CONTRATACION DE PERSONAL'!D:D)</f>
        <v>0</v>
      </c>
      <c r="C45" s="210">
        <f>SUMIF('2. CONTRATACION DE PERSONAL'!$C:$C,'Cuadro resumen'!$A$38:$A$54,'2. CONTRATACION DE PERSONAL'!$G:$G)</f>
        <v>0</v>
      </c>
    </row>
    <row r="46" spans="1:3" ht="18.75">
      <c r="A46" s="84" t="s">
        <v>502</v>
      </c>
      <c r="B46" s="146">
        <f>SUMIF('2. CONTRATACION DE PERSONAL'!C:C,'Cuadro resumen'!$A$38:$A$54,'2. CONTRATACION DE PERSONAL'!D:D)</f>
        <v>0</v>
      </c>
      <c r="C46" s="210">
        <f>SUMIF('2. CONTRATACION DE PERSONAL'!$C:$C,'Cuadro resumen'!$A$38:$A$54,'2. CONTRATACION DE PERSONAL'!$G:$G)</f>
        <v>0</v>
      </c>
    </row>
    <row r="47" spans="1:3" ht="18.75">
      <c r="A47" s="84" t="s">
        <v>503</v>
      </c>
      <c r="B47" s="146">
        <f>SUMIF('2. CONTRATACION DE PERSONAL'!C:C,'Cuadro resumen'!$A$38:$A$54,'2. CONTRATACION DE PERSONAL'!D:D)</f>
        <v>0</v>
      </c>
      <c r="C47" s="210">
        <f>SUMIF('2. CONTRATACION DE PERSONAL'!$C:$C,'Cuadro resumen'!$A$38:$A$54,'2. CONTRATACION DE PERSONAL'!$G:$G)</f>
        <v>0</v>
      </c>
    </row>
    <row r="48" spans="1:3" ht="18.75">
      <c r="A48" s="84" t="s">
        <v>504</v>
      </c>
      <c r="B48" s="146">
        <f>SUMIF('2. CONTRATACION DE PERSONAL'!C:C,'Cuadro resumen'!$A$38:$A$54,'2. CONTRATACION DE PERSONAL'!D:D)</f>
        <v>0</v>
      </c>
      <c r="C48" s="210">
        <f>SUMIF('2. CONTRATACION DE PERSONAL'!$C:$C,'Cuadro resumen'!$A$38:$A$54,'2. CONTRATACION DE PERSONAL'!$G:$G)</f>
        <v>0</v>
      </c>
    </row>
    <row r="49" spans="1:3" ht="18.75">
      <c r="A49" s="84" t="s">
        <v>505</v>
      </c>
      <c r="B49" s="146">
        <f>SUMIF('2. CONTRATACION DE PERSONAL'!C:C,'Cuadro resumen'!$A$38:$A$54,'2. CONTRATACION DE PERSONAL'!D:D)</f>
        <v>0</v>
      </c>
      <c r="C49" s="210">
        <f>SUMIF('2. CONTRATACION DE PERSONAL'!$C:$C,'Cuadro resumen'!$A$38:$A$54,'2. CONTRATACION DE PERSONAL'!$G:$G)</f>
        <v>0</v>
      </c>
    </row>
    <row r="50" spans="1:3" ht="18.75">
      <c r="A50" s="84" t="s">
        <v>506</v>
      </c>
      <c r="B50" s="146">
        <f>SUMIF('2. CONTRATACION DE PERSONAL'!C:C,'Cuadro resumen'!$A$38:$A$54,'2. CONTRATACION DE PERSONAL'!D:D)</f>
        <v>0</v>
      </c>
      <c r="C50" s="210">
        <f>SUMIF('2. CONTRATACION DE PERSONAL'!$C:$C,'Cuadro resumen'!$A$38:$A$54,'2. CONTRATACION DE PERSONAL'!$G:$G)</f>
        <v>0</v>
      </c>
    </row>
    <row r="51" spans="1:3" ht="18.75">
      <c r="A51" s="84" t="s">
        <v>507</v>
      </c>
      <c r="B51" s="146">
        <f>SUMIF('2. CONTRATACION DE PERSONAL'!C:C,'Cuadro resumen'!$A$38:$A$54,'2. CONTRATACION DE PERSONAL'!D:D)</f>
        <v>0</v>
      </c>
      <c r="C51" s="210">
        <f>SUMIF('2. CONTRATACION DE PERSONAL'!$C:$C,'Cuadro resumen'!$A$38:$A$54,'2. CONTRATACION DE PERSONAL'!$G:$G)</f>
        <v>0</v>
      </c>
    </row>
    <row r="52" spans="1:3" ht="18.75">
      <c r="A52" s="80" t="s">
        <v>83</v>
      </c>
      <c r="B52" s="146">
        <f>SUMIF('2. CONTRATACION DE PERSONAL'!C:C,'Cuadro resumen'!$A$38:$A$54,'2. CONTRATACION DE PERSONAL'!D:D)</f>
        <v>2</v>
      </c>
      <c r="C52" s="210">
        <f>SUMIF('2. CONTRATACION DE PERSONAL'!$C:$C,'Cuadro resumen'!$A$38:$A$54,'2. CONTRATACION DE PERSONAL'!$G:$G)</f>
        <v>528000</v>
      </c>
    </row>
    <row r="53" spans="1:3" ht="18.75">
      <c r="A53" s="80" t="s">
        <v>59</v>
      </c>
      <c r="B53" s="146">
        <f>SUMIF('2. CONTRATACION DE PERSONAL'!C:C,'Cuadro resumen'!$A$38:$A$54,'2. CONTRATACION DE PERSONAL'!D:D)</f>
        <v>3</v>
      </c>
      <c r="C53" s="210">
        <f>SUMIF('2. CONTRATACION DE PERSONAL'!$C:$C,'Cuadro resumen'!$A$38:$A$54,'2. CONTRATACION DE PERSONAL'!$G:$G)</f>
        <v>1114109.996</v>
      </c>
    </row>
    <row r="54" spans="1:3" ht="18.75">
      <c r="A54" s="80" t="s">
        <v>60</v>
      </c>
      <c r="B54" s="146">
        <f>SUMIF('2. CONTRATACION DE PERSONAL'!C:C,'Cuadro resumen'!$A$38:$A$54,'2. CONTRATACION DE PERSONAL'!D:D)</f>
        <v>0</v>
      </c>
      <c r="C54" s="210">
        <f>SUMIF('2. CONTRATACION DE PERSONAL'!$C:$C,'Cuadro resumen'!$A$38:$A$54,'2. CONTRATACION DE PERSONAL'!$G:$G)</f>
        <v>0</v>
      </c>
    </row>
    <row r="55" spans="1:3" ht="23.25">
      <c r="A55" s="82" t="s">
        <v>133</v>
      </c>
      <c r="B55" s="147">
        <f>SUBTOTAL(109,B38:B54)</f>
        <v>5</v>
      </c>
      <c r="C55" s="210">
        <f>SUM(C38:C54)</f>
        <v>1642109.996</v>
      </c>
    </row>
    <row r="64" spans="1:3">
      <c r="A64" s="167" t="s">
        <v>387</v>
      </c>
    </row>
    <row r="66" spans="1:3" ht="18.75">
      <c r="A66" s="79" t="s">
        <v>21</v>
      </c>
      <c r="B66" s="79" t="s">
        <v>54</v>
      </c>
      <c r="C66" s="209" t="s">
        <v>485</v>
      </c>
    </row>
    <row r="67" spans="1:3" ht="18.75">
      <c r="A67" s="80" t="s">
        <v>62</v>
      </c>
      <c r="B67" s="81">
        <f>SUMIF('3. EQUIPO DE OFICINA'!C:C,'Cuadro resumen'!$A$67:$A$76,'3. EQUIPO DE OFICINA'!D:D)</f>
        <v>0</v>
      </c>
      <c r="C67" s="211">
        <f>SUMIF('3. EQUIPO DE OFICINA'!$C:$C,'Cuadro resumen'!$A$67:$A$76,'3. EQUIPO DE OFICINA'!$F:$F)</f>
        <v>0</v>
      </c>
    </row>
    <row r="68" spans="1:3" ht="18.75">
      <c r="A68" s="91" t="s">
        <v>63</v>
      </c>
      <c r="B68" s="81">
        <f>SUMIF('3. EQUIPO DE OFICINA'!C:C,'Cuadro resumen'!$A$67:$A$76,'3. EQUIPO DE OFICINA'!D:D)</f>
        <v>0</v>
      </c>
      <c r="C68" s="211">
        <f>SUMIF('3. EQUIPO DE OFICINA'!$C:$C,'Cuadro resumen'!$A$67:$A$76,'3. EQUIPO DE OFICINA'!$F:$F)</f>
        <v>0</v>
      </c>
    </row>
    <row r="69" spans="1:3" ht="18.75">
      <c r="A69" s="91" t="s">
        <v>64</v>
      </c>
      <c r="B69" s="81">
        <f>SUMIF('3. EQUIPO DE OFICINA'!C:C,'Cuadro resumen'!$A$67:$A$76,'3. EQUIPO DE OFICINA'!D:D)</f>
        <v>0</v>
      </c>
      <c r="C69" s="211">
        <f>SUMIF('3. EQUIPO DE OFICINA'!$C:$C,'Cuadro resumen'!$A$67:$A$76,'3. EQUIPO DE OFICINA'!$F:$F)</f>
        <v>0</v>
      </c>
    </row>
    <row r="70" spans="1:3" ht="18.75">
      <c r="A70" s="91" t="s">
        <v>65</v>
      </c>
      <c r="B70" s="81">
        <f>SUMIF('3. EQUIPO DE OFICINA'!C:C,'Cuadro resumen'!$A$67:$A$76,'3. EQUIPO DE OFICINA'!D:D)</f>
        <v>0</v>
      </c>
      <c r="C70" s="211">
        <f>SUMIF('3. EQUIPO DE OFICINA'!$C:$C,'Cuadro resumen'!$A$67:$A$76,'3. EQUIPO DE OFICINA'!$F:$F)</f>
        <v>0</v>
      </c>
    </row>
    <row r="71" spans="1:3" ht="18.75">
      <c r="A71" s="91" t="s">
        <v>66</v>
      </c>
      <c r="B71" s="81">
        <f>SUMIF('3. EQUIPO DE OFICINA'!C:C,'Cuadro resumen'!$A$67:$A$76,'3. EQUIPO DE OFICINA'!D:D)</f>
        <v>0</v>
      </c>
      <c r="C71" s="211">
        <f>SUMIF('3. EQUIPO DE OFICINA'!$C:$C,'Cuadro resumen'!$A$67:$A$76,'3. EQUIPO DE OFICINA'!$F:$F)</f>
        <v>0</v>
      </c>
    </row>
    <row r="72" spans="1:3" ht="18.75">
      <c r="A72" s="91" t="s">
        <v>67</v>
      </c>
      <c r="B72" s="81">
        <f>SUMIF('3. EQUIPO DE OFICINA'!C:C,'Cuadro resumen'!$A$67:$A$76,'3. EQUIPO DE OFICINA'!D:D)</f>
        <v>0</v>
      </c>
      <c r="C72" s="211">
        <f>SUMIF('3. EQUIPO DE OFICINA'!$C:$C,'Cuadro resumen'!$A$67:$A$76,'3. EQUIPO DE OFICINA'!$F:$F)</f>
        <v>0</v>
      </c>
    </row>
    <row r="73" spans="1:3" ht="18.75">
      <c r="A73" s="91" t="s">
        <v>68</v>
      </c>
      <c r="B73" s="81">
        <f>SUMIF('3. EQUIPO DE OFICINA'!C:C,'Cuadro resumen'!$A$67:$A$76,'3. EQUIPO DE OFICINA'!D:D)</f>
        <v>0</v>
      </c>
      <c r="C73" s="211">
        <f>SUMIF('3. EQUIPO DE OFICINA'!$C:$C,'Cuadro resumen'!$A$67:$A$76,'3. EQUIPO DE OFICINA'!$F:$F)</f>
        <v>0</v>
      </c>
    </row>
    <row r="74" spans="1:3" ht="18.75">
      <c r="A74" s="80" t="s">
        <v>69</v>
      </c>
      <c r="B74" s="81">
        <f>SUMIF('3. EQUIPO DE OFICINA'!C:C,'Cuadro resumen'!$A$67:$A$76,'3. EQUIPO DE OFICINA'!D:D)</f>
        <v>0</v>
      </c>
      <c r="C74" s="211">
        <f>SUMIF('3. EQUIPO DE OFICINA'!$C:$C,'Cuadro resumen'!$A$67:$A$76,'3. EQUIPO DE OFICINA'!$F:$F)</f>
        <v>0</v>
      </c>
    </row>
    <row r="75" spans="1:3" ht="18.75">
      <c r="A75" s="80" t="s">
        <v>70</v>
      </c>
      <c r="B75" s="81">
        <f>SUMIF('3. EQUIPO DE OFICINA'!C:C,'Cuadro resumen'!$A$67:$A$76,'3. EQUIPO DE OFICINA'!D:D)</f>
        <v>0</v>
      </c>
      <c r="C75" s="211">
        <f>SUMIF('3. EQUIPO DE OFICINA'!$C:$C,'Cuadro resumen'!$A$67:$A$76,'3. EQUIPO DE OFICINA'!$F:$F)</f>
        <v>0</v>
      </c>
    </row>
    <row r="76" spans="1:3" ht="18.75">
      <c r="A76" s="80" t="s">
        <v>71</v>
      </c>
      <c r="B76" s="81">
        <f>SUMIF('3. EQUIPO DE OFICINA'!C:C,'Cuadro resumen'!$A$67:$A$76,'3. EQUIPO DE OFICINA'!D:D)</f>
        <v>0</v>
      </c>
      <c r="C76" s="211">
        <f>SUMIF('3. EQUIPO DE OFICINA'!$C:$C,'Cuadro resumen'!$A$67:$A$76,'3. EQUIPO DE OFICINA'!$F:$F)</f>
        <v>0</v>
      </c>
    </row>
    <row r="77" spans="1:3" ht="18.75">
      <c r="A77" s="80"/>
      <c r="B77" s="81">
        <f>SUMIF('3. EQUIPO DE OFICINA'!C:C,'Cuadro resumen'!$A$67:$A$76,'3. EQUIPO DE OFICINA'!D:D)</f>
        <v>0</v>
      </c>
      <c r="C77" s="211">
        <f>SUMIF('3. EQUIPO DE OFICINA'!$C:$C,'Cuadro resumen'!$A$67:$A$76,'3. EQUIPO DE OFICINA'!$F:$F)</f>
        <v>0</v>
      </c>
    </row>
    <row r="78" spans="1:3" ht="23.25">
      <c r="A78" s="82" t="s">
        <v>133</v>
      </c>
      <c r="B78" s="83">
        <f>SUM(B67:B77)</f>
        <v>0</v>
      </c>
      <c r="C78" s="212">
        <f>SUM(C67:C77)</f>
        <v>0</v>
      </c>
    </row>
    <row r="81" spans="1:3">
      <c r="A81" s="167" t="s">
        <v>388</v>
      </c>
    </row>
    <row r="83" spans="1:3" ht="18.75">
      <c r="A83" s="79" t="s">
        <v>389</v>
      </c>
      <c r="B83" s="79" t="s">
        <v>54</v>
      </c>
      <c r="C83" s="209" t="s">
        <v>485</v>
      </c>
    </row>
    <row r="84" spans="1:3" ht="37.5">
      <c r="A84" s="287" t="s">
        <v>1349</v>
      </c>
      <c r="B84" s="81">
        <f>SUMIF('4. EQUIPO TECNOLÓGICOS'!A:A,'Cuadro resumen'!$A$84:$A$100,'4. EQUIPO TECNOLÓGICOS'!B:B)</f>
        <v>0</v>
      </c>
      <c r="C84" s="81">
        <f>SUMIF('4. EQUIPO TECNOLÓGICOS'!$A:$A,'Cuadro resumen'!$A$84:$A$100,'4. EQUIPO TECNOLÓGICOS'!D:D)</f>
        <v>0</v>
      </c>
    </row>
    <row r="85" spans="1:3" ht="18.75">
      <c r="A85" s="287" t="s">
        <v>1350</v>
      </c>
      <c r="B85" s="81">
        <f>SUMIF('4. EQUIPO TECNOLÓGICOS'!A:A,'Cuadro resumen'!$A$84:$A$100,'4. EQUIPO TECNOLÓGICOS'!B:B)</f>
        <v>0</v>
      </c>
      <c r="C85" s="81">
        <f>SUMIF('4. EQUIPO TECNOLÓGICOS'!$A:$A,'Cuadro resumen'!$A$84:$A$100,'4. EQUIPO TECNOLÓGICOS'!D:D)</f>
        <v>0</v>
      </c>
    </row>
    <row r="86" spans="1:3" ht="37.5">
      <c r="A86" s="287" t="s">
        <v>1348</v>
      </c>
      <c r="B86" s="81">
        <f>SUMIF('4. EQUIPO TECNOLÓGICOS'!A:A,'Cuadro resumen'!$A$84:$A$100,'4. EQUIPO TECNOLÓGICOS'!B:B)</f>
        <v>0</v>
      </c>
      <c r="C86" s="81">
        <f>SUMIF('4. EQUIPO TECNOLÓGICOS'!$A:$A,'Cuadro resumen'!$A$84:$A$100,'4. EQUIPO TECNOLÓGICOS'!D:D)</f>
        <v>0</v>
      </c>
    </row>
    <row r="87" spans="1:3" ht="37.5">
      <c r="A87" s="287" t="s">
        <v>1351</v>
      </c>
      <c r="B87" s="81">
        <f>SUMIF('4. EQUIPO TECNOLÓGICOS'!A:A,'Cuadro resumen'!$A$84:$A$100,'4. EQUIPO TECNOLÓGICOS'!B:B)</f>
        <v>0</v>
      </c>
      <c r="C87" s="81">
        <f>SUMIF('4. EQUIPO TECNOLÓGICOS'!$A:$A,'Cuadro resumen'!$A$84:$A$100,'4. EQUIPO TECNOLÓGICOS'!D:D)</f>
        <v>0</v>
      </c>
    </row>
    <row r="88" spans="1:3" ht="18.75">
      <c r="A88" s="80" t="s">
        <v>422</v>
      </c>
      <c r="B88" s="81">
        <f>SUMIF('4. EQUIPO TECNOLÓGICOS'!A:A,'Cuadro resumen'!$A$84:$A$100,'4. EQUIPO TECNOLÓGICOS'!B:B)</f>
        <v>0</v>
      </c>
      <c r="C88" s="81">
        <f>SUMIF('4. EQUIPO TECNOLÓGICOS'!$A:$A,'Cuadro resumen'!$A$84:$A$100,'4. EQUIPO TECNOLÓGICOS'!D:D)</f>
        <v>0</v>
      </c>
    </row>
    <row r="89" spans="1:3" ht="18.75">
      <c r="A89" s="91" t="s">
        <v>72</v>
      </c>
      <c r="B89" s="81">
        <f>SUMIF('4. EQUIPO TECNOLÓGICOS'!A:A,'Cuadro resumen'!$A$84:$A$100,'4. EQUIPO TECNOLÓGICOS'!B:B)</f>
        <v>0</v>
      </c>
      <c r="C89" s="81">
        <f>SUMIF('4. EQUIPO TECNOLÓGICOS'!$A:$A,'Cuadro resumen'!$A$84:$A$100,'4. EQUIPO TECNOLÓGICOS'!D:D)</f>
        <v>0</v>
      </c>
    </row>
    <row r="90" spans="1:3" ht="18.75">
      <c r="A90" s="91" t="s">
        <v>73</v>
      </c>
      <c r="B90" s="81">
        <f>SUMIF('4. EQUIPO TECNOLÓGICOS'!A:A,'Cuadro resumen'!$A$84:$A$100,'4. EQUIPO TECNOLÓGICOS'!B:B)</f>
        <v>0</v>
      </c>
      <c r="C90" s="81">
        <f>SUMIF('4. EQUIPO TECNOLÓGICOS'!$A:$A,'Cuadro resumen'!$A$84:$A$100,'4. EQUIPO TECNOLÓGICOS'!D:D)</f>
        <v>0</v>
      </c>
    </row>
    <row r="91" spans="1:3" ht="18.75">
      <c r="A91" s="91" t="s">
        <v>74</v>
      </c>
      <c r="B91" s="81">
        <f>SUMIF('4. EQUIPO TECNOLÓGICOS'!A:A,'Cuadro resumen'!$A$84:$A$100,'4. EQUIPO TECNOLÓGICOS'!B:B)</f>
        <v>0</v>
      </c>
      <c r="C91" s="81">
        <f>SUMIF('4. EQUIPO TECNOLÓGICOS'!$A:$A,'Cuadro resumen'!$A$84:$A$100,'4. EQUIPO TECNOLÓGICOS'!D:D)</f>
        <v>0</v>
      </c>
    </row>
    <row r="92" spans="1:3" ht="18.75">
      <c r="A92" s="80" t="s">
        <v>423</v>
      </c>
      <c r="B92" s="81">
        <f>SUMIF('4. EQUIPO TECNOLÓGICOS'!A:A,'Cuadro resumen'!$A$84:$A$100,'4. EQUIPO TECNOLÓGICOS'!B:B)</f>
        <v>0</v>
      </c>
      <c r="C92" s="81">
        <f>SUMIF('4. EQUIPO TECNOLÓGICOS'!$A:$A,'Cuadro resumen'!$A$84:$A$100,'4. EQUIPO TECNOLÓGICOS'!D:D)</f>
        <v>0</v>
      </c>
    </row>
    <row r="93" spans="1:3" ht="18.75">
      <c r="A93" s="91" t="s">
        <v>75</v>
      </c>
      <c r="B93" s="81">
        <f>SUMIF('4. EQUIPO TECNOLÓGICOS'!A:A,'Cuadro resumen'!$A$84:$A$100,'4. EQUIPO TECNOLÓGICOS'!B:B)</f>
        <v>0</v>
      </c>
      <c r="C93" s="81">
        <f>SUMIF('4. EQUIPO TECNOLÓGICOS'!$A:$A,'Cuadro resumen'!$A$84:$A$100,'4. EQUIPO TECNOLÓGICOS'!D:D)</f>
        <v>0</v>
      </c>
    </row>
    <row r="94" spans="1:3" ht="18.75">
      <c r="A94" s="80" t="s">
        <v>76</v>
      </c>
      <c r="B94" s="81">
        <f>SUMIF('4. EQUIPO TECNOLÓGICOS'!A:A,'Cuadro resumen'!$A$84:$A$100,'4. EQUIPO TECNOLÓGICOS'!B:B)</f>
        <v>0</v>
      </c>
      <c r="C94" s="81">
        <f>SUMIF('4. EQUIPO TECNOLÓGICOS'!$A:$A,'Cuadro resumen'!$A$84:$A$100,'4. EQUIPO TECNOLÓGICOS'!D:D)</f>
        <v>0</v>
      </c>
    </row>
    <row r="95" spans="1:3" ht="18.75">
      <c r="A95" s="91" t="s">
        <v>77</v>
      </c>
      <c r="B95" s="81">
        <f>SUMIF('4. EQUIPO TECNOLÓGICOS'!A:A,'Cuadro resumen'!$A$84:$A$100,'4. EQUIPO TECNOLÓGICOS'!B:B)</f>
        <v>1</v>
      </c>
      <c r="C95" s="81">
        <f>SUMIF('4. EQUIPO TECNOLÓGICOS'!$A:$A,'Cuadro resumen'!$A$84:$A$100,'4. EQUIPO TECNOLÓGICOS'!D:D)</f>
        <v>30000</v>
      </c>
    </row>
    <row r="96" spans="1:3" ht="18.75">
      <c r="A96" s="91" t="s">
        <v>78</v>
      </c>
      <c r="B96" s="81">
        <f>SUMIF('4. EQUIPO TECNOLÓGICOS'!A:A,'Cuadro resumen'!$A$84:$A$100,'4. EQUIPO TECNOLÓGICOS'!B:B)</f>
        <v>1</v>
      </c>
      <c r="C96" s="81">
        <f>SUMIF('4. EQUIPO TECNOLÓGICOS'!$A:$A,'Cuadro resumen'!$A$84:$A$100,'4. EQUIPO TECNOLÓGICOS'!D:D)</f>
        <v>30000</v>
      </c>
    </row>
    <row r="97" spans="1:3" ht="18.75">
      <c r="A97" s="80" t="s">
        <v>424</v>
      </c>
      <c r="B97" s="81">
        <f>SUMIF('4. EQUIPO TECNOLÓGICOS'!A:A,'Cuadro resumen'!$A$84:$A$100,'4. EQUIPO TECNOLÓGICOS'!B:B)</f>
        <v>0</v>
      </c>
      <c r="C97" s="81">
        <f>SUMIF('4. EQUIPO TECNOLÓGICOS'!$A:$A,'Cuadro resumen'!$A$84:$A$100,'4. EQUIPO TECNOLÓGICOS'!D:D)</f>
        <v>0</v>
      </c>
    </row>
    <row r="98" spans="1:3" ht="18.75">
      <c r="A98" s="91" t="s">
        <v>80</v>
      </c>
      <c r="B98" s="81">
        <f>SUMIF('4. EQUIPO TECNOLÓGICOS'!A:A,'Cuadro resumen'!$A$84:$A$100,'4. EQUIPO TECNOLÓGICOS'!B:B)</f>
        <v>3</v>
      </c>
      <c r="C98" s="81">
        <f>SUMIF('4. EQUIPO TECNOLÓGICOS'!$A:$A,'Cuadro resumen'!$A$84:$A$100,'4. EQUIPO TECNOLÓGICOS'!D:D)</f>
        <v>4500</v>
      </c>
    </row>
    <row r="99" spans="1:3" ht="18.75">
      <c r="A99" s="91" t="s">
        <v>81</v>
      </c>
      <c r="B99" s="81">
        <f>SUMIF('4. EQUIPO TECNOLÓGICOS'!A:A,'Cuadro resumen'!$A$84:$A$100,'4. EQUIPO TECNOLÓGICOS'!B:B)</f>
        <v>0</v>
      </c>
      <c r="C99" s="81">
        <f>SUMIF('4. EQUIPO TECNOLÓGICOS'!$A:$A,'Cuadro resumen'!$A$84:$A$100,'4. EQUIPO TECNOLÓGICOS'!D:D)</f>
        <v>0</v>
      </c>
    </row>
    <row r="100" spans="1:3" ht="18.75">
      <c r="A100" s="91" t="s">
        <v>82</v>
      </c>
      <c r="B100" s="81">
        <f>SUMIF('4. EQUIPO TECNOLÓGICOS'!A:A,'Cuadro resumen'!$A$84:$A$100,'4. EQUIPO TECNOLÓGICOS'!B:B)</f>
        <v>0</v>
      </c>
      <c r="C100" s="81">
        <f>SUMIF('4. EQUIPO TECNOLÓGICOS'!$A:$A,'Cuadro resumen'!$A$84:$A$100,'4. EQUIPO TECNOLÓGICOS'!D:D)</f>
        <v>0</v>
      </c>
    </row>
    <row r="101" spans="1:3" ht="23.25">
      <c r="A101" s="82" t="s">
        <v>133</v>
      </c>
      <c r="B101" s="83">
        <f>SUM(B84:B100)</f>
        <v>5</v>
      </c>
      <c r="C101" s="83">
        <f>SUM(C84:C100)</f>
        <v>64500</v>
      </c>
    </row>
    <row r="105" spans="1:3">
      <c r="A105" s="167" t="s">
        <v>483</v>
      </c>
    </row>
    <row r="126" spans="1:3">
      <c r="A126" s="167" t="s">
        <v>484</v>
      </c>
    </row>
    <row r="127" spans="1:3">
      <c r="A127" s="84" t="s">
        <v>124</v>
      </c>
      <c r="B127" s="84" t="s">
        <v>54</v>
      </c>
      <c r="C127" s="84" t="s">
        <v>485</v>
      </c>
    </row>
    <row r="128" spans="1:3">
      <c r="A128" s="84" t="s">
        <v>486</v>
      </c>
    </row>
    <row r="129" spans="1:1">
      <c r="A129" s="84" t="s">
        <v>476</v>
      </c>
    </row>
    <row r="130" spans="1:1">
      <c r="A130" s="84" t="s">
        <v>492</v>
      </c>
    </row>
    <row r="143" spans="1:1">
      <c r="A143" s="167" t="s">
        <v>493</v>
      </c>
    </row>
  </sheetData>
  <mergeCells count="3">
    <mergeCell ref="G2:H2"/>
    <mergeCell ref="G15:H15"/>
    <mergeCell ref="G16:H16"/>
  </mergeCells>
  <printOptions horizontalCentered="1"/>
  <pageMargins left="0.51181102362204722" right="0.51181102362204722" top="0.74803149606299213" bottom="0.55118110236220474" header="0.31496062992125984" footer="0.31496062992125984"/>
  <pageSetup paperSize="5" orientation="landscape" r:id="rId1"/>
  <drawing r:id="rId2"/>
  <tableParts count="4">
    <tablePart r:id="rId3"/>
    <tablePart r:id="rId4"/>
    <tablePart r:id="rId5"/>
    <tablePart r:id="rId6"/>
  </tableParts>
</worksheet>
</file>

<file path=xl/worksheets/sheet3.xml><?xml version="1.0" encoding="utf-8"?>
<worksheet xmlns="http://schemas.openxmlformats.org/spreadsheetml/2006/main" xmlns:r="http://schemas.openxmlformats.org/officeDocument/2006/relationships">
  <sheetPr>
    <tabColor rgb="FFFFFF00"/>
  </sheetPr>
  <dimension ref="A1:UV566"/>
  <sheetViews>
    <sheetView showGridLines="0" zoomScale="76" zoomScaleNormal="76" workbookViewId="0">
      <pane ySplit="11" topLeftCell="A223" activePane="bottomLeft" state="frozen"/>
      <selection activeCell="A11" sqref="A11"/>
      <selection pane="bottomLeft" activeCell="C201" sqref="C201"/>
    </sheetView>
  </sheetViews>
  <sheetFormatPr baseColWidth="10" defaultColWidth="11.5703125" defaultRowHeight="15"/>
  <cols>
    <col min="1" max="1" width="15.85546875" style="75" customWidth="1"/>
    <col min="2" max="2" width="69" style="84" customWidth="1"/>
    <col min="3" max="3" width="14.5703125" style="149" customWidth="1"/>
    <col min="4" max="4" width="14.42578125" style="149" customWidth="1"/>
    <col min="5" max="5" width="20.7109375" style="149" customWidth="1"/>
    <col min="6" max="6" width="16.7109375" style="149" customWidth="1"/>
    <col min="7" max="7" width="20.140625" style="149" customWidth="1"/>
    <col min="8" max="8" width="25" style="149" customWidth="1"/>
    <col min="9" max="9" width="20.7109375" style="149" customWidth="1"/>
    <col min="10" max="23" width="32" style="149" customWidth="1"/>
    <col min="24" max="24" width="34.28515625" style="149" customWidth="1"/>
    <col min="25" max="34" width="17.85546875" style="149" customWidth="1"/>
    <col min="35" max="35" width="19.5703125" style="149" customWidth="1"/>
    <col min="36" max="37" width="17.85546875" style="149" customWidth="1"/>
    <col min="38" max="38" width="18.7109375" style="149" customWidth="1"/>
    <col min="39" max="40" width="17.85546875" style="149" customWidth="1"/>
    <col min="41" max="41" width="18.28515625" style="149" customWidth="1"/>
    <col min="42" max="16384" width="11.5703125" style="84"/>
  </cols>
  <sheetData>
    <row r="1" spans="1:568" ht="26.25" hidden="1">
      <c r="A1" s="162"/>
      <c r="B1" s="160" t="s">
        <v>258</v>
      </c>
      <c r="C1" s="162" t="s">
        <v>259</v>
      </c>
      <c r="D1" s="155" t="s">
        <v>260</v>
      </c>
      <c r="E1" s="155" t="s">
        <v>508</v>
      </c>
      <c r="F1" s="155" t="s">
        <v>510</v>
      </c>
      <c r="G1" s="155" t="s">
        <v>512</v>
      </c>
      <c r="H1" s="155" t="s">
        <v>514</v>
      </c>
      <c r="I1" s="155" t="s">
        <v>516</v>
      </c>
      <c r="J1" s="155" t="s">
        <v>518</v>
      </c>
      <c r="K1" s="155" t="s">
        <v>261</v>
      </c>
      <c r="L1" s="155" t="s">
        <v>521</v>
      </c>
      <c r="M1" s="155" t="s">
        <v>262</v>
      </c>
      <c r="N1" s="155" t="s">
        <v>523</v>
      </c>
      <c r="O1" s="155" t="s">
        <v>525</v>
      </c>
      <c r="P1" s="155" t="s">
        <v>527</v>
      </c>
      <c r="Q1" s="155" t="s">
        <v>525</v>
      </c>
      <c r="R1" s="155" t="s">
        <v>527</v>
      </c>
      <c r="S1" s="155" t="s">
        <v>527</v>
      </c>
      <c r="T1" s="155" t="s">
        <v>263</v>
      </c>
      <c r="U1" s="155" t="s">
        <v>528</v>
      </c>
      <c r="V1" s="155" t="s">
        <v>531</v>
      </c>
      <c r="W1" s="155" t="s">
        <v>531</v>
      </c>
      <c r="X1" s="155" t="s">
        <v>264</v>
      </c>
      <c r="Y1" s="155" t="s">
        <v>533</v>
      </c>
      <c r="Z1" s="155" t="s">
        <v>265</v>
      </c>
      <c r="AA1" s="155" t="s">
        <v>534</v>
      </c>
      <c r="AB1" s="155" t="s">
        <v>535</v>
      </c>
      <c r="AC1" s="155" t="s">
        <v>539</v>
      </c>
      <c r="AD1" s="155" t="s">
        <v>281</v>
      </c>
      <c r="AE1" s="155" t="s">
        <v>540</v>
      </c>
      <c r="AF1" s="155" t="s">
        <v>542</v>
      </c>
      <c r="AG1" s="155" t="s">
        <v>544</v>
      </c>
      <c r="AH1" s="155" t="s">
        <v>282</v>
      </c>
      <c r="AI1" s="155" t="s">
        <v>546</v>
      </c>
      <c r="AJ1" s="155" t="s">
        <v>548</v>
      </c>
      <c r="AK1" s="155" t="s">
        <v>550</v>
      </c>
      <c r="AL1" s="155" t="s">
        <v>552</v>
      </c>
      <c r="AM1" s="155" t="s">
        <v>257</v>
      </c>
      <c r="AN1" s="155" t="s">
        <v>554</v>
      </c>
      <c r="AO1" s="162" t="s">
        <v>266</v>
      </c>
      <c r="AP1" s="155" t="s">
        <v>556</v>
      </c>
      <c r="AQ1" s="155" t="s">
        <v>267</v>
      </c>
      <c r="AR1" s="155" t="s">
        <v>558</v>
      </c>
      <c r="AS1" s="155" t="s">
        <v>560</v>
      </c>
      <c r="AT1" s="155" t="s">
        <v>268</v>
      </c>
      <c r="AU1" s="155" t="s">
        <v>562</v>
      </c>
      <c r="AV1" s="155" t="s">
        <v>564</v>
      </c>
      <c r="AW1" s="155" t="s">
        <v>269</v>
      </c>
      <c r="AX1" s="155" t="s">
        <v>565</v>
      </c>
      <c r="AY1" s="155" t="s">
        <v>567</v>
      </c>
      <c r="AZ1" s="155" t="s">
        <v>568</v>
      </c>
      <c r="BA1" s="155" t="s">
        <v>569</v>
      </c>
      <c r="BB1" s="155" t="s">
        <v>571</v>
      </c>
      <c r="BC1" s="155" t="s">
        <v>573</v>
      </c>
      <c r="BD1" s="155" t="s">
        <v>574</v>
      </c>
      <c r="BE1" s="155" t="s">
        <v>270</v>
      </c>
      <c r="BF1" s="155" t="s">
        <v>576</v>
      </c>
      <c r="BG1" s="155" t="s">
        <v>578</v>
      </c>
      <c r="BH1" s="155" t="s">
        <v>580</v>
      </c>
      <c r="BI1" s="155" t="s">
        <v>582</v>
      </c>
      <c r="BJ1" s="155" t="s">
        <v>584</v>
      </c>
      <c r="BK1" s="155" t="s">
        <v>586</v>
      </c>
      <c r="BL1" s="155" t="s">
        <v>588</v>
      </c>
      <c r="BM1" s="155" t="s">
        <v>590</v>
      </c>
      <c r="BN1" s="155" t="s">
        <v>283</v>
      </c>
      <c r="BO1" s="155" t="s">
        <v>592</v>
      </c>
      <c r="BP1" s="155" t="s">
        <v>594</v>
      </c>
      <c r="BQ1" s="155" t="s">
        <v>596</v>
      </c>
      <c r="BR1" s="155" t="s">
        <v>598</v>
      </c>
      <c r="BS1" s="155" t="s">
        <v>600</v>
      </c>
      <c r="BT1" s="155" t="s">
        <v>602</v>
      </c>
      <c r="BU1" s="155" t="s">
        <v>604</v>
      </c>
      <c r="BV1" s="155" t="s">
        <v>606</v>
      </c>
      <c r="BW1" s="155" t="s">
        <v>608</v>
      </c>
      <c r="BX1" s="155" t="s">
        <v>610</v>
      </c>
      <c r="BY1" s="162" t="s">
        <v>271</v>
      </c>
      <c r="BZ1" s="155" t="s">
        <v>272</v>
      </c>
      <c r="CA1" s="155" t="s">
        <v>612</v>
      </c>
      <c r="CB1" s="155" t="s">
        <v>273</v>
      </c>
      <c r="CC1" s="155" t="s">
        <v>614</v>
      </c>
      <c r="CD1" s="155" t="s">
        <v>616</v>
      </c>
      <c r="CE1" s="162" t="s">
        <v>274</v>
      </c>
      <c r="CF1" s="155" t="s">
        <v>275</v>
      </c>
      <c r="CG1" s="155" t="s">
        <v>618</v>
      </c>
      <c r="CH1" s="155" t="s">
        <v>276</v>
      </c>
      <c r="CI1" s="155" t="s">
        <v>620</v>
      </c>
      <c r="CJ1" s="155" t="s">
        <v>622</v>
      </c>
      <c r="CK1" s="155" t="s">
        <v>624</v>
      </c>
      <c r="CL1" s="162" t="s">
        <v>277</v>
      </c>
      <c r="CM1" s="155" t="s">
        <v>630</v>
      </c>
      <c r="CN1" s="155" t="s">
        <v>632</v>
      </c>
      <c r="CO1" s="155" t="s">
        <v>278</v>
      </c>
      <c r="CP1" s="155" t="s">
        <v>626</v>
      </c>
      <c r="CQ1" s="155" t="s">
        <v>628</v>
      </c>
      <c r="CR1" s="155" t="s">
        <v>279</v>
      </c>
      <c r="CS1" s="155" t="s">
        <v>634</v>
      </c>
      <c r="CT1" s="155" t="s">
        <v>280</v>
      </c>
      <c r="CU1" s="155" t="s">
        <v>635</v>
      </c>
      <c r="CV1" s="152" t="s">
        <v>284</v>
      </c>
      <c r="CW1" s="162" t="s">
        <v>285</v>
      </c>
      <c r="CX1" s="155" t="s">
        <v>636</v>
      </c>
      <c r="CY1" s="155" t="s">
        <v>637</v>
      </c>
      <c r="CZ1" s="155" t="s">
        <v>639</v>
      </c>
      <c r="DA1" s="155" t="s">
        <v>286</v>
      </c>
      <c r="DB1" s="155" t="s">
        <v>641</v>
      </c>
      <c r="DC1" s="155" t="s">
        <v>643</v>
      </c>
      <c r="DD1" s="155" t="s">
        <v>645</v>
      </c>
      <c r="DE1" s="155" t="s">
        <v>647</v>
      </c>
      <c r="DF1" s="155" t="s">
        <v>649</v>
      </c>
      <c r="DG1" s="155" t="s">
        <v>651</v>
      </c>
      <c r="DH1" s="162" t="s">
        <v>287</v>
      </c>
      <c r="DI1" s="155" t="s">
        <v>288</v>
      </c>
      <c r="DJ1" s="155" t="s">
        <v>653</v>
      </c>
      <c r="DK1" s="155" t="s">
        <v>289</v>
      </c>
      <c r="DL1" s="155" t="s">
        <v>655</v>
      </c>
      <c r="DM1" s="155" t="s">
        <v>657</v>
      </c>
      <c r="DN1" s="155" t="s">
        <v>659</v>
      </c>
      <c r="DO1" s="155" t="s">
        <v>661</v>
      </c>
      <c r="DP1" s="155" t="s">
        <v>663</v>
      </c>
      <c r="DQ1" s="155" t="s">
        <v>665</v>
      </c>
      <c r="DR1" s="155" t="s">
        <v>667</v>
      </c>
      <c r="DS1" s="155" t="s">
        <v>290</v>
      </c>
      <c r="DT1" s="155" t="s">
        <v>669</v>
      </c>
      <c r="DU1" s="155" t="s">
        <v>671</v>
      </c>
      <c r="DV1" s="155" t="s">
        <v>673</v>
      </c>
      <c r="DW1" s="162" t="s">
        <v>291</v>
      </c>
      <c r="DX1" s="155" t="s">
        <v>675</v>
      </c>
      <c r="DY1" s="155" t="s">
        <v>292</v>
      </c>
      <c r="DZ1" s="155" t="s">
        <v>677</v>
      </c>
      <c r="EA1" s="155" t="s">
        <v>293</v>
      </c>
      <c r="EB1" s="155" t="s">
        <v>679</v>
      </c>
      <c r="EC1" s="155" t="s">
        <v>681</v>
      </c>
      <c r="ED1" s="155" t="s">
        <v>683</v>
      </c>
      <c r="EE1" s="155" t="s">
        <v>685</v>
      </c>
      <c r="EF1" s="155" t="s">
        <v>687</v>
      </c>
      <c r="EG1" s="155" t="s">
        <v>689</v>
      </c>
      <c r="EH1" s="155" t="s">
        <v>691</v>
      </c>
      <c r="EI1" s="155" t="s">
        <v>693</v>
      </c>
      <c r="EJ1" s="155" t="s">
        <v>695</v>
      </c>
      <c r="EK1" s="155" t="s">
        <v>697</v>
      </c>
      <c r="EL1" s="155" t="s">
        <v>699</v>
      </c>
      <c r="EM1" s="162" t="s">
        <v>294</v>
      </c>
      <c r="EN1" s="155" t="s">
        <v>701</v>
      </c>
      <c r="EO1" s="155" t="s">
        <v>295</v>
      </c>
      <c r="EP1" s="155" t="s">
        <v>703</v>
      </c>
      <c r="EQ1" s="155" t="s">
        <v>705</v>
      </c>
      <c r="ER1" s="155" t="s">
        <v>296</v>
      </c>
      <c r="ES1" s="155" t="s">
        <v>707</v>
      </c>
      <c r="ET1" s="155" t="s">
        <v>709</v>
      </c>
      <c r="EU1" s="155" t="s">
        <v>297</v>
      </c>
      <c r="EV1" s="155" t="s">
        <v>711</v>
      </c>
      <c r="EW1" s="155" t="s">
        <v>713</v>
      </c>
      <c r="EX1" s="155" t="s">
        <v>715</v>
      </c>
      <c r="EY1" s="155" t="s">
        <v>298</v>
      </c>
      <c r="EZ1" s="155" t="s">
        <v>717</v>
      </c>
      <c r="FA1" s="155" t="s">
        <v>719</v>
      </c>
      <c r="FB1" s="162" t="s">
        <v>299</v>
      </c>
      <c r="FC1" s="155" t="s">
        <v>300</v>
      </c>
      <c r="FD1" s="155" t="s">
        <v>721</v>
      </c>
      <c r="FE1" s="155" t="s">
        <v>723</v>
      </c>
      <c r="FF1" s="155" t="s">
        <v>725</v>
      </c>
      <c r="FG1" s="155" t="s">
        <v>727</v>
      </c>
      <c r="FH1" s="155" t="s">
        <v>301</v>
      </c>
      <c r="FI1" s="155" t="s">
        <v>729</v>
      </c>
      <c r="FJ1" s="155" t="s">
        <v>731</v>
      </c>
      <c r="FK1" s="155" t="s">
        <v>733</v>
      </c>
      <c r="FL1" s="155" t="s">
        <v>735</v>
      </c>
      <c r="FM1" s="155" t="s">
        <v>737</v>
      </c>
      <c r="FN1" s="155" t="s">
        <v>302</v>
      </c>
      <c r="FO1" s="155" t="s">
        <v>740</v>
      </c>
      <c r="FP1" s="155" t="s">
        <v>303</v>
      </c>
      <c r="FQ1" s="155" t="s">
        <v>743</v>
      </c>
      <c r="FR1" s="155" t="s">
        <v>744</v>
      </c>
      <c r="FS1" s="155" t="s">
        <v>746</v>
      </c>
      <c r="FT1" s="155" t="s">
        <v>304</v>
      </c>
      <c r="FU1" s="155" t="s">
        <v>749</v>
      </c>
      <c r="FV1" s="155" t="s">
        <v>750</v>
      </c>
      <c r="FW1" s="155" t="s">
        <v>752</v>
      </c>
      <c r="FX1" s="155" t="s">
        <v>305</v>
      </c>
      <c r="FY1" s="155" t="s">
        <v>755</v>
      </c>
      <c r="FZ1" s="155" t="s">
        <v>757</v>
      </c>
      <c r="GA1" s="155" t="s">
        <v>759</v>
      </c>
      <c r="GB1" s="162" t="s">
        <v>306</v>
      </c>
      <c r="GC1" s="162" t="s">
        <v>307</v>
      </c>
      <c r="GD1" s="155" t="s">
        <v>313</v>
      </c>
      <c r="GE1" s="155" t="s">
        <v>761</v>
      </c>
      <c r="GF1" s="155" t="s">
        <v>763</v>
      </c>
      <c r="GG1" s="155" t="s">
        <v>765</v>
      </c>
      <c r="GH1" s="155" t="s">
        <v>767</v>
      </c>
      <c r="GI1" s="155" t="s">
        <v>769</v>
      </c>
      <c r="GJ1" s="155" t="s">
        <v>771</v>
      </c>
      <c r="GK1" s="162" t="s">
        <v>308</v>
      </c>
      <c r="GL1" s="155" t="s">
        <v>314</v>
      </c>
      <c r="GM1" s="155" t="s">
        <v>773</v>
      </c>
      <c r="GN1" s="155" t="s">
        <v>775</v>
      </c>
      <c r="GO1" s="155" t="s">
        <v>776</v>
      </c>
      <c r="GP1" s="155" t="s">
        <v>315</v>
      </c>
      <c r="GQ1" s="155" t="s">
        <v>779</v>
      </c>
      <c r="GR1" s="155" t="s">
        <v>780</v>
      </c>
      <c r="GS1" s="162" t="s">
        <v>309</v>
      </c>
      <c r="GT1" s="155" t="s">
        <v>310</v>
      </c>
      <c r="GU1" s="155" t="s">
        <v>782</v>
      </c>
      <c r="GV1" s="155" t="s">
        <v>784</v>
      </c>
      <c r="GW1" s="155" t="s">
        <v>786</v>
      </c>
      <c r="GX1" s="155" t="s">
        <v>788</v>
      </c>
      <c r="GY1" s="155" t="s">
        <v>790</v>
      </c>
      <c r="GZ1" s="162" t="s">
        <v>311</v>
      </c>
      <c r="HA1" s="155" t="s">
        <v>312</v>
      </c>
      <c r="HB1" s="155" t="s">
        <v>792</v>
      </c>
      <c r="HC1" s="155" t="s">
        <v>794</v>
      </c>
      <c r="HD1" s="155" t="s">
        <v>796</v>
      </c>
      <c r="HE1" s="155" t="s">
        <v>798</v>
      </c>
      <c r="HF1" s="155" t="s">
        <v>800</v>
      </c>
      <c r="HG1" s="155" t="s">
        <v>802</v>
      </c>
      <c r="HH1" s="152" t="s">
        <v>316</v>
      </c>
      <c r="HI1" s="162" t="s">
        <v>317</v>
      </c>
      <c r="HJ1" s="155" t="s">
        <v>318</v>
      </c>
      <c r="HK1" s="155" t="s">
        <v>804</v>
      </c>
      <c r="HL1" s="155" t="s">
        <v>806</v>
      </c>
      <c r="HM1" s="155" t="s">
        <v>808</v>
      </c>
      <c r="HN1" s="155" t="s">
        <v>810</v>
      </c>
      <c r="HO1" s="155" t="s">
        <v>319</v>
      </c>
      <c r="HP1" s="155" t="s">
        <v>813</v>
      </c>
      <c r="HQ1" s="155" t="s">
        <v>336</v>
      </c>
      <c r="HR1" s="155" t="s">
        <v>851</v>
      </c>
      <c r="HS1" s="155" t="s">
        <v>853</v>
      </c>
      <c r="HT1" s="155" t="s">
        <v>855</v>
      </c>
      <c r="HU1" s="162" t="s">
        <v>320</v>
      </c>
      <c r="HV1" s="155" t="s">
        <v>815</v>
      </c>
      <c r="HW1" s="155" t="s">
        <v>817</v>
      </c>
      <c r="HX1" s="155" t="s">
        <v>321</v>
      </c>
      <c r="HY1" s="155" t="s">
        <v>820</v>
      </c>
      <c r="HZ1" s="155" t="s">
        <v>822</v>
      </c>
      <c r="IA1" s="155" t="s">
        <v>823</v>
      </c>
      <c r="IB1" s="155" t="s">
        <v>825</v>
      </c>
      <c r="IC1" s="162" t="s">
        <v>322</v>
      </c>
      <c r="ID1" s="155" t="s">
        <v>827</v>
      </c>
      <c r="IE1" s="155" t="s">
        <v>829</v>
      </c>
      <c r="IF1" s="155" t="s">
        <v>831</v>
      </c>
      <c r="IG1" s="155" t="s">
        <v>323</v>
      </c>
      <c r="IH1" s="155" t="s">
        <v>833</v>
      </c>
      <c r="II1" s="155" t="s">
        <v>835</v>
      </c>
      <c r="IJ1" s="155" t="s">
        <v>324</v>
      </c>
      <c r="IK1" s="155" t="s">
        <v>837</v>
      </c>
      <c r="IL1" s="155" t="s">
        <v>839</v>
      </c>
      <c r="IM1" s="155" t="s">
        <v>325</v>
      </c>
      <c r="IN1" s="155" t="s">
        <v>841</v>
      </c>
      <c r="IO1" s="155" t="s">
        <v>843</v>
      </c>
      <c r="IP1" s="155" t="s">
        <v>845</v>
      </c>
      <c r="IQ1" s="155" t="s">
        <v>847</v>
      </c>
      <c r="IR1" s="155" t="s">
        <v>326</v>
      </c>
      <c r="IS1" s="155" t="s">
        <v>849</v>
      </c>
      <c r="IT1" s="162" t="s">
        <v>327</v>
      </c>
      <c r="IU1" s="155" t="s">
        <v>857</v>
      </c>
      <c r="IV1" s="155" t="s">
        <v>859</v>
      </c>
      <c r="IW1" s="155" t="s">
        <v>328</v>
      </c>
      <c r="IX1" s="155" t="s">
        <v>861</v>
      </c>
      <c r="IY1" s="155" t="s">
        <v>863</v>
      </c>
      <c r="IZ1" s="155" t="s">
        <v>865</v>
      </c>
      <c r="JA1" s="162" t="s">
        <v>329</v>
      </c>
      <c r="JB1" s="155" t="s">
        <v>867</v>
      </c>
      <c r="JC1" s="155" t="s">
        <v>330</v>
      </c>
      <c r="JD1" s="155" t="s">
        <v>870</v>
      </c>
      <c r="JE1" s="155" t="s">
        <v>872</v>
      </c>
      <c r="JF1" s="155" t="s">
        <v>874</v>
      </c>
      <c r="JG1" s="155" t="s">
        <v>876</v>
      </c>
      <c r="JH1" s="155" t="s">
        <v>878</v>
      </c>
      <c r="JI1" s="155" t="s">
        <v>880</v>
      </c>
      <c r="JJ1" s="155" t="s">
        <v>331</v>
      </c>
      <c r="JK1" s="155" t="s">
        <v>883</v>
      </c>
      <c r="JL1" s="155" t="s">
        <v>885</v>
      </c>
      <c r="JM1" s="155" t="s">
        <v>887</v>
      </c>
      <c r="JN1" s="155" t="s">
        <v>889</v>
      </c>
      <c r="JO1" s="155" t="s">
        <v>891</v>
      </c>
      <c r="JP1" s="155" t="s">
        <v>893</v>
      </c>
      <c r="JQ1" s="155" t="s">
        <v>895</v>
      </c>
      <c r="JR1" s="155" t="s">
        <v>897</v>
      </c>
      <c r="JS1" s="155" t="s">
        <v>332</v>
      </c>
      <c r="JT1" s="155" t="s">
        <v>900</v>
      </c>
      <c r="JU1" s="155" t="s">
        <v>902</v>
      </c>
      <c r="JV1" s="155" t="s">
        <v>904</v>
      </c>
      <c r="JW1" s="155" t="s">
        <v>906</v>
      </c>
      <c r="JX1" s="155" t="s">
        <v>907</v>
      </c>
      <c r="JY1" s="155" t="s">
        <v>909</v>
      </c>
      <c r="JZ1" s="155" t="s">
        <v>911</v>
      </c>
      <c r="KA1" s="155" t="s">
        <v>913</v>
      </c>
      <c r="KB1" s="155" t="s">
        <v>915</v>
      </c>
      <c r="KC1" s="155" t="s">
        <v>917</v>
      </c>
      <c r="KD1" s="155" t="s">
        <v>919</v>
      </c>
      <c r="KE1" s="155" t="s">
        <v>921</v>
      </c>
      <c r="KF1" s="155" t="s">
        <v>923</v>
      </c>
      <c r="KG1" s="155" t="s">
        <v>925</v>
      </c>
      <c r="KH1" s="155" t="s">
        <v>927</v>
      </c>
      <c r="KI1" s="155" t="s">
        <v>929</v>
      </c>
      <c r="KJ1" s="155" t="s">
        <v>931</v>
      </c>
      <c r="KK1" s="155" t="s">
        <v>933</v>
      </c>
      <c r="KL1" s="155" t="s">
        <v>935</v>
      </c>
      <c r="KM1" s="155" t="s">
        <v>937</v>
      </c>
      <c r="KN1" s="155" t="s">
        <v>939</v>
      </c>
      <c r="KO1" s="155" t="s">
        <v>941</v>
      </c>
      <c r="KP1" s="155" t="s">
        <v>943</v>
      </c>
      <c r="KQ1" s="155" t="s">
        <v>945</v>
      </c>
      <c r="KR1" s="155" t="s">
        <v>947</v>
      </c>
      <c r="KS1" s="155" t="s">
        <v>949</v>
      </c>
      <c r="KT1" s="162" t="s">
        <v>333</v>
      </c>
      <c r="KU1" s="155" t="s">
        <v>951</v>
      </c>
      <c r="KV1" s="155" t="s">
        <v>334</v>
      </c>
      <c r="KW1" s="155" t="s">
        <v>954</v>
      </c>
      <c r="KX1" s="155" t="s">
        <v>956</v>
      </c>
      <c r="KY1" s="155" t="s">
        <v>958</v>
      </c>
      <c r="KZ1" s="155" t="s">
        <v>960</v>
      </c>
      <c r="LA1" s="155" t="s">
        <v>335</v>
      </c>
      <c r="LB1" s="155" t="s">
        <v>963</v>
      </c>
      <c r="LC1" s="155" t="s">
        <v>965</v>
      </c>
      <c r="LD1" s="155" t="s">
        <v>967</v>
      </c>
      <c r="LE1" s="155" t="s">
        <v>969</v>
      </c>
      <c r="LF1" s="155" t="s">
        <v>971</v>
      </c>
      <c r="LG1" s="155" t="s">
        <v>973</v>
      </c>
      <c r="LH1" s="155" t="s">
        <v>975</v>
      </c>
      <c r="LI1" s="152" t="s">
        <v>337</v>
      </c>
      <c r="LJ1" s="162" t="s">
        <v>338</v>
      </c>
      <c r="LK1" s="155" t="s">
        <v>339</v>
      </c>
      <c r="LL1" s="155" t="s">
        <v>340</v>
      </c>
      <c r="LM1" s="162" t="s">
        <v>341</v>
      </c>
      <c r="LN1" s="155" t="s">
        <v>342</v>
      </c>
      <c r="LO1" s="155" t="s">
        <v>995</v>
      </c>
      <c r="LP1" s="155" t="s">
        <v>997</v>
      </c>
      <c r="LQ1" s="155" t="s">
        <v>998</v>
      </c>
      <c r="LR1" s="155" t="s">
        <v>1000</v>
      </c>
      <c r="LS1" s="155" t="s">
        <v>1001</v>
      </c>
      <c r="LT1" s="155" t="s">
        <v>1003</v>
      </c>
      <c r="LU1" s="155" t="s">
        <v>1005</v>
      </c>
      <c r="LV1" s="155" t="s">
        <v>1007</v>
      </c>
      <c r="LW1" s="155" t="s">
        <v>1009</v>
      </c>
      <c r="LX1" s="155" t="s">
        <v>343</v>
      </c>
      <c r="LY1" s="155" t="s">
        <v>1012</v>
      </c>
      <c r="LZ1" s="155" t="s">
        <v>1013</v>
      </c>
      <c r="MA1" s="155" t="s">
        <v>1015</v>
      </c>
      <c r="MB1" s="155" t="s">
        <v>344</v>
      </c>
      <c r="MC1" s="155" t="s">
        <v>1018</v>
      </c>
      <c r="MD1" s="155" t="s">
        <v>1019</v>
      </c>
      <c r="ME1" s="155" t="s">
        <v>1021</v>
      </c>
      <c r="MF1" s="155" t="s">
        <v>1023</v>
      </c>
      <c r="MG1" s="155" t="s">
        <v>345</v>
      </c>
      <c r="MH1" s="155" t="s">
        <v>1026</v>
      </c>
      <c r="MI1" s="155" t="s">
        <v>1028</v>
      </c>
      <c r="MJ1" s="155" t="s">
        <v>1030</v>
      </c>
      <c r="MK1" s="155" t="s">
        <v>1032</v>
      </c>
      <c r="ML1" s="155" t="s">
        <v>346</v>
      </c>
      <c r="MM1" s="155" t="s">
        <v>1035</v>
      </c>
      <c r="MN1" s="155" t="s">
        <v>1037</v>
      </c>
      <c r="MO1" s="155" t="s">
        <v>1039</v>
      </c>
      <c r="MP1" s="155" t="s">
        <v>1041</v>
      </c>
      <c r="MQ1" s="155" t="s">
        <v>1043</v>
      </c>
      <c r="MR1" s="155" t="s">
        <v>1045</v>
      </c>
      <c r="MS1" s="155" t="s">
        <v>1047</v>
      </c>
      <c r="MT1" s="155" t="s">
        <v>1049</v>
      </c>
      <c r="MU1" s="155" t="s">
        <v>1051</v>
      </c>
      <c r="MV1" s="155" t="s">
        <v>1053</v>
      </c>
      <c r="MW1" s="155" t="s">
        <v>1055</v>
      </c>
      <c r="MX1" s="155" t="s">
        <v>1056</v>
      </c>
      <c r="MY1" s="162" t="s">
        <v>347</v>
      </c>
      <c r="MZ1" s="155" t="s">
        <v>348</v>
      </c>
      <c r="NA1" s="155" t="s">
        <v>1058</v>
      </c>
      <c r="NB1" s="155" t="s">
        <v>1060</v>
      </c>
      <c r="NC1" s="155" t="s">
        <v>1062</v>
      </c>
      <c r="ND1" s="155" t="s">
        <v>1064</v>
      </c>
      <c r="NE1" s="162" t="s">
        <v>349</v>
      </c>
      <c r="NF1" s="155" t="s">
        <v>350</v>
      </c>
      <c r="NG1" s="155" t="s">
        <v>1065</v>
      </c>
      <c r="NH1" s="155" t="s">
        <v>351</v>
      </c>
      <c r="NI1" s="155" t="s">
        <v>1067</v>
      </c>
      <c r="NJ1" s="155" t="s">
        <v>1069</v>
      </c>
      <c r="NK1" s="155" t="s">
        <v>352</v>
      </c>
      <c r="NL1" s="155" t="s">
        <v>1071</v>
      </c>
      <c r="NM1" s="155" t="s">
        <v>1073</v>
      </c>
      <c r="NN1" s="152" t="s">
        <v>338</v>
      </c>
      <c r="NO1" s="162" t="s">
        <v>339</v>
      </c>
      <c r="NP1" s="155" t="s">
        <v>353</v>
      </c>
      <c r="NQ1" s="155" t="s">
        <v>977</v>
      </c>
      <c r="NR1" s="155" t="s">
        <v>979</v>
      </c>
      <c r="NS1" s="155" t="s">
        <v>981</v>
      </c>
      <c r="NT1" s="155" t="s">
        <v>983</v>
      </c>
      <c r="NU1" s="155" t="s">
        <v>354</v>
      </c>
      <c r="NV1" s="155" t="s">
        <v>985</v>
      </c>
      <c r="NW1" s="155" t="s">
        <v>355</v>
      </c>
      <c r="NX1" s="155" t="s">
        <v>987</v>
      </c>
      <c r="NY1" s="162" t="s">
        <v>340</v>
      </c>
      <c r="NZ1" s="155" t="s">
        <v>989</v>
      </c>
      <c r="OA1" s="155" t="s">
        <v>356</v>
      </c>
      <c r="OB1" s="152" t="s">
        <v>340</v>
      </c>
      <c r="OC1" s="162" t="s">
        <v>356</v>
      </c>
      <c r="OD1" s="155" t="s">
        <v>991</v>
      </c>
      <c r="OE1" s="155" t="s">
        <v>993</v>
      </c>
      <c r="OF1" s="155" t="s">
        <v>357</v>
      </c>
      <c r="OG1" s="152" t="s">
        <v>358</v>
      </c>
      <c r="OH1" s="162" t="s">
        <v>359</v>
      </c>
      <c r="OI1" s="155" t="s">
        <v>360</v>
      </c>
      <c r="OJ1" s="155" t="s">
        <v>1074</v>
      </c>
      <c r="OK1" s="155" t="s">
        <v>1076</v>
      </c>
      <c r="OL1" s="155" t="s">
        <v>361</v>
      </c>
      <c r="OM1" s="155" t="s">
        <v>371</v>
      </c>
      <c r="ON1" s="155" t="s">
        <v>1078</v>
      </c>
      <c r="OO1" s="155" t="s">
        <v>1080</v>
      </c>
      <c r="OP1" s="155" t="s">
        <v>1082</v>
      </c>
      <c r="OQ1" s="155" t="s">
        <v>1084</v>
      </c>
      <c r="OR1" s="155" t="s">
        <v>1086</v>
      </c>
      <c r="OS1" s="155" t="s">
        <v>1088</v>
      </c>
      <c r="OT1" s="155" t="s">
        <v>1090</v>
      </c>
      <c r="OU1" s="155" t="s">
        <v>1092</v>
      </c>
      <c r="OV1" s="155" t="s">
        <v>1094</v>
      </c>
      <c r="OW1" s="155" t="s">
        <v>1096</v>
      </c>
      <c r="OX1" s="155" t="s">
        <v>1098</v>
      </c>
      <c r="OY1" s="155" t="s">
        <v>1100</v>
      </c>
      <c r="OZ1" s="155" t="s">
        <v>1102</v>
      </c>
      <c r="PA1" s="155" t="s">
        <v>1104</v>
      </c>
      <c r="PB1" s="155" t="s">
        <v>1106</v>
      </c>
      <c r="PC1" s="155" t="s">
        <v>1108</v>
      </c>
      <c r="PD1" s="155" t="s">
        <v>1110</v>
      </c>
      <c r="PE1" s="155" t="s">
        <v>1112</v>
      </c>
      <c r="PF1" s="155" t="s">
        <v>1114</v>
      </c>
      <c r="PG1" s="155" t="s">
        <v>1116</v>
      </c>
      <c r="PH1" s="155" t="s">
        <v>1118</v>
      </c>
      <c r="PI1" s="155" t="s">
        <v>1120</v>
      </c>
      <c r="PJ1" s="155" t="s">
        <v>372</v>
      </c>
      <c r="PK1" s="155" t="s">
        <v>1123</v>
      </c>
      <c r="PL1" s="155" t="s">
        <v>1125</v>
      </c>
      <c r="PM1" s="155" t="s">
        <v>1126</v>
      </c>
      <c r="PN1" s="155" t="s">
        <v>1128</v>
      </c>
      <c r="PO1" s="155" t="s">
        <v>1130</v>
      </c>
      <c r="PP1" s="155" t="s">
        <v>1132</v>
      </c>
      <c r="PQ1" s="155" t="s">
        <v>1134</v>
      </c>
      <c r="PR1" s="155" t="s">
        <v>1136</v>
      </c>
      <c r="PS1" s="155" t="s">
        <v>1138</v>
      </c>
      <c r="PT1" s="155" t="s">
        <v>1140</v>
      </c>
      <c r="PU1" s="155" t="s">
        <v>1142</v>
      </c>
      <c r="PV1" s="155" t="s">
        <v>1144</v>
      </c>
      <c r="PW1" s="155" t="s">
        <v>1146</v>
      </c>
      <c r="PX1" s="155" t="s">
        <v>1148</v>
      </c>
      <c r="PY1" s="155" t="s">
        <v>1150</v>
      </c>
      <c r="PZ1" s="155" t="s">
        <v>1152</v>
      </c>
      <c r="QA1" s="155" t="s">
        <v>1154</v>
      </c>
      <c r="QB1" s="155" t="s">
        <v>1156</v>
      </c>
      <c r="QC1" s="155" t="s">
        <v>1158</v>
      </c>
      <c r="QD1" s="155" t="s">
        <v>1160</v>
      </c>
      <c r="QE1" s="155" t="s">
        <v>1162</v>
      </c>
      <c r="QF1" s="155" t="s">
        <v>1164</v>
      </c>
      <c r="QG1" s="155" t="s">
        <v>1166</v>
      </c>
      <c r="QH1" s="155" t="s">
        <v>1168</v>
      </c>
      <c r="QI1" s="155" t="s">
        <v>1170</v>
      </c>
      <c r="QJ1" s="155" t="s">
        <v>1172</v>
      </c>
      <c r="QK1" s="155" t="s">
        <v>362</v>
      </c>
      <c r="QL1" s="155" t="s">
        <v>1174</v>
      </c>
      <c r="QM1" s="155" t="s">
        <v>1176</v>
      </c>
      <c r="QN1" s="155" t="s">
        <v>1178</v>
      </c>
      <c r="QO1" s="155" t="s">
        <v>1180</v>
      </c>
      <c r="QP1" s="155" t="s">
        <v>1182</v>
      </c>
      <c r="QQ1" s="162" t="s">
        <v>363</v>
      </c>
      <c r="QR1" s="155" t="s">
        <v>364</v>
      </c>
      <c r="QS1" s="155" t="s">
        <v>1184</v>
      </c>
      <c r="QT1" s="155" t="s">
        <v>1186</v>
      </c>
      <c r="QU1" s="155" t="s">
        <v>1188</v>
      </c>
      <c r="QV1" s="155" t="s">
        <v>1190</v>
      </c>
      <c r="QW1" s="155" t="s">
        <v>1192</v>
      </c>
      <c r="QX1" s="155" t="s">
        <v>1194</v>
      </c>
      <c r="QY1" s="162" t="s">
        <v>365</v>
      </c>
      <c r="QZ1" s="155" t="s">
        <v>1196</v>
      </c>
      <c r="RA1" s="155" t="s">
        <v>366</v>
      </c>
      <c r="RB1" s="162" t="s">
        <v>367</v>
      </c>
      <c r="RC1" s="155" t="s">
        <v>368</v>
      </c>
      <c r="RD1" s="155" t="s">
        <v>1226</v>
      </c>
      <c r="RE1" s="155" t="s">
        <v>1228</v>
      </c>
      <c r="RF1" s="162" t="s">
        <v>369</v>
      </c>
      <c r="RG1" s="155" t="s">
        <v>370</v>
      </c>
      <c r="RH1" s="155" t="s">
        <v>1230</v>
      </c>
      <c r="RI1" s="155" t="s">
        <v>1231</v>
      </c>
      <c r="RJ1" s="155" t="s">
        <v>1232</v>
      </c>
      <c r="RK1" s="155" t="s">
        <v>1233</v>
      </c>
      <c r="RL1" s="155" t="s">
        <v>1235</v>
      </c>
      <c r="RM1" s="155" t="s">
        <v>1236</v>
      </c>
      <c r="RN1" s="155" t="s">
        <v>1238</v>
      </c>
      <c r="RO1" s="155" t="s">
        <v>1239</v>
      </c>
      <c r="RP1" s="152" t="s">
        <v>365</v>
      </c>
      <c r="RQ1" s="162" t="s">
        <v>366</v>
      </c>
      <c r="RR1" s="155" t="s">
        <v>373</v>
      </c>
      <c r="RS1" s="155" t="s">
        <v>1198</v>
      </c>
      <c r="RT1" s="155" t="s">
        <v>1200</v>
      </c>
      <c r="RU1" s="155" t="s">
        <v>1202</v>
      </c>
      <c r="RV1" s="155" t="s">
        <v>1204</v>
      </c>
      <c r="RW1" s="155" t="s">
        <v>1206</v>
      </c>
      <c r="RX1" s="155" t="s">
        <v>1208</v>
      </c>
      <c r="RY1" s="155" t="s">
        <v>1210</v>
      </c>
      <c r="RZ1" s="155" t="s">
        <v>1212</v>
      </c>
      <c r="SA1" s="155" t="s">
        <v>1214</v>
      </c>
      <c r="SB1" s="155" t="s">
        <v>1216</v>
      </c>
      <c r="SC1" s="155" t="s">
        <v>1218</v>
      </c>
      <c r="SD1" s="155" t="s">
        <v>1220</v>
      </c>
      <c r="SE1" s="155" t="s">
        <v>1222</v>
      </c>
      <c r="SF1" s="155" t="s">
        <v>1224</v>
      </c>
      <c r="SG1" s="152" t="s">
        <v>374</v>
      </c>
      <c r="SH1" s="162" t="s">
        <v>375</v>
      </c>
      <c r="SI1" s="155" t="s">
        <v>376</v>
      </c>
      <c r="SJ1" s="155" t="s">
        <v>1241</v>
      </c>
      <c r="SK1" s="155" t="s">
        <v>1243</v>
      </c>
      <c r="SL1" s="155" t="s">
        <v>377</v>
      </c>
      <c r="SM1" s="155" t="s">
        <v>1245</v>
      </c>
      <c r="SN1" s="155" t="s">
        <v>1247</v>
      </c>
      <c r="SO1" s="155" t="s">
        <v>1249</v>
      </c>
      <c r="SP1" s="155" t="s">
        <v>1251</v>
      </c>
      <c r="SQ1" s="162" t="s">
        <v>378</v>
      </c>
      <c r="SR1" s="155" t="s">
        <v>379</v>
      </c>
      <c r="SS1" s="155" t="s">
        <v>1253</v>
      </c>
      <c r="ST1" s="155" t="s">
        <v>1255</v>
      </c>
      <c r="SU1" s="155" t="s">
        <v>1257</v>
      </c>
      <c r="SV1" s="155" t="s">
        <v>1259</v>
      </c>
      <c r="SW1" s="155" t="s">
        <v>1261</v>
      </c>
      <c r="SX1" s="155" t="s">
        <v>1263</v>
      </c>
      <c r="SY1" s="155" t="s">
        <v>1265</v>
      </c>
      <c r="SZ1" s="155" t="s">
        <v>1267</v>
      </c>
      <c r="TA1" s="155" t="s">
        <v>1269</v>
      </c>
      <c r="TB1" s="155" t="s">
        <v>1271</v>
      </c>
      <c r="TC1" s="155" t="s">
        <v>1273</v>
      </c>
      <c r="TD1" s="155" t="s">
        <v>1275</v>
      </c>
      <c r="TE1" s="155" t="s">
        <v>1277</v>
      </c>
      <c r="TF1" s="155" t="s">
        <v>1279</v>
      </c>
      <c r="TG1" s="155" t="s">
        <v>1281</v>
      </c>
      <c r="TH1" s="152" t="s">
        <v>380</v>
      </c>
      <c r="TI1" s="162" t="s">
        <v>381</v>
      </c>
      <c r="TJ1" s="155" t="s">
        <v>382</v>
      </c>
      <c r="TK1" s="155" t="s">
        <v>1283</v>
      </c>
      <c r="TL1" s="155" t="s">
        <v>1285</v>
      </c>
      <c r="TM1" s="155" t="s">
        <v>1287</v>
      </c>
      <c r="TN1" s="155" t="s">
        <v>1289</v>
      </c>
      <c r="TO1" s="155" t="s">
        <v>1291</v>
      </c>
      <c r="TP1" s="155" t="s">
        <v>383</v>
      </c>
      <c r="TQ1" s="155" t="s">
        <v>1293</v>
      </c>
      <c r="TR1" s="155" t="s">
        <v>1295</v>
      </c>
      <c r="TS1" s="155" t="s">
        <v>1297</v>
      </c>
      <c r="TT1" s="155" t="s">
        <v>1299</v>
      </c>
      <c r="TU1" s="155" t="s">
        <v>1301</v>
      </c>
      <c r="TV1" s="155" t="s">
        <v>1303</v>
      </c>
      <c r="TW1" s="162" t="s">
        <v>384</v>
      </c>
      <c r="TX1" s="155" t="s">
        <v>385</v>
      </c>
      <c r="TY1" s="155" t="s">
        <v>386</v>
      </c>
      <c r="TZ1" s="155" t="s">
        <v>1305</v>
      </c>
      <c r="UA1" s="155" t="s">
        <v>1307</v>
      </c>
      <c r="UB1" s="155" t="s">
        <v>1308</v>
      </c>
      <c r="UC1" s="155" t="s">
        <v>1310</v>
      </c>
      <c r="UD1" s="155" t="s">
        <v>1312</v>
      </c>
      <c r="UE1" s="155" t="s">
        <v>1314</v>
      </c>
      <c r="UF1" s="155" t="s">
        <v>1316</v>
      </c>
      <c r="UG1" s="155" t="s">
        <v>1318</v>
      </c>
      <c r="UH1" s="155" t="s">
        <v>1320</v>
      </c>
      <c r="UI1" s="155" t="s">
        <v>1322</v>
      </c>
      <c r="UJ1" s="155" t="s">
        <v>1324</v>
      </c>
      <c r="UK1" s="155" t="s">
        <v>1326</v>
      </c>
      <c r="UL1" s="155" t="s">
        <v>1328</v>
      </c>
      <c r="UM1" s="155" t="s">
        <v>1330</v>
      </c>
      <c r="UN1" s="155" t="s">
        <v>1332</v>
      </c>
      <c r="UO1" s="155" t="s">
        <v>1334</v>
      </c>
      <c r="UP1" s="152" t="s">
        <v>1336</v>
      </c>
      <c r="UQ1" s="155" t="s">
        <v>1338</v>
      </c>
      <c r="UR1" s="155" t="s">
        <v>1340</v>
      </c>
      <c r="US1" s="155" t="s">
        <v>1342</v>
      </c>
      <c r="UT1" s="155" t="s">
        <v>1344</v>
      </c>
      <c r="UU1" s="155" t="s">
        <v>1346</v>
      </c>
      <c r="UV1" s="158"/>
    </row>
    <row r="2" spans="1:568" s="113" customFormat="1" hidden="1">
      <c r="J2" s="143"/>
      <c r="Y2" s="113" t="s">
        <v>137</v>
      </c>
      <c r="Z2" s="113" t="s">
        <v>138</v>
      </c>
    </row>
    <row r="3" spans="1:568">
      <c r="A3" s="87"/>
      <c r="B3" s="88"/>
      <c r="C3" s="87"/>
      <c r="D3" s="87"/>
      <c r="E3" s="87"/>
      <c r="F3" s="87"/>
      <c r="G3" s="87"/>
      <c r="H3" s="87"/>
      <c r="I3" s="87"/>
      <c r="J3" s="87"/>
      <c r="K3" s="87"/>
      <c r="L3" s="87"/>
      <c r="M3" s="87"/>
      <c r="N3" s="87"/>
      <c r="O3" s="87"/>
      <c r="P3" s="87"/>
      <c r="Q3" s="87"/>
      <c r="R3" s="87"/>
      <c r="S3" s="87"/>
      <c r="T3" s="87"/>
      <c r="U3" s="87"/>
      <c r="V3" s="87"/>
      <c r="W3" s="87"/>
      <c r="X3" s="87"/>
      <c r="Y3" s="87"/>
      <c r="Z3" s="87"/>
      <c r="AA3" s="87"/>
      <c r="AB3" s="87"/>
      <c r="AC3" s="87"/>
      <c r="AD3" s="87"/>
      <c r="AE3" s="87"/>
      <c r="AF3" s="87"/>
      <c r="AG3" s="87"/>
      <c r="AH3" s="87"/>
      <c r="AI3" s="87"/>
      <c r="AJ3" s="87"/>
      <c r="AK3" s="87"/>
      <c r="AL3" s="87"/>
      <c r="AM3" s="87"/>
      <c r="AN3" s="87"/>
      <c r="AO3" s="87"/>
      <c r="AP3" s="88"/>
    </row>
    <row r="4" spans="1:568">
      <c r="A4" s="87"/>
      <c r="B4" s="88"/>
      <c r="C4" s="87"/>
      <c r="D4" s="87"/>
      <c r="E4" s="87"/>
      <c r="F4" s="87"/>
      <c r="G4" s="87"/>
      <c r="H4" s="87"/>
      <c r="I4" s="87"/>
      <c r="J4" s="87"/>
      <c r="K4" s="87"/>
      <c r="L4" s="87"/>
      <c r="M4" s="87"/>
      <c r="N4" s="87"/>
      <c r="O4" s="87"/>
      <c r="P4" s="87"/>
      <c r="Q4" s="87"/>
      <c r="R4" s="87"/>
      <c r="S4" s="87"/>
      <c r="T4" s="87"/>
      <c r="U4" s="87"/>
      <c r="V4" s="87"/>
      <c r="W4" s="87"/>
      <c r="X4" s="87"/>
      <c r="Y4" s="87"/>
      <c r="Z4" s="87"/>
      <c r="AA4" s="87"/>
      <c r="AB4" s="87"/>
      <c r="AC4" s="87"/>
      <c r="AD4" s="87"/>
      <c r="AE4" s="87"/>
      <c r="AF4" s="87"/>
      <c r="AG4" s="87"/>
      <c r="AH4" s="87"/>
      <c r="AI4" s="87"/>
      <c r="AJ4" s="87"/>
      <c r="AK4" s="87"/>
      <c r="AL4" s="87"/>
      <c r="AM4" s="87"/>
      <c r="AN4" s="87"/>
      <c r="AO4" s="87"/>
      <c r="AP4" s="88"/>
    </row>
    <row r="5" spans="1:568">
      <c r="A5" s="87"/>
      <c r="B5" s="88"/>
      <c r="C5" s="87"/>
      <c r="D5" s="87"/>
      <c r="E5" s="87"/>
      <c r="F5" s="87"/>
      <c r="G5" s="87"/>
      <c r="H5" s="87"/>
      <c r="I5" s="87"/>
      <c r="J5" s="87"/>
      <c r="K5" s="87"/>
      <c r="L5" s="87"/>
      <c r="M5" s="87"/>
      <c r="N5" s="87"/>
      <c r="O5" s="87"/>
      <c r="P5" s="87"/>
      <c r="Q5" s="87"/>
      <c r="R5" s="87"/>
      <c r="S5" s="87"/>
      <c r="T5" s="87"/>
      <c r="U5" s="87"/>
      <c r="V5" s="87"/>
      <c r="W5" s="87"/>
      <c r="X5" s="87"/>
      <c r="Y5" s="87"/>
      <c r="Z5" s="87"/>
      <c r="AA5" s="87"/>
      <c r="AB5" s="87"/>
      <c r="AC5" s="87"/>
      <c r="AD5" s="87"/>
      <c r="AE5" s="87"/>
      <c r="AF5" s="87"/>
      <c r="AG5" s="87"/>
      <c r="AH5" s="87"/>
      <c r="AI5" s="87"/>
      <c r="AJ5" s="87"/>
      <c r="AK5" s="87"/>
      <c r="AL5" s="87"/>
      <c r="AM5" s="87"/>
      <c r="AN5" s="87"/>
      <c r="AO5" s="87"/>
      <c r="AP5" s="88"/>
    </row>
    <row r="6" spans="1:568">
      <c r="A6" s="87"/>
      <c r="B6" s="639" t="s">
        <v>1576</v>
      </c>
      <c r="C6" s="639"/>
      <c r="D6" s="639"/>
      <c r="E6" s="639"/>
      <c r="F6" s="87"/>
      <c r="G6" s="87"/>
      <c r="H6" s="87"/>
      <c r="I6" s="87"/>
      <c r="J6" s="87"/>
      <c r="K6" s="87"/>
      <c r="L6" s="87"/>
      <c r="M6" s="87"/>
      <c r="N6" s="87"/>
      <c r="O6" s="87"/>
      <c r="P6" s="87"/>
      <c r="Q6" s="87"/>
      <c r="R6" s="87"/>
      <c r="S6" s="87"/>
      <c r="T6" s="87"/>
      <c r="U6" s="87"/>
      <c r="V6" s="87"/>
      <c r="W6" s="87"/>
      <c r="X6" s="87"/>
      <c r="Y6" s="87"/>
      <c r="Z6" s="87"/>
      <c r="AA6" s="87"/>
      <c r="AB6" s="87"/>
      <c r="AC6" s="87"/>
      <c r="AD6" s="87"/>
      <c r="AE6" s="87"/>
      <c r="AF6" s="87"/>
      <c r="AG6" s="87"/>
      <c r="AH6" s="87"/>
      <c r="AI6" s="87"/>
      <c r="AJ6" s="87"/>
      <c r="AK6" s="87"/>
      <c r="AL6" s="87"/>
      <c r="AM6" s="87"/>
      <c r="AN6" s="87"/>
      <c r="AO6" s="87"/>
      <c r="AP6" s="88"/>
    </row>
    <row r="7" spans="1:568">
      <c r="A7" s="84"/>
      <c r="B7" s="639" t="s">
        <v>86</v>
      </c>
      <c r="C7" s="639"/>
      <c r="D7" s="639"/>
      <c r="E7" s="639"/>
      <c r="F7" s="89"/>
      <c r="G7" s="89"/>
      <c r="H7" s="89"/>
      <c r="I7" s="89"/>
      <c r="J7" s="89"/>
      <c r="K7" s="89"/>
      <c r="L7" s="89"/>
      <c r="M7" s="89"/>
      <c r="N7" s="89"/>
      <c r="O7" s="89"/>
      <c r="P7" s="89"/>
      <c r="Q7" s="89"/>
      <c r="R7" s="89"/>
      <c r="S7" s="89"/>
      <c r="T7" s="89"/>
      <c r="U7" s="89"/>
      <c r="V7" s="89"/>
      <c r="W7" s="89"/>
      <c r="X7" s="89"/>
      <c r="Y7" s="89"/>
      <c r="Z7" s="89"/>
      <c r="AA7" s="89"/>
      <c r="AB7" s="89"/>
      <c r="AC7" s="89"/>
      <c r="AD7" s="89"/>
      <c r="AE7" s="89"/>
      <c r="AF7" s="89"/>
      <c r="AG7" s="89"/>
      <c r="AH7" s="89"/>
      <c r="AI7" s="89"/>
      <c r="AJ7" s="89"/>
      <c r="AK7" s="89"/>
      <c r="AL7" s="89"/>
      <c r="AM7" s="89"/>
      <c r="AN7" s="89"/>
      <c r="AO7" s="89"/>
      <c r="AP7" s="88"/>
    </row>
    <row r="8" spans="1:568">
      <c r="A8" s="90"/>
      <c r="B8" s="639" t="s">
        <v>1573</v>
      </c>
      <c r="C8" s="639"/>
      <c r="D8" s="639"/>
      <c r="E8" s="63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89"/>
      <c r="AH8" s="89"/>
      <c r="AI8" s="89"/>
      <c r="AJ8" s="89"/>
      <c r="AK8" s="89"/>
      <c r="AL8" s="89"/>
      <c r="AM8" s="89"/>
      <c r="AN8" s="89"/>
      <c r="AO8" s="89"/>
      <c r="AP8" s="88"/>
    </row>
    <row r="9" spans="1:568">
      <c r="A9" s="84"/>
      <c r="B9" s="639" t="s">
        <v>87</v>
      </c>
      <c r="C9" s="639"/>
      <c r="D9" s="639"/>
      <c r="E9" s="639"/>
      <c r="F9" s="89"/>
      <c r="G9" s="89"/>
      <c r="H9" s="89"/>
      <c r="I9" s="89"/>
      <c r="J9" s="89"/>
      <c r="K9" s="89"/>
      <c r="L9" s="89"/>
      <c r="M9" s="89"/>
      <c r="N9" s="89"/>
      <c r="O9" s="89"/>
      <c r="P9" s="89"/>
      <c r="Q9" s="89"/>
      <c r="R9" s="89"/>
      <c r="S9" s="89"/>
      <c r="T9" s="89"/>
      <c r="U9" s="89"/>
      <c r="V9" s="89"/>
      <c r="W9" s="89"/>
      <c r="X9" s="89"/>
      <c r="Y9" s="89"/>
      <c r="Z9" s="89"/>
      <c r="AA9" s="89"/>
      <c r="AB9" s="89"/>
      <c r="AC9" s="89"/>
      <c r="AD9" s="89"/>
      <c r="AE9" s="89"/>
      <c r="AF9" s="89"/>
      <c r="AG9" s="89"/>
      <c r="AH9" s="89"/>
      <c r="AI9" s="89"/>
      <c r="AJ9" s="89"/>
      <c r="AK9" s="89"/>
      <c r="AL9" s="89"/>
      <c r="AM9" s="89"/>
      <c r="AN9" s="89"/>
      <c r="AO9" s="89"/>
      <c r="AP9" s="88"/>
    </row>
    <row r="10" spans="1:568" ht="29.25" thickBot="1">
      <c r="J10" s="185"/>
      <c r="K10" s="185"/>
      <c r="L10" s="185"/>
      <c r="M10" s="186" t="s">
        <v>401</v>
      </c>
      <c r="N10" s="185"/>
      <c r="O10" s="185"/>
      <c r="P10" s="185"/>
      <c r="Q10" s="185"/>
      <c r="R10" s="185"/>
      <c r="S10" s="185"/>
      <c r="T10" s="185"/>
      <c r="U10" s="185"/>
      <c r="V10" s="185"/>
      <c r="W10" s="185"/>
      <c r="X10" s="185"/>
    </row>
    <row r="11" spans="1:568" ht="39" customHeight="1" thickBot="1">
      <c r="A11" s="592" t="s">
        <v>141</v>
      </c>
      <c r="B11" s="593" t="s">
        <v>140</v>
      </c>
      <c r="C11" s="594" t="s">
        <v>137</v>
      </c>
      <c r="D11" s="594" t="s">
        <v>1473</v>
      </c>
      <c r="E11" s="594" t="s">
        <v>255</v>
      </c>
      <c r="F11" s="165" t="s">
        <v>470</v>
      </c>
      <c r="G11" s="165" t="s">
        <v>472</v>
      </c>
      <c r="H11" s="184" t="s">
        <v>473</v>
      </c>
      <c r="I11" s="165" t="s">
        <v>471</v>
      </c>
      <c r="J11" s="347" t="s">
        <v>1379</v>
      </c>
      <c r="K11" s="347" t="s">
        <v>1381</v>
      </c>
      <c r="L11" s="347" t="s">
        <v>481</v>
      </c>
      <c r="M11" s="347" t="s">
        <v>1380</v>
      </c>
      <c r="N11" s="347" t="s">
        <v>1382</v>
      </c>
      <c r="O11" s="347" t="s">
        <v>482</v>
      </c>
      <c r="P11" s="347" t="s">
        <v>1383</v>
      </c>
      <c r="Q11" s="347" t="s">
        <v>1384</v>
      </c>
      <c r="R11" s="347" t="s">
        <v>1385</v>
      </c>
      <c r="S11" s="347" t="s">
        <v>1485</v>
      </c>
      <c r="T11" s="347" t="s">
        <v>1386</v>
      </c>
      <c r="U11" s="347" t="s">
        <v>1387</v>
      </c>
      <c r="V11" s="347" t="s">
        <v>1388</v>
      </c>
      <c r="W11" s="347" t="s">
        <v>1389</v>
      </c>
      <c r="X11" s="347" t="s">
        <v>1390</v>
      </c>
      <c r="Y11" s="346" t="s">
        <v>402</v>
      </c>
      <c r="Z11" s="184" t="s">
        <v>420</v>
      </c>
      <c r="AA11" s="184" t="s">
        <v>403</v>
      </c>
      <c r="AB11" s="184" t="s">
        <v>417</v>
      </c>
      <c r="AC11" s="184" t="s">
        <v>404</v>
      </c>
      <c r="AD11" s="184" t="s">
        <v>405</v>
      </c>
      <c r="AE11" s="184" t="s">
        <v>406</v>
      </c>
      <c r="AF11" s="184" t="s">
        <v>416</v>
      </c>
      <c r="AG11" s="184" t="s">
        <v>407</v>
      </c>
      <c r="AH11" s="184" t="s">
        <v>408</v>
      </c>
      <c r="AI11" s="184" t="s">
        <v>409</v>
      </c>
      <c r="AJ11" s="184" t="s">
        <v>415</v>
      </c>
      <c r="AK11" s="184" t="s">
        <v>410</v>
      </c>
      <c r="AL11" s="184" t="s">
        <v>411</v>
      </c>
      <c r="AM11" s="184" t="s">
        <v>412</v>
      </c>
      <c r="AN11" s="184" t="s">
        <v>414</v>
      </c>
      <c r="AO11" s="184" t="s">
        <v>413</v>
      </c>
    </row>
    <row r="12" spans="1:568">
      <c r="A12" s="595" t="s">
        <v>258</v>
      </c>
      <c r="B12" s="596" t="s">
        <v>142</v>
      </c>
      <c r="C12" s="597">
        <f>C13+C47+C83+C89+C96</f>
        <v>825250</v>
      </c>
      <c r="D12" s="597">
        <f>D13+D47+D83+D89+D96</f>
        <v>0</v>
      </c>
      <c r="E12" s="597">
        <f t="shared" ref="E12:E106" si="0">C12+D12</f>
        <v>825250</v>
      </c>
      <c r="F12" s="161">
        <f>F13+F47+F83+F89+F96</f>
        <v>0</v>
      </c>
      <c r="G12" s="161">
        <f>E12-F12</f>
        <v>825250</v>
      </c>
      <c r="H12" s="161">
        <f>H13+H47+H83+H89+H96</f>
        <v>0</v>
      </c>
      <c r="I12" s="161">
        <f>E12-H12</f>
        <v>825250</v>
      </c>
      <c r="J12" s="161">
        <f t="shared" ref="J12:AA12" si="1">J13+J47+J83+J89+J96</f>
        <v>0</v>
      </c>
      <c r="K12" s="161">
        <f t="shared" si="1"/>
        <v>0</v>
      </c>
      <c r="L12" s="161">
        <f t="shared" si="1"/>
        <v>0</v>
      </c>
      <c r="M12" s="161">
        <f t="shared" si="1"/>
        <v>0</v>
      </c>
      <c r="N12" s="161">
        <f t="shared" si="1"/>
        <v>0</v>
      </c>
      <c r="O12" s="161">
        <f t="shared" si="1"/>
        <v>0</v>
      </c>
      <c r="P12" s="161">
        <f t="shared" si="1"/>
        <v>0</v>
      </c>
      <c r="Q12" s="161">
        <f t="shared" si="1"/>
        <v>0</v>
      </c>
      <c r="R12" s="161">
        <f t="shared" si="1"/>
        <v>0</v>
      </c>
      <c r="S12" s="161">
        <f t="shared" ref="S12" si="2">S13+S47+S83+S89+S96</f>
        <v>0</v>
      </c>
      <c r="T12" s="161">
        <f t="shared" si="1"/>
        <v>307499.96000000002</v>
      </c>
      <c r="U12" s="161">
        <f t="shared" si="1"/>
        <v>0</v>
      </c>
      <c r="V12" s="161">
        <f t="shared" si="1"/>
        <v>0</v>
      </c>
      <c r="W12" s="161">
        <f t="shared" si="1"/>
        <v>0</v>
      </c>
      <c r="X12" s="161">
        <f t="shared" si="1"/>
        <v>517749.99400000001</v>
      </c>
      <c r="Y12" s="161">
        <f t="shared" si="1"/>
        <v>318000</v>
      </c>
      <c r="Z12" s="161">
        <f t="shared" si="1"/>
        <v>0</v>
      </c>
      <c r="AA12" s="161">
        <f t="shared" si="1"/>
        <v>80000</v>
      </c>
      <c r="AB12" s="161">
        <f>Y12+Z12+AA12</f>
        <v>398000</v>
      </c>
      <c r="AC12" s="161">
        <f>AC13+AC47+AC83+AC89+AC96</f>
        <v>0</v>
      </c>
      <c r="AD12" s="161">
        <f>AD13+AD47+AD83+AD89+AD96</f>
        <v>0</v>
      </c>
      <c r="AE12" s="161">
        <f>AE13+AE47+AE83+AE89+AE96</f>
        <v>26499.995999999999</v>
      </c>
      <c r="AF12" s="161">
        <f>AC12+AD12+AE12</f>
        <v>26499.995999999999</v>
      </c>
      <c r="AG12" s="161">
        <f>AG13+AG47+AG83+AG89+AG96</f>
        <v>330000</v>
      </c>
      <c r="AH12" s="161">
        <f>AH13+AH47+AH83+AH89+AH96</f>
        <v>0</v>
      </c>
      <c r="AI12" s="161">
        <f>AI13+AI47+AI83+AI89+AI96</f>
        <v>17499.96</v>
      </c>
      <c r="AJ12" s="161">
        <f>AG12+AH12+AI12</f>
        <v>347499.96</v>
      </c>
      <c r="AK12" s="161">
        <f>AK13+AK47+AK83+AK89+AK96</f>
        <v>40000</v>
      </c>
      <c r="AL12" s="161">
        <f>AL13+AL47+AL83+AL89+AL96</f>
        <v>0</v>
      </c>
      <c r="AM12" s="161">
        <f>AM13+AM47+AM83+AM89+AM96</f>
        <v>13249.998</v>
      </c>
      <c r="AN12" s="161">
        <f>AK12+AL12+AM12</f>
        <v>53249.998</v>
      </c>
      <c r="AO12" s="161">
        <f>AB12+AF12+AJ12+AN12</f>
        <v>825249.95400000003</v>
      </c>
    </row>
    <row r="13" spans="1:568">
      <c r="A13" s="598" t="s">
        <v>259</v>
      </c>
      <c r="B13" s="599" t="s">
        <v>143</v>
      </c>
      <c r="C13" s="600">
        <f>SUM(C14:C46)</f>
        <v>0</v>
      </c>
      <c r="D13" s="600">
        <f>SUM(D14:D46)</f>
        <v>0</v>
      </c>
      <c r="E13" s="600">
        <f t="shared" si="0"/>
        <v>0</v>
      </c>
      <c r="F13" s="164">
        <f>SUM(F14:F46)</f>
        <v>0</v>
      </c>
      <c r="G13" s="164">
        <f t="shared" ref="G13:G220" si="3">E13-F13</f>
        <v>0</v>
      </c>
      <c r="H13" s="164">
        <f>SUM(H14:H46)</f>
        <v>0</v>
      </c>
      <c r="I13" s="164">
        <f t="shared" ref="I13:I220" si="4">E13-H13</f>
        <v>0</v>
      </c>
      <c r="J13" s="164">
        <f t="shared" ref="J13:AA13" si="5">SUM(J14:J46)</f>
        <v>0</v>
      </c>
      <c r="K13" s="164">
        <f t="shared" si="5"/>
        <v>0</v>
      </c>
      <c r="L13" s="164">
        <f t="shared" si="5"/>
        <v>0</v>
      </c>
      <c r="M13" s="164">
        <f t="shared" si="5"/>
        <v>0</v>
      </c>
      <c r="N13" s="164">
        <f t="shared" si="5"/>
        <v>0</v>
      </c>
      <c r="O13" s="164">
        <f t="shared" si="5"/>
        <v>0</v>
      </c>
      <c r="P13" s="164">
        <f t="shared" si="5"/>
        <v>0</v>
      </c>
      <c r="Q13" s="164">
        <f t="shared" si="5"/>
        <v>0</v>
      </c>
      <c r="R13" s="164">
        <f t="shared" si="5"/>
        <v>0</v>
      </c>
      <c r="S13" s="164">
        <f t="shared" ref="S13" si="6">SUM(S14:S46)</f>
        <v>0</v>
      </c>
      <c r="T13" s="164">
        <f t="shared" si="5"/>
        <v>0</v>
      </c>
      <c r="U13" s="164">
        <f t="shared" si="5"/>
        <v>0</v>
      </c>
      <c r="V13" s="164">
        <f t="shared" si="5"/>
        <v>0</v>
      </c>
      <c r="W13" s="164">
        <f t="shared" si="5"/>
        <v>0</v>
      </c>
      <c r="X13" s="164">
        <f t="shared" si="5"/>
        <v>0</v>
      </c>
      <c r="Y13" s="164">
        <f t="shared" si="5"/>
        <v>0</v>
      </c>
      <c r="Z13" s="164">
        <f t="shared" si="5"/>
        <v>0</v>
      </c>
      <c r="AA13" s="164">
        <f t="shared" si="5"/>
        <v>0</v>
      </c>
      <c r="AB13" s="164">
        <f t="shared" ref="AB13:AB220" si="7">Y13+Z13+AA13</f>
        <v>0</v>
      </c>
      <c r="AC13" s="164">
        <f>SUM(AC14:AC46)</f>
        <v>0</v>
      </c>
      <c r="AD13" s="164">
        <f>SUM(AD14:AD46)</f>
        <v>0</v>
      </c>
      <c r="AE13" s="164">
        <f>SUM(AE14:AE46)</f>
        <v>0</v>
      </c>
      <c r="AF13" s="164">
        <f t="shared" ref="AF13:AF220" si="8">AC13+AD13+AE13</f>
        <v>0</v>
      </c>
      <c r="AG13" s="164">
        <f>SUM(AG14:AG46)</f>
        <v>0</v>
      </c>
      <c r="AH13" s="164">
        <f>SUM(AH14:AH46)</f>
        <v>0</v>
      </c>
      <c r="AI13" s="164">
        <f>SUM(AI14:AI46)</f>
        <v>0</v>
      </c>
      <c r="AJ13" s="164">
        <f t="shared" ref="AJ13:AJ220" si="9">AG13+AH13+AI13</f>
        <v>0</v>
      </c>
      <c r="AK13" s="164">
        <f>SUM(AK14:AK46)</f>
        <v>0</v>
      </c>
      <c r="AL13" s="164">
        <f>SUM(AL14:AL46)</f>
        <v>0</v>
      </c>
      <c r="AM13" s="164">
        <f>SUM(AM14:AM46)</f>
        <v>0</v>
      </c>
      <c r="AN13" s="164">
        <f t="shared" ref="AN13:AN220" si="10">AK13+AL13+AM13</f>
        <v>0</v>
      </c>
      <c r="AO13" s="164">
        <f t="shared" ref="AO13:AO220" si="11">AB13+AF13+AJ13+AN13</f>
        <v>0</v>
      </c>
    </row>
    <row r="14" spans="1:568" hidden="1">
      <c r="A14" s="601" t="s">
        <v>260</v>
      </c>
      <c r="B14" s="602" t="s">
        <v>144</v>
      </c>
      <c r="C14" s="603">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D14" s="603">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E14" s="603">
        <f t="shared" si="0"/>
        <v>0</v>
      </c>
      <c r="F14" s="157"/>
      <c r="G14" s="157">
        <f t="shared" si="3"/>
        <v>0</v>
      </c>
      <c r="H14" s="157"/>
      <c r="I14" s="157">
        <f t="shared" si="4"/>
        <v>0</v>
      </c>
      <c r="J14"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K14"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L14"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M14"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N14"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O14"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P14"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Q14"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R14"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S14"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T14"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U14"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V14"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W14"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X14"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Y14"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Z14"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A14"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B14" s="157">
        <f t="shared" si="7"/>
        <v>0</v>
      </c>
      <c r="AC14"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D14"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E14"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F14" s="157">
        <f t="shared" si="8"/>
        <v>0</v>
      </c>
      <c r="AG14"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H14"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I14"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J14" s="157">
        <f t="shared" si="9"/>
        <v>0</v>
      </c>
      <c r="AK14"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L14"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M14"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N14" s="157">
        <f t="shared" si="10"/>
        <v>0</v>
      </c>
      <c r="AO14" s="157">
        <f t="shared" si="11"/>
        <v>0</v>
      </c>
    </row>
    <row r="15" spans="1:568" hidden="1">
      <c r="A15" s="601" t="s">
        <v>508</v>
      </c>
      <c r="B15" s="602" t="s">
        <v>509</v>
      </c>
      <c r="C15" s="603">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D15" s="603">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E15" s="603">
        <f t="shared" si="0"/>
        <v>0</v>
      </c>
      <c r="F15" s="157"/>
      <c r="G15" s="157">
        <f t="shared" si="3"/>
        <v>0</v>
      </c>
      <c r="H15" s="157"/>
      <c r="I15" s="157">
        <f t="shared" si="4"/>
        <v>0</v>
      </c>
      <c r="J15"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K15"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L15"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M15"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N15"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O15"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P15"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Q15"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R15"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S15"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T15"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U15"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V15"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W15"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X15"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Y15"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Z15"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A15"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B15" s="157">
        <f t="shared" si="7"/>
        <v>0</v>
      </c>
      <c r="AC15"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D15"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E15"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F15" s="157">
        <f t="shared" si="8"/>
        <v>0</v>
      </c>
      <c r="AG15"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H15"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I15"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J15" s="157">
        <f t="shared" si="9"/>
        <v>0</v>
      </c>
      <c r="AK15"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L15"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M15"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N15" s="157">
        <f t="shared" si="10"/>
        <v>0</v>
      </c>
      <c r="AO15" s="157">
        <f t="shared" si="11"/>
        <v>0</v>
      </c>
    </row>
    <row r="16" spans="1:568" hidden="1">
      <c r="A16" s="601" t="s">
        <v>510</v>
      </c>
      <c r="B16" s="602" t="s">
        <v>511</v>
      </c>
      <c r="C16" s="603">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D16" s="603">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E16" s="603">
        <f t="shared" si="0"/>
        <v>0</v>
      </c>
      <c r="F16" s="157"/>
      <c r="G16" s="157">
        <f t="shared" si="3"/>
        <v>0</v>
      </c>
      <c r="H16" s="157"/>
      <c r="I16" s="157">
        <f t="shared" si="4"/>
        <v>0</v>
      </c>
      <c r="J16"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K16"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L16"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M16"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N16"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O16"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P16"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Q16"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R16"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S16"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T16"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U16"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V16"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W16"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X16"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Y16"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Z16"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A16"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B16" s="157">
        <f t="shared" si="7"/>
        <v>0</v>
      </c>
      <c r="AC16"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D16"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E16"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F16" s="157">
        <f t="shared" si="8"/>
        <v>0</v>
      </c>
      <c r="AG16"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H16"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I16"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J16" s="157">
        <f t="shared" si="9"/>
        <v>0</v>
      </c>
      <c r="AK16"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L16"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M16"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N16" s="157">
        <f t="shared" si="10"/>
        <v>0</v>
      </c>
      <c r="AO16" s="157">
        <f t="shared" si="11"/>
        <v>0</v>
      </c>
    </row>
    <row r="17" spans="1:41" hidden="1">
      <c r="A17" s="601" t="s">
        <v>512</v>
      </c>
      <c r="B17" s="602" t="s">
        <v>513</v>
      </c>
      <c r="C17" s="603">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D17" s="603">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E17" s="603">
        <f t="shared" si="0"/>
        <v>0</v>
      </c>
      <c r="F17" s="157"/>
      <c r="G17" s="157">
        <f t="shared" si="3"/>
        <v>0</v>
      </c>
      <c r="H17" s="157"/>
      <c r="I17" s="157">
        <f t="shared" si="4"/>
        <v>0</v>
      </c>
      <c r="J17"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K17"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L17"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M17"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N17"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O17"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P17"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Q17"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R17"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S17"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T17"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U17"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V17"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W17"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X17"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Y17"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Z17"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A17"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B17" s="157">
        <f t="shared" si="7"/>
        <v>0</v>
      </c>
      <c r="AC17"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D17"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E17"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F17" s="157">
        <f t="shared" si="8"/>
        <v>0</v>
      </c>
      <c r="AG17"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H17"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I17"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J17" s="157">
        <f t="shared" si="9"/>
        <v>0</v>
      </c>
      <c r="AK17"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L17"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M17"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N17" s="157">
        <f t="shared" si="10"/>
        <v>0</v>
      </c>
      <c r="AO17" s="157">
        <f t="shared" si="11"/>
        <v>0</v>
      </c>
    </row>
    <row r="18" spans="1:41" hidden="1">
      <c r="A18" s="601" t="s">
        <v>514</v>
      </c>
      <c r="B18" s="602" t="s">
        <v>515</v>
      </c>
      <c r="C18" s="603">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D18" s="603">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E18" s="603">
        <f t="shared" si="0"/>
        <v>0</v>
      </c>
      <c r="F18" s="157"/>
      <c r="G18" s="157">
        <f t="shared" si="3"/>
        <v>0</v>
      </c>
      <c r="H18" s="157"/>
      <c r="I18" s="157">
        <f t="shared" si="4"/>
        <v>0</v>
      </c>
      <c r="J18"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K18"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L18"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M18"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N18"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O18"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P18"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Q18"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R18"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S18"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T18"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U18"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V18"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W18"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X18"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Y18"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Z18"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A18"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B18" s="157">
        <f t="shared" si="7"/>
        <v>0</v>
      </c>
      <c r="AC18"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D18"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E18"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F18" s="157">
        <f t="shared" si="8"/>
        <v>0</v>
      </c>
      <c r="AG18"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H18"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I18"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J18" s="157">
        <f t="shared" si="9"/>
        <v>0</v>
      </c>
      <c r="AK18"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L18"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M18"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N18" s="157">
        <f t="shared" si="10"/>
        <v>0</v>
      </c>
      <c r="AO18" s="157">
        <f t="shared" si="11"/>
        <v>0</v>
      </c>
    </row>
    <row r="19" spans="1:41" hidden="1">
      <c r="A19" s="601" t="s">
        <v>516</v>
      </c>
      <c r="B19" s="602" t="s">
        <v>517</v>
      </c>
      <c r="C19" s="603">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D19" s="603">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E19" s="603">
        <f t="shared" si="0"/>
        <v>0</v>
      </c>
      <c r="F19" s="157"/>
      <c r="G19" s="157">
        <f t="shared" si="3"/>
        <v>0</v>
      </c>
      <c r="H19" s="157"/>
      <c r="I19" s="157">
        <f t="shared" si="4"/>
        <v>0</v>
      </c>
      <c r="J19"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K19"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L19"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M19"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N19"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O19"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P19"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Q19"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R19"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S19"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T19"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U19"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V19"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W19"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X19"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Y19"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Z19"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A19"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B19" s="157">
        <f t="shared" si="7"/>
        <v>0</v>
      </c>
      <c r="AC19"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D19"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E19"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F19" s="157">
        <f t="shared" si="8"/>
        <v>0</v>
      </c>
      <c r="AG19"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H19"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I19"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J19" s="157">
        <f t="shared" si="9"/>
        <v>0</v>
      </c>
      <c r="AK19"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L19"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M19"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N19" s="157">
        <f t="shared" si="10"/>
        <v>0</v>
      </c>
      <c r="AO19" s="157">
        <f t="shared" si="11"/>
        <v>0</v>
      </c>
    </row>
    <row r="20" spans="1:41" hidden="1">
      <c r="A20" s="601" t="s">
        <v>518</v>
      </c>
      <c r="B20" s="602" t="s">
        <v>519</v>
      </c>
      <c r="C20" s="603">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D20" s="603">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E20" s="603">
        <f t="shared" si="0"/>
        <v>0</v>
      </c>
      <c r="F20" s="157"/>
      <c r="G20" s="157">
        <f t="shared" si="3"/>
        <v>0</v>
      </c>
      <c r="H20" s="157"/>
      <c r="I20" s="157">
        <f t="shared" si="4"/>
        <v>0</v>
      </c>
      <c r="J20"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K20"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L20"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M20"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N20"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O20"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P20"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Q20"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R20"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S20"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T20"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U20"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V20"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W20"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X20"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Y20"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Z20"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A20"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B20" s="157">
        <f t="shared" si="7"/>
        <v>0</v>
      </c>
      <c r="AC20"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D20"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E20"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F20" s="157">
        <f t="shared" si="8"/>
        <v>0</v>
      </c>
      <c r="AG20"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H20"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I20"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J20" s="157">
        <f t="shared" si="9"/>
        <v>0</v>
      </c>
      <c r="AK20"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L20"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M20"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N20" s="157">
        <f t="shared" si="10"/>
        <v>0</v>
      </c>
      <c r="AO20" s="157">
        <f t="shared" si="11"/>
        <v>0</v>
      </c>
    </row>
    <row r="21" spans="1:41" hidden="1">
      <c r="A21" s="601" t="s">
        <v>261</v>
      </c>
      <c r="B21" s="602" t="s">
        <v>145</v>
      </c>
      <c r="C21" s="603">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D21" s="603">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E21" s="603">
        <f t="shared" ref="E21:E46" si="12">C21+D21</f>
        <v>0</v>
      </c>
      <c r="F21" s="157"/>
      <c r="G21" s="157">
        <f t="shared" ref="G21:G46" si="13">E21-F21</f>
        <v>0</v>
      </c>
      <c r="H21" s="157"/>
      <c r="I21" s="157">
        <f t="shared" ref="I21:I46" si="14">E21-H21</f>
        <v>0</v>
      </c>
      <c r="J21"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K21"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L21"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M21"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N21"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O21"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P21"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Q21"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R21"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S21"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T21"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U21"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V21"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W21"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X21"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Y21"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Z21"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A21"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B21" s="157">
        <f t="shared" ref="AB21:AB47" si="15">Y21+Z21+AA21</f>
        <v>0</v>
      </c>
      <c r="AC21"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D21"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E21"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F21" s="157">
        <f t="shared" ref="AF21:AF46" si="16">AC21+AD21+AE21</f>
        <v>0</v>
      </c>
      <c r="AG21"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H21"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I21"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J21" s="157">
        <f t="shared" ref="AJ21:AJ46" si="17">AG21+AH21+AI21</f>
        <v>0</v>
      </c>
      <c r="AK21"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L21"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M21"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N21" s="157">
        <f t="shared" ref="AN21:AN46" si="18">AK21+AL21+AM21</f>
        <v>0</v>
      </c>
      <c r="AO21" s="157">
        <f t="shared" ref="AO21:AO46" si="19">AB21+AF21+AJ21+AN21</f>
        <v>0</v>
      </c>
    </row>
    <row r="22" spans="1:41" hidden="1">
      <c r="A22" s="601" t="s">
        <v>521</v>
      </c>
      <c r="B22" s="602" t="s">
        <v>520</v>
      </c>
      <c r="C22" s="603">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D22" s="603">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E22" s="603">
        <f t="shared" ref="E22" si="20">C22+D22</f>
        <v>0</v>
      </c>
      <c r="F22" s="157"/>
      <c r="G22" s="157">
        <f t="shared" ref="G22" si="21">E22-F22</f>
        <v>0</v>
      </c>
      <c r="H22" s="157"/>
      <c r="I22" s="157">
        <f t="shared" ref="I22" si="22">E22-H22</f>
        <v>0</v>
      </c>
      <c r="J22"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K22"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L22"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M22"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N22"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O22"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P22"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Q22"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R22"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S22"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T22"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U22"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V22"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W22"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X22"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Y22"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Z22"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A22"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B22" s="157">
        <f t="shared" ref="AB22" si="23">Y22+Z22+AA22</f>
        <v>0</v>
      </c>
      <c r="AC22"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D22"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E22"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F22" s="157">
        <f t="shared" ref="AF22" si="24">AC22+AD22+AE22</f>
        <v>0</v>
      </c>
      <c r="AG22"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H22"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I22"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J22" s="157">
        <f t="shared" ref="AJ22" si="25">AG22+AH22+AI22</f>
        <v>0</v>
      </c>
      <c r="AK22"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L22"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M22"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N22" s="157">
        <f t="shared" ref="AN22" si="26">AK22+AL22+AM22</f>
        <v>0</v>
      </c>
      <c r="AO22" s="157">
        <f t="shared" ref="AO22" si="27">AB22+AF22+AJ22+AN22</f>
        <v>0</v>
      </c>
    </row>
    <row r="23" spans="1:41" hidden="1">
      <c r="A23" s="601" t="s">
        <v>262</v>
      </c>
      <c r="B23" s="602" t="s">
        <v>146</v>
      </c>
      <c r="C23" s="603">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D23" s="603">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E23" s="603">
        <f t="shared" si="12"/>
        <v>0</v>
      </c>
      <c r="F23" s="157"/>
      <c r="G23" s="157">
        <f t="shared" si="13"/>
        <v>0</v>
      </c>
      <c r="H23" s="157"/>
      <c r="I23" s="157">
        <f t="shared" si="14"/>
        <v>0</v>
      </c>
      <c r="J23"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K23"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L23"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M23"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N23"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O23"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P23"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Q23"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R23"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S23"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T23"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U23"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V23"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W23"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X23"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Y23"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Z23"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A23"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B23" s="157">
        <f t="shared" si="15"/>
        <v>0</v>
      </c>
      <c r="AC23"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D23"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E23"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F23" s="157">
        <f t="shared" si="16"/>
        <v>0</v>
      </c>
      <c r="AG23"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H23"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I23"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J23" s="157">
        <f t="shared" si="17"/>
        <v>0</v>
      </c>
      <c r="AK23"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L23"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M23"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N23" s="157">
        <f t="shared" si="18"/>
        <v>0</v>
      </c>
      <c r="AO23" s="157">
        <f t="shared" si="19"/>
        <v>0</v>
      </c>
    </row>
    <row r="24" spans="1:41" hidden="1">
      <c r="A24" s="601" t="s">
        <v>523</v>
      </c>
      <c r="B24" s="602" t="s">
        <v>522</v>
      </c>
      <c r="C24" s="603">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D24" s="603">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E24" s="603">
        <f t="shared" ref="E24:E27" si="28">C24+D24</f>
        <v>0</v>
      </c>
      <c r="F24" s="157"/>
      <c r="G24" s="157">
        <f t="shared" ref="G24:G27" si="29">E24-F24</f>
        <v>0</v>
      </c>
      <c r="H24" s="157"/>
      <c r="I24" s="157">
        <f t="shared" ref="I24:I27" si="30">E24-H24</f>
        <v>0</v>
      </c>
      <c r="J24"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K24"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L24"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M24"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N24"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O24"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P24"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Q24"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R24"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S24"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T24"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U24"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V24"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W24"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X24"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Y24"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Z24"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A24"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B24" s="157">
        <f t="shared" ref="AB24:AB27" si="31">Y24+Z24+AA24</f>
        <v>0</v>
      </c>
      <c r="AC24"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D24"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E24"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F24" s="157">
        <f t="shared" ref="AF24:AF27" si="32">AC24+AD24+AE24</f>
        <v>0</v>
      </c>
      <c r="AG24"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H24"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I24"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J24" s="157">
        <f t="shared" ref="AJ24:AJ27" si="33">AG24+AH24+AI24</f>
        <v>0</v>
      </c>
      <c r="AK24"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L24"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M24"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N24" s="157">
        <f t="shared" ref="AN24:AN27" si="34">AK24+AL24+AM24</f>
        <v>0</v>
      </c>
      <c r="AO24" s="157">
        <f t="shared" ref="AO24:AO27" si="35">AB24+AF24+AJ24+AN24</f>
        <v>0</v>
      </c>
    </row>
    <row r="25" spans="1:41" hidden="1">
      <c r="A25" s="601" t="s">
        <v>525</v>
      </c>
      <c r="B25" s="602" t="s">
        <v>524</v>
      </c>
      <c r="C25" s="603">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D25" s="603">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E25" s="603">
        <f t="shared" si="28"/>
        <v>0</v>
      </c>
      <c r="F25" s="157"/>
      <c r="G25" s="157">
        <f t="shared" si="29"/>
        <v>0</v>
      </c>
      <c r="H25" s="157"/>
      <c r="I25" s="157">
        <f t="shared" si="30"/>
        <v>0</v>
      </c>
      <c r="J25"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K25"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L25"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M25"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N25"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O25"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P25"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Q25"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R25"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S25"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T25"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U25"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V25"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W25"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X25"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Y25"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Z25"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A25"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B25" s="157">
        <f t="shared" si="31"/>
        <v>0</v>
      </c>
      <c r="AC25"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D25"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E25"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F25" s="157">
        <f t="shared" si="32"/>
        <v>0</v>
      </c>
      <c r="AG25"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H25"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I25"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J25" s="157">
        <f t="shared" si="33"/>
        <v>0</v>
      </c>
      <c r="AK25"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L25"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M25"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N25" s="157">
        <f t="shared" si="34"/>
        <v>0</v>
      </c>
      <c r="AO25" s="157">
        <f t="shared" si="35"/>
        <v>0</v>
      </c>
    </row>
    <row r="26" spans="1:41" hidden="1">
      <c r="A26" s="601" t="s">
        <v>527</v>
      </c>
      <c r="B26" s="602" t="s">
        <v>526</v>
      </c>
      <c r="C26" s="603">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D26" s="603">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E26" s="603">
        <f t="shared" si="28"/>
        <v>0</v>
      </c>
      <c r="F26" s="157"/>
      <c r="G26" s="157">
        <f t="shared" si="29"/>
        <v>0</v>
      </c>
      <c r="H26" s="157"/>
      <c r="I26" s="157">
        <f t="shared" si="30"/>
        <v>0</v>
      </c>
      <c r="J26"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K26"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L26"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M26"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N26"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O26"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P26"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Q26"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R26"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S26"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T26"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U26"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V26"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W26"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X26"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Y26"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Z26"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A26"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B26" s="157">
        <f t="shared" si="31"/>
        <v>0</v>
      </c>
      <c r="AC26"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D26"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E26"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F26" s="157">
        <f t="shared" si="32"/>
        <v>0</v>
      </c>
      <c r="AG26"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H26"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I26"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J26" s="157">
        <f t="shared" si="33"/>
        <v>0</v>
      </c>
      <c r="AK26"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L26"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M26"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N26" s="157">
        <f t="shared" si="34"/>
        <v>0</v>
      </c>
      <c r="AO26" s="157">
        <f t="shared" si="35"/>
        <v>0</v>
      </c>
    </row>
    <row r="27" spans="1:41" hidden="1">
      <c r="A27" s="601" t="s">
        <v>263</v>
      </c>
      <c r="B27" s="602" t="s">
        <v>147</v>
      </c>
      <c r="C27" s="603">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D27" s="603">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E27" s="603">
        <f t="shared" si="28"/>
        <v>0</v>
      </c>
      <c r="F27" s="157"/>
      <c r="G27" s="157">
        <f t="shared" si="29"/>
        <v>0</v>
      </c>
      <c r="H27" s="157"/>
      <c r="I27" s="157">
        <f t="shared" si="30"/>
        <v>0</v>
      </c>
      <c r="J27"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K27"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L27"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M27"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N27"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O27"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P27"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Q27"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R27"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S27"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T27"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U27"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V27"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W27"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X27"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Y27"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Z27"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A27"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B27" s="157">
        <f t="shared" si="31"/>
        <v>0</v>
      </c>
      <c r="AC27"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D27"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E27"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F27" s="157">
        <f t="shared" si="32"/>
        <v>0</v>
      </c>
      <c r="AG27"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H27"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I27"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J27" s="157">
        <f t="shared" si="33"/>
        <v>0</v>
      </c>
      <c r="AK27"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L27"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M27"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N27" s="157">
        <f t="shared" si="34"/>
        <v>0</v>
      </c>
      <c r="AO27" s="157">
        <f t="shared" si="35"/>
        <v>0</v>
      </c>
    </row>
    <row r="28" spans="1:41" hidden="1">
      <c r="A28" s="601" t="s">
        <v>528</v>
      </c>
      <c r="B28" s="602" t="s">
        <v>529</v>
      </c>
      <c r="C28" s="603">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D28" s="603">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E28" s="603">
        <f t="shared" si="12"/>
        <v>0</v>
      </c>
      <c r="F28" s="157"/>
      <c r="G28" s="157">
        <f t="shared" si="13"/>
        <v>0</v>
      </c>
      <c r="H28" s="157"/>
      <c r="I28" s="157">
        <f t="shared" si="14"/>
        <v>0</v>
      </c>
      <c r="J28"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K28"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L28"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M28"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N28"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O28"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P28"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Q28"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R28"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S28"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T28"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U28"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V28"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W28"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X28"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Y28"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Z28"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A28"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B28" s="157">
        <f t="shared" si="15"/>
        <v>0</v>
      </c>
      <c r="AC28"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D28"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E28"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F28" s="157">
        <f t="shared" si="16"/>
        <v>0</v>
      </c>
      <c r="AG28"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H28"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I28"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J28" s="157">
        <f t="shared" si="17"/>
        <v>0</v>
      </c>
      <c r="AK28"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L28"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M28"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N28" s="157">
        <f t="shared" si="18"/>
        <v>0</v>
      </c>
      <c r="AO28" s="157">
        <f t="shared" si="19"/>
        <v>0</v>
      </c>
    </row>
    <row r="29" spans="1:41" hidden="1">
      <c r="A29" s="601" t="s">
        <v>531</v>
      </c>
      <c r="B29" s="602" t="s">
        <v>530</v>
      </c>
      <c r="C29" s="603">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D29" s="603">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E29" s="603">
        <f t="shared" ref="E29:E30" si="36">C29+D29</f>
        <v>0</v>
      </c>
      <c r="F29" s="157"/>
      <c r="G29" s="157">
        <f t="shared" ref="G29:G30" si="37">E29-F29</f>
        <v>0</v>
      </c>
      <c r="H29" s="157"/>
      <c r="I29" s="157">
        <f t="shared" ref="I29:I30" si="38">E29-H29</f>
        <v>0</v>
      </c>
      <c r="J29"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K29"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L29"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M29"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N29"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O29"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P29"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Q29"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R29"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S29"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T29"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U29"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V29"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W29"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X29"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Y29"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Z29"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A29"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B29" s="157">
        <f t="shared" ref="AB29:AB30" si="39">Y29+Z29+AA29</f>
        <v>0</v>
      </c>
      <c r="AC29"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D29"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E29"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F29" s="157">
        <f t="shared" ref="AF29:AF30" si="40">AC29+AD29+AE29</f>
        <v>0</v>
      </c>
      <c r="AG29"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H29"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I29"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J29" s="157">
        <f t="shared" ref="AJ29:AJ30" si="41">AG29+AH29+AI29</f>
        <v>0</v>
      </c>
      <c r="AK29"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L29"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M29"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N29" s="157">
        <f t="shared" ref="AN29:AN30" si="42">AK29+AL29+AM29</f>
        <v>0</v>
      </c>
      <c r="AO29" s="157">
        <f t="shared" ref="AO29:AO30" si="43">AB29+AF29+AJ29+AN29</f>
        <v>0</v>
      </c>
    </row>
    <row r="30" spans="1:41" hidden="1">
      <c r="A30" s="601" t="s">
        <v>264</v>
      </c>
      <c r="B30" s="602" t="s">
        <v>148</v>
      </c>
      <c r="C30" s="603">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D30" s="603">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E30" s="603">
        <f t="shared" si="36"/>
        <v>0</v>
      </c>
      <c r="F30" s="157"/>
      <c r="G30" s="157">
        <f t="shared" si="37"/>
        <v>0</v>
      </c>
      <c r="H30" s="157"/>
      <c r="I30" s="157">
        <f t="shared" si="38"/>
        <v>0</v>
      </c>
      <c r="J30"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K30"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L30"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M30"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N30"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O30"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P30"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Q30"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R30"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S30"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T30"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U30"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V30"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W30"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X30"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Y30"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Z30"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A30"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B30" s="157">
        <f t="shared" si="39"/>
        <v>0</v>
      </c>
      <c r="AC30"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D30"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E30"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F30" s="157">
        <f t="shared" si="40"/>
        <v>0</v>
      </c>
      <c r="AG30"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H30"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I30"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J30" s="157">
        <f t="shared" si="41"/>
        <v>0</v>
      </c>
      <c r="AK30"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L30"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M30"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N30" s="157">
        <f t="shared" si="42"/>
        <v>0</v>
      </c>
      <c r="AO30" s="157">
        <f t="shared" si="43"/>
        <v>0</v>
      </c>
    </row>
    <row r="31" spans="1:41" hidden="1">
      <c r="A31" s="601" t="s">
        <v>533</v>
      </c>
      <c r="B31" s="602" t="s">
        <v>532</v>
      </c>
      <c r="C31" s="603">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D31" s="603">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E31" s="603">
        <f t="shared" si="12"/>
        <v>0</v>
      </c>
      <c r="F31" s="157"/>
      <c r="G31" s="157">
        <f t="shared" si="13"/>
        <v>0</v>
      </c>
      <c r="H31" s="157"/>
      <c r="I31" s="157">
        <f t="shared" si="14"/>
        <v>0</v>
      </c>
      <c r="J31"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K31"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L31"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M31"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N31"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O31"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P31"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Q31"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R31"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S31"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T31"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U31"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V31"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W31"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X31"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Y31"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Z31"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A31"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B31" s="157">
        <f t="shared" si="15"/>
        <v>0</v>
      </c>
      <c r="AC31"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D31"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E31"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F31" s="157">
        <f t="shared" si="16"/>
        <v>0</v>
      </c>
      <c r="AG31"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H31"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I31"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J31" s="157">
        <f t="shared" si="17"/>
        <v>0</v>
      </c>
      <c r="AK31"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L31"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M31"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N31" s="157">
        <f t="shared" si="18"/>
        <v>0</v>
      </c>
      <c r="AO31" s="157">
        <f t="shared" si="19"/>
        <v>0</v>
      </c>
    </row>
    <row r="32" spans="1:41" hidden="1">
      <c r="A32" s="601" t="s">
        <v>265</v>
      </c>
      <c r="B32" s="602" t="s">
        <v>149</v>
      </c>
      <c r="C32" s="603">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D32" s="603">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E32" s="603">
        <f t="shared" si="12"/>
        <v>0</v>
      </c>
      <c r="F32" s="157"/>
      <c r="G32" s="157">
        <f t="shared" si="13"/>
        <v>0</v>
      </c>
      <c r="H32" s="157"/>
      <c r="I32" s="157">
        <f t="shared" si="14"/>
        <v>0</v>
      </c>
      <c r="J32"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K32"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L32"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M32"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N32"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O32"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P32"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Q32"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R32"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S32"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T32"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U32"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V32"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W32"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X32"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Y32"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Z32"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A32"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B32" s="157">
        <f t="shared" si="15"/>
        <v>0</v>
      </c>
      <c r="AC32"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D32"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E32"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F32" s="157">
        <f t="shared" si="16"/>
        <v>0</v>
      </c>
      <c r="AG32"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H32"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I32"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J32" s="157">
        <f t="shared" si="17"/>
        <v>0</v>
      </c>
      <c r="AK32"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L32"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M32"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N32" s="157">
        <f t="shared" si="18"/>
        <v>0</v>
      </c>
      <c r="AO32" s="157">
        <f t="shared" si="19"/>
        <v>0</v>
      </c>
    </row>
    <row r="33" spans="1:41" hidden="1">
      <c r="A33" s="601" t="s">
        <v>534</v>
      </c>
      <c r="B33" s="602" t="s">
        <v>536</v>
      </c>
      <c r="C33" s="603">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D33" s="603">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E33" s="603">
        <f t="shared" ref="E33:E34" si="44">C33+D33</f>
        <v>0</v>
      </c>
      <c r="F33" s="157"/>
      <c r="G33" s="157">
        <f t="shared" ref="G33:G34" si="45">E33-F33</f>
        <v>0</v>
      </c>
      <c r="H33" s="157"/>
      <c r="I33" s="157">
        <f t="shared" ref="I33:I34" si="46">E33-H33</f>
        <v>0</v>
      </c>
      <c r="J33"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K33"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L33"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M33"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N33"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O33"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P33"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Q33"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R33"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S33"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T33"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U33"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V33"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W33"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X33"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Y33"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Z33"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A33"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B33" s="157">
        <f t="shared" ref="AB33:AB34" si="47">Y33+Z33+AA33</f>
        <v>0</v>
      </c>
      <c r="AC33"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D33"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E33"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F33" s="157">
        <f t="shared" ref="AF33:AF34" si="48">AC33+AD33+AE33</f>
        <v>0</v>
      </c>
      <c r="AG33"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H33"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I33"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J33" s="157">
        <f t="shared" ref="AJ33:AJ34" si="49">AG33+AH33+AI33</f>
        <v>0</v>
      </c>
      <c r="AK33"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L33"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M33"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N33" s="157">
        <f t="shared" ref="AN33:AN34" si="50">AK33+AL33+AM33</f>
        <v>0</v>
      </c>
      <c r="AO33" s="157">
        <f t="shared" ref="AO33:AO34" si="51">AB33+AF33+AJ33+AN33</f>
        <v>0</v>
      </c>
    </row>
    <row r="34" spans="1:41" hidden="1">
      <c r="A34" s="601" t="s">
        <v>535</v>
      </c>
      <c r="B34" s="602" t="s">
        <v>537</v>
      </c>
      <c r="C34" s="603">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D34" s="603">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E34" s="603">
        <f t="shared" si="44"/>
        <v>0</v>
      </c>
      <c r="F34" s="157"/>
      <c r="G34" s="157">
        <f t="shared" si="45"/>
        <v>0</v>
      </c>
      <c r="H34" s="157"/>
      <c r="I34" s="157">
        <f t="shared" si="46"/>
        <v>0</v>
      </c>
      <c r="J34"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K34"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L34"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M34"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N34"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O34"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P34"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Q34"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R34"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S34"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T34"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U34"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V34"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W34"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X34"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Y34"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Z34"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A34"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B34" s="157">
        <f t="shared" si="47"/>
        <v>0</v>
      </c>
      <c r="AC34"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D34"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E34"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F34" s="157">
        <f t="shared" si="48"/>
        <v>0</v>
      </c>
      <c r="AG34"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H34"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I34"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J34" s="157">
        <f t="shared" si="49"/>
        <v>0</v>
      </c>
      <c r="AK34"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L34"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M34"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N34" s="157">
        <f t="shared" si="50"/>
        <v>0</v>
      </c>
      <c r="AO34" s="157">
        <f t="shared" si="51"/>
        <v>0</v>
      </c>
    </row>
    <row r="35" spans="1:41" hidden="1">
      <c r="A35" s="601" t="s">
        <v>539</v>
      </c>
      <c r="B35" s="602" t="s">
        <v>538</v>
      </c>
      <c r="C35" s="603">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D35" s="603">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E35" s="603">
        <f t="shared" si="12"/>
        <v>0</v>
      </c>
      <c r="F35" s="157"/>
      <c r="G35" s="157">
        <f t="shared" si="13"/>
        <v>0</v>
      </c>
      <c r="H35" s="157"/>
      <c r="I35" s="157">
        <f t="shared" si="14"/>
        <v>0</v>
      </c>
      <c r="J35"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K35"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L35"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M35"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N35"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O35"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P35"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Q35"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R35"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S35"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T35"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U35"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V35"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W35"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X35"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Y35"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Z35"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A35"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B35" s="157">
        <f t="shared" si="15"/>
        <v>0</v>
      </c>
      <c r="AC35"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D35"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E35"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F35" s="157">
        <f t="shared" si="16"/>
        <v>0</v>
      </c>
      <c r="AG35"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H35"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I35"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J35" s="157">
        <f t="shared" si="17"/>
        <v>0</v>
      </c>
      <c r="AK35"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L35"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M35"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N35" s="157">
        <f t="shared" si="18"/>
        <v>0</v>
      </c>
      <c r="AO35" s="157">
        <f t="shared" si="19"/>
        <v>0</v>
      </c>
    </row>
    <row r="36" spans="1:41" hidden="1">
      <c r="A36" s="601" t="s">
        <v>281</v>
      </c>
      <c r="B36" s="602" t="s">
        <v>166</v>
      </c>
      <c r="C36" s="603">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D36" s="603">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E36" s="603">
        <f t="shared" ref="E36:E44" si="52">C36+D36</f>
        <v>0</v>
      </c>
      <c r="F36" s="157"/>
      <c r="G36" s="157">
        <f t="shared" ref="G36:G44" si="53">E36-F36</f>
        <v>0</v>
      </c>
      <c r="H36" s="157"/>
      <c r="I36" s="157">
        <f t="shared" ref="I36:I44" si="54">E36-H36</f>
        <v>0</v>
      </c>
      <c r="J36"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K36"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L36"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M36"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N36"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O36"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P36"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Q36"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R36"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S36"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T36"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U36"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V36"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W36"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X36"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Y36"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Z36"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A36"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B36" s="157">
        <f t="shared" ref="AB36:AB44" si="55">Y36+Z36+AA36</f>
        <v>0</v>
      </c>
      <c r="AC36"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D36"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E36"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F36" s="157">
        <f t="shared" ref="AF36:AF44" si="56">AC36+AD36+AE36</f>
        <v>0</v>
      </c>
      <c r="AG36"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H36"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I36"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J36" s="157">
        <f t="shared" ref="AJ36:AJ44" si="57">AG36+AH36+AI36</f>
        <v>0</v>
      </c>
      <c r="AK36"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L36"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M36"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N36" s="157">
        <f t="shared" ref="AN36:AN44" si="58">AK36+AL36+AM36</f>
        <v>0</v>
      </c>
      <c r="AO36" s="157">
        <f t="shared" ref="AO36:AO44" si="59">AB36+AF36+AJ36+AN36</f>
        <v>0</v>
      </c>
    </row>
    <row r="37" spans="1:41" hidden="1">
      <c r="A37" s="601" t="s">
        <v>540</v>
      </c>
      <c r="B37" s="602" t="s">
        <v>541</v>
      </c>
      <c r="C37" s="603">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D37" s="603">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E37" s="603">
        <f t="shared" ref="E37" si="60">C37+D37</f>
        <v>0</v>
      </c>
      <c r="F37" s="157"/>
      <c r="G37" s="157">
        <f t="shared" ref="G37" si="61">E37-F37</f>
        <v>0</v>
      </c>
      <c r="H37" s="157"/>
      <c r="I37" s="157">
        <f t="shared" ref="I37" si="62">E37-H37</f>
        <v>0</v>
      </c>
      <c r="J37"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K37"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L37"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M37"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N37"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O37"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P37"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Q37"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R37"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S37"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T37"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U37"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V37"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W37"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X37"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Y37"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Z37"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A37"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B37" s="157">
        <f t="shared" ref="AB37" si="63">Y37+Z37+AA37</f>
        <v>0</v>
      </c>
      <c r="AC37"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D37"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E37"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F37" s="157">
        <f t="shared" ref="AF37" si="64">AC37+AD37+AE37</f>
        <v>0</v>
      </c>
      <c r="AG37"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H37"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I37"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J37" s="157">
        <f t="shared" ref="AJ37" si="65">AG37+AH37+AI37</f>
        <v>0</v>
      </c>
      <c r="AK37"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L37"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M37"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N37" s="157">
        <f t="shared" ref="AN37" si="66">AK37+AL37+AM37</f>
        <v>0</v>
      </c>
      <c r="AO37" s="157">
        <f t="shared" ref="AO37" si="67">AB37+AF37+AJ37+AN37</f>
        <v>0</v>
      </c>
    </row>
    <row r="38" spans="1:41" hidden="1">
      <c r="A38" s="601" t="s">
        <v>542</v>
      </c>
      <c r="B38" s="602" t="s">
        <v>543</v>
      </c>
      <c r="C38" s="603">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D38" s="603">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E38" s="603">
        <f t="shared" si="52"/>
        <v>0</v>
      </c>
      <c r="F38" s="157"/>
      <c r="G38" s="157">
        <f t="shared" si="53"/>
        <v>0</v>
      </c>
      <c r="H38" s="157"/>
      <c r="I38" s="157">
        <f t="shared" si="54"/>
        <v>0</v>
      </c>
      <c r="J38"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K38"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L38"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M38"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N38"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O38"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P38"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Q38"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R38"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S38"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T38"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U38"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V38"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W38"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X38"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Y38"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Z38"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A38"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B38" s="157">
        <f t="shared" si="55"/>
        <v>0</v>
      </c>
      <c r="AC38"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D38"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E38"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F38" s="157">
        <f t="shared" si="56"/>
        <v>0</v>
      </c>
      <c r="AG38"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H38"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I38"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J38" s="157">
        <f t="shared" si="57"/>
        <v>0</v>
      </c>
      <c r="AK38"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L38"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M38"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N38" s="157">
        <f t="shared" si="58"/>
        <v>0</v>
      </c>
      <c r="AO38" s="157">
        <f t="shared" si="59"/>
        <v>0</v>
      </c>
    </row>
    <row r="39" spans="1:41" hidden="1">
      <c r="A39" s="601" t="s">
        <v>544</v>
      </c>
      <c r="B39" s="602" t="s">
        <v>545</v>
      </c>
      <c r="C39" s="603">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D39" s="603">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E39" s="603">
        <f t="shared" ref="E39:E43" si="68">C39+D39</f>
        <v>0</v>
      </c>
      <c r="F39" s="157"/>
      <c r="G39" s="157">
        <f t="shared" ref="G39:G43" si="69">E39-F39</f>
        <v>0</v>
      </c>
      <c r="H39" s="157"/>
      <c r="I39" s="157">
        <f t="shared" ref="I39:I43" si="70">E39-H39</f>
        <v>0</v>
      </c>
      <c r="J39"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K39"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L39"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M39"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N39"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O39"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P39"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Q39"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R39"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S39"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T39"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U39"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V39"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W39"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X39"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Y39"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Z39"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A39"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B39" s="157">
        <f t="shared" ref="AB39:AB43" si="71">Y39+Z39+AA39</f>
        <v>0</v>
      </c>
      <c r="AC39"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D39"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E39"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F39" s="157">
        <f t="shared" ref="AF39:AF43" si="72">AC39+AD39+AE39</f>
        <v>0</v>
      </c>
      <c r="AG39"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H39"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I39"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J39" s="157">
        <f t="shared" ref="AJ39:AJ43" si="73">AG39+AH39+AI39</f>
        <v>0</v>
      </c>
      <c r="AK39"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L39"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M39"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N39" s="157">
        <f t="shared" ref="AN39:AN43" si="74">AK39+AL39+AM39</f>
        <v>0</v>
      </c>
      <c r="AO39" s="157">
        <f t="shared" ref="AO39:AO43" si="75">AB39+AF39+AJ39+AN39</f>
        <v>0</v>
      </c>
    </row>
    <row r="40" spans="1:41" hidden="1">
      <c r="A40" s="601" t="s">
        <v>282</v>
      </c>
      <c r="B40" s="602" t="s">
        <v>167</v>
      </c>
      <c r="C40" s="603">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D40" s="603">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E40" s="603">
        <f t="shared" ref="E40" si="76">C40+D40</f>
        <v>0</v>
      </c>
      <c r="F40" s="157"/>
      <c r="G40" s="157">
        <f t="shared" ref="G40" si="77">E40-F40</f>
        <v>0</v>
      </c>
      <c r="H40" s="157"/>
      <c r="I40" s="157">
        <f t="shared" ref="I40" si="78">E40-H40</f>
        <v>0</v>
      </c>
      <c r="J40"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K40"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L40"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M40"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N40"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O40"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P40"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Q40"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R40"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S40"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T40"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U40"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V40"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W40"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X40"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Y40"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Z40"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A40"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B40" s="157">
        <f t="shared" ref="AB40" si="79">Y40+Z40+AA40</f>
        <v>0</v>
      </c>
      <c r="AC40"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D40"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E40"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F40" s="157">
        <f t="shared" ref="AF40" si="80">AC40+AD40+AE40</f>
        <v>0</v>
      </c>
      <c r="AG40"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H40"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I40"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J40" s="157">
        <f t="shared" ref="AJ40" si="81">AG40+AH40+AI40</f>
        <v>0</v>
      </c>
      <c r="AK40"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L40"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M40"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N40" s="157">
        <f t="shared" ref="AN40" si="82">AK40+AL40+AM40</f>
        <v>0</v>
      </c>
      <c r="AO40" s="157">
        <f t="shared" ref="AO40" si="83">AB40+AF40+AJ40+AN40</f>
        <v>0</v>
      </c>
    </row>
    <row r="41" spans="1:41" hidden="1">
      <c r="A41" s="601" t="s">
        <v>546</v>
      </c>
      <c r="B41" s="602" t="s">
        <v>547</v>
      </c>
      <c r="C41" s="603">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D41" s="603">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E41" s="603">
        <f t="shared" si="68"/>
        <v>0</v>
      </c>
      <c r="F41" s="157"/>
      <c r="G41" s="157">
        <f t="shared" si="69"/>
        <v>0</v>
      </c>
      <c r="H41" s="157"/>
      <c r="I41" s="157">
        <f t="shared" si="70"/>
        <v>0</v>
      </c>
      <c r="J41"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K41"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L41"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M41"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N41"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O41"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P41"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Q41"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R41"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S41"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T41"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U41"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V41"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W41"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X41"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Y41"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Z41"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A41"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B41" s="157">
        <f t="shared" si="71"/>
        <v>0</v>
      </c>
      <c r="AC41"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D41"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E41"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F41" s="157">
        <f t="shared" si="72"/>
        <v>0</v>
      </c>
      <c r="AG41"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H41"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I41"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J41" s="157">
        <f t="shared" si="73"/>
        <v>0</v>
      </c>
      <c r="AK41"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L41"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M41"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N41" s="157">
        <f t="shared" si="74"/>
        <v>0</v>
      </c>
      <c r="AO41" s="157">
        <f t="shared" si="75"/>
        <v>0</v>
      </c>
    </row>
    <row r="42" spans="1:41" hidden="1">
      <c r="A42" s="601" t="s">
        <v>548</v>
      </c>
      <c r="B42" s="602" t="s">
        <v>549</v>
      </c>
      <c r="C42" s="603">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D42" s="603">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E42" s="603">
        <f t="shared" ref="E42" si="84">C42+D42</f>
        <v>0</v>
      </c>
      <c r="F42" s="157"/>
      <c r="G42" s="157">
        <f t="shared" ref="G42" si="85">E42-F42</f>
        <v>0</v>
      </c>
      <c r="H42" s="157"/>
      <c r="I42" s="157">
        <f t="shared" ref="I42" si="86">E42-H42</f>
        <v>0</v>
      </c>
      <c r="J42"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K42"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L42"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M42"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N42"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O42"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P42"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Q42"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R42"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S42"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T42"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U42"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V42"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W42"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X42"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Y42"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Z42"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A42"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B42" s="157">
        <f t="shared" ref="AB42" si="87">Y42+Z42+AA42</f>
        <v>0</v>
      </c>
      <c r="AC42"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D42"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E42"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F42" s="157">
        <f t="shared" ref="AF42" si="88">AC42+AD42+AE42</f>
        <v>0</v>
      </c>
      <c r="AG42"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H42"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I42"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J42" s="157">
        <f t="shared" ref="AJ42" si="89">AG42+AH42+AI42</f>
        <v>0</v>
      </c>
      <c r="AK42"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L42"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M42"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N42" s="157">
        <f t="shared" ref="AN42" si="90">AK42+AL42+AM42</f>
        <v>0</v>
      </c>
      <c r="AO42" s="157">
        <f t="shared" ref="AO42" si="91">AB42+AF42+AJ42+AN42</f>
        <v>0</v>
      </c>
    </row>
    <row r="43" spans="1:41" hidden="1">
      <c r="A43" s="601" t="s">
        <v>550</v>
      </c>
      <c r="B43" s="602" t="s">
        <v>551</v>
      </c>
      <c r="C43" s="603">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D43" s="603">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E43" s="603">
        <f t="shared" si="68"/>
        <v>0</v>
      </c>
      <c r="F43" s="157"/>
      <c r="G43" s="157">
        <f t="shared" si="69"/>
        <v>0</v>
      </c>
      <c r="H43" s="157"/>
      <c r="I43" s="157">
        <f t="shared" si="70"/>
        <v>0</v>
      </c>
      <c r="J43"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K43"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L43"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M43"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N43"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O43"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P43"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Q43"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R43"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S43"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T43"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U43"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V43"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W43"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X43"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Y43"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Z43"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A43"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B43" s="157">
        <f t="shared" si="71"/>
        <v>0</v>
      </c>
      <c r="AC43"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D43"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E43"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F43" s="157">
        <f t="shared" si="72"/>
        <v>0</v>
      </c>
      <c r="AG43"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H43"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I43"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J43" s="157">
        <f t="shared" si="73"/>
        <v>0</v>
      </c>
      <c r="AK43"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L43"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M43"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N43" s="157">
        <f t="shared" si="74"/>
        <v>0</v>
      </c>
      <c r="AO43" s="157">
        <f t="shared" si="75"/>
        <v>0</v>
      </c>
    </row>
    <row r="44" spans="1:41" hidden="1">
      <c r="A44" s="601" t="s">
        <v>552</v>
      </c>
      <c r="B44" s="602" t="s">
        <v>553</v>
      </c>
      <c r="C44" s="603">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D44" s="603">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E44" s="603">
        <f t="shared" si="52"/>
        <v>0</v>
      </c>
      <c r="F44" s="157"/>
      <c r="G44" s="157">
        <f t="shared" si="53"/>
        <v>0</v>
      </c>
      <c r="H44" s="157"/>
      <c r="I44" s="157">
        <f t="shared" si="54"/>
        <v>0</v>
      </c>
      <c r="J44"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K44"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L44"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M44"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N44"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O44"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P44"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Q44"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R44"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S44"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T44"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U44"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V44"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W44"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X44"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Y44"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Z44"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A44"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B44" s="157">
        <f t="shared" si="55"/>
        <v>0</v>
      </c>
      <c r="AC44"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D44"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E44"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F44" s="157">
        <f t="shared" si="56"/>
        <v>0</v>
      </c>
      <c r="AG44"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H44"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I44"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J44" s="157">
        <f t="shared" si="57"/>
        <v>0</v>
      </c>
      <c r="AK44"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L44"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M44"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N44" s="157">
        <f t="shared" si="58"/>
        <v>0</v>
      </c>
      <c r="AO44" s="157">
        <f t="shared" si="59"/>
        <v>0</v>
      </c>
    </row>
    <row r="45" spans="1:41" hidden="1">
      <c r="A45" s="601" t="s">
        <v>257</v>
      </c>
      <c r="B45" s="602" t="s">
        <v>150</v>
      </c>
      <c r="C45" s="603">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D45" s="603">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E45" s="603">
        <f t="shared" ref="E45" si="92">C45+D45</f>
        <v>0</v>
      </c>
      <c r="F45" s="157"/>
      <c r="G45" s="157">
        <f t="shared" ref="G45" si="93">E45-F45</f>
        <v>0</v>
      </c>
      <c r="H45" s="157"/>
      <c r="I45" s="157">
        <f t="shared" ref="I45" si="94">E45-H45</f>
        <v>0</v>
      </c>
      <c r="J45"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K45"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L45"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M45"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N45"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O45"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P45"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Q45"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R45"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S45"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T45"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U45"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V45"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W45"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X45"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Y45"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Z45"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A45"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B45" s="157">
        <f t="shared" ref="AB45" si="95">Y45+Z45+AA45</f>
        <v>0</v>
      </c>
      <c r="AC45"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D45"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E45"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F45" s="157">
        <f t="shared" ref="AF45" si="96">AC45+AD45+AE45</f>
        <v>0</v>
      </c>
      <c r="AG45"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H45"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I45"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J45" s="157">
        <f t="shared" ref="AJ45" si="97">AG45+AH45+AI45</f>
        <v>0</v>
      </c>
      <c r="AK45"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L45"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M45"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N45" s="157">
        <f t="shared" ref="AN45" si="98">AK45+AL45+AM45</f>
        <v>0</v>
      </c>
      <c r="AO45" s="157">
        <f t="shared" ref="AO45" si="99">AB45+AF45+AJ45+AN45</f>
        <v>0</v>
      </c>
    </row>
    <row r="46" spans="1:41" hidden="1">
      <c r="A46" s="601" t="s">
        <v>554</v>
      </c>
      <c r="B46" s="602" t="s">
        <v>555</v>
      </c>
      <c r="C46" s="603">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D46" s="603">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E46" s="603">
        <f t="shared" si="12"/>
        <v>0</v>
      </c>
      <c r="F46" s="157"/>
      <c r="G46" s="157">
        <f t="shared" si="13"/>
        <v>0</v>
      </c>
      <c r="H46" s="157"/>
      <c r="I46" s="157">
        <f t="shared" si="14"/>
        <v>0</v>
      </c>
      <c r="J46"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K46"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L46"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M46"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N46"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O46"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P46"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Q46"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R46"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S46"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T46"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U46"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V46"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W46"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X46"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Y46"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Z46"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A46"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B46" s="157">
        <f t="shared" si="15"/>
        <v>0</v>
      </c>
      <c r="AC46"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D46"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E46"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F46" s="157">
        <f t="shared" si="16"/>
        <v>0</v>
      </c>
      <c r="AG46"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H46"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I46"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J46" s="157">
        <f t="shared" si="17"/>
        <v>0</v>
      </c>
      <c r="AK46"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L46"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M46"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N46" s="157">
        <f t="shared" si="18"/>
        <v>0</v>
      </c>
      <c r="AO46" s="157">
        <f t="shared" si="19"/>
        <v>0</v>
      </c>
    </row>
    <row r="47" spans="1:41">
      <c r="A47" s="598" t="s">
        <v>266</v>
      </c>
      <c r="B47" s="599" t="s">
        <v>151</v>
      </c>
      <c r="C47" s="600">
        <f>SUM(C48:C82)</f>
        <v>825250</v>
      </c>
      <c r="D47" s="600">
        <f>SUM(D48:D82)</f>
        <v>0</v>
      </c>
      <c r="E47" s="600">
        <f t="shared" si="0"/>
        <v>825250</v>
      </c>
      <c r="F47" s="164">
        <f>SUM(F48:F82)</f>
        <v>0</v>
      </c>
      <c r="G47" s="164">
        <f t="shared" si="3"/>
        <v>825250</v>
      </c>
      <c r="H47" s="164">
        <f t="shared" ref="H47:AA47" si="100">SUM(H48:H82)</f>
        <v>0</v>
      </c>
      <c r="I47" s="164">
        <f t="shared" si="100"/>
        <v>825250</v>
      </c>
      <c r="J47" s="164">
        <f t="shared" si="100"/>
        <v>0</v>
      </c>
      <c r="K47" s="164">
        <f t="shared" si="100"/>
        <v>0</v>
      </c>
      <c r="L47" s="164">
        <f t="shared" si="100"/>
        <v>0</v>
      </c>
      <c r="M47" s="164">
        <f t="shared" si="100"/>
        <v>0</v>
      </c>
      <c r="N47" s="164">
        <f t="shared" si="100"/>
        <v>0</v>
      </c>
      <c r="O47" s="164">
        <f t="shared" si="100"/>
        <v>0</v>
      </c>
      <c r="P47" s="164">
        <f t="shared" si="100"/>
        <v>0</v>
      </c>
      <c r="Q47" s="164">
        <f t="shared" si="100"/>
        <v>0</v>
      </c>
      <c r="R47" s="164">
        <f t="shared" si="100"/>
        <v>0</v>
      </c>
      <c r="S47" s="164">
        <f t="shared" ref="S47" si="101">SUM(S48:S82)</f>
        <v>0</v>
      </c>
      <c r="T47" s="164">
        <f t="shared" si="100"/>
        <v>307499.96000000002</v>
      </c>
      <c r="U47" s="164">
        <f t="shared" si="100"/>
        <v>0</v>
      </c>
      <c r="V47" s="164">
        <f t="shared" si="100"/>
        <v>0</v>
      </c>
      <c r="W47" s="164">
        <f t="shared" si="100"/>
        <v>0</v>
      </c>
      <c r="X47" s="164">
        <f t="shared" si="100"/>
        <v>517749.99400000001</v>
      </c>
      <c r="Y47" s="164">
        <f t="shared" si="100"/>
        <v>318000</v>
      </c>
      <c r="Z47" s="164">
        <f t="shared" si="100"/>
        <v>0</v>
      </c>
      <c r="AA47" s="164">
        <f t="shared" si="100"/>
        <v>80000</v>
      </c>
      <c r="AB47" s="164">
        <f t="shared" si="15"/>
        <v>398000</v>
      </c>
      <c r="AC47" s="164">
        <f>SUM(AC48:AC82)</f>
        <v>0</v>
      </c>
      <c r="AD47" s="164">
        <f>SUM(AD48:AD82)</f>
        <v>0</v>
      </c>
      <c r="AE47" s="164">
        <f>SUM(AE48:AE82)</f>
        <v>26499.995999999999</v>
      </c>
      <c r="AF47" s="164">
        <f t="shared" si="8"/>
        <v>26499.995999999999</v>
      </c>
      <c r="AG47" s="164">
        <f>SUM(AG48:AG82)</f>
        <v>330000</v>
      </c>
      <c r="AH47" s="164">
        <f>SUM(AH48:AH82)</f>
        <v>0</v>
      </c>
      <c r="AI47" s="164">
        <f>SUM(AI48:AI82)</f>
        <v>17499.96</v>
      </c>
      <c r="AJ47" s="164">
        <f t="shared" si="9"/>
        <v>347499.96</v>
      </c>
      <c r="AK47" s="164">
        <f>SUM(AK48:AK82)</f>
        <v>40000</v>
      </c>
      <c r="AL47" s="164">
        <f>SUM(AL48:AL82)</f>
        <v>0</v>
      </c>
      <c r="AM47" s="164">
        <f>SUM(AM48:AM82)</f>
        <v>13249.998</v>
      </c>
      <c r="AN47" s="164">
        <f t="shared" si="10"/>
        <v>53249.998</v>
      </c>
      <c r="AO47" s="164">
        <f t="shared" si="11"/>
        <v>825249.95400000003</v>
      </c>
    </row>
    <row r="48" spans="1:41" hidden="1">
      <c r="A48" s="601" t="s">
        <v>556</v>
      </c>
      <c r="B48" s="602" t="s">
        <v>557</v>
      </c>
      <c r="C48" s="603">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D48" s="603">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E48" s="603">
        <f t="shared" ref="E48" si="102">C48+D48</f>
        <v>0</v>
      </c>
      <c r="F48" s="157"/>
      <c r="G48" s="157">
        <f t="shared" ref="G48" si="103">E48-F48</f>
        <v>0</v>
      </c>
      <c r="H48" s="157"/>
      <c r="I48" s="157">
        <f t="shared" ref="I48" si="104">E48-H48</f>
        <v>0</v>
      </c>
      <c r="J48"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K48"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L48"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M48"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N48"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O48"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P48"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Q48"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R48"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S48"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T48"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U48"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V48"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W48"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X48"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Y48"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Z48"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A48"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B48" s="157">
        <f t="shared" ref="AB48" si="105">Y48+Z48+AA48</f>
        <v>0</v>
      </c>
      <c r="AC48"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D48"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E48"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F48" s="157">
        <f t="shared" ref="AF48" si="106">AC48+AD48+AE48</f>
        <v>0</v>
      </c>
      <c r="AG48"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H48"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I48"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J48" s="157">
        <f t="shared" ref="AJ48" si="107">AG48+AH48+AI48</f>
        <v>0</v>
      </c>
      <c r="AK48"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L48"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M48"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N48" s="157">
        <f t="shared" ref="AN48" si="108">AK48+AL48+AM48</f>
        <v>0</v>
      </c>
      <c r="AO48" s="157">
        <f t="shared" ref="AO48" si="109">AB48+AF48+AJ48+AN48</f>
        <v>0</v>
      </c>
    </row>
    <row r="49" spans="1:41" hidden="1">
      <c r="A49" s="601" t="s">
        <v>267</v>
      </c>
      <c r="B49" s="602" t="s">
        <v>152</v>
      </c>
      <c r="C49" s="603">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D49" s="603">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E49" s="603">
        <f t="shared" si="0"/>
        <v>0</v>
      </c>
      <c r="F49" s="157"/>
      <c r="G49" s="157">
        <f t="shared" si="3"/>
        <v>0</v>
      </c>
      <c r="H49" s="157"/>
      <c r="I49" s="157">
        <f t="shared" si="4"/>
        <v>0</v>
      </c>
      <c r="J49"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K49"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L49"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M49"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N49"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O49"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P49"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Q49"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R49"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S49"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T49"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U49"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V49"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W49"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X49"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Y49"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Z49"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A49"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B49" s="157">
        <f t="shared" si="7"/>
        <v>0</v>
      </c>
      <c r="AC49"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D49"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E49"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F49" s="157">
        <f t="shared" si="8"/>
        <v>0</v>
      </c>
      <c r="AG49"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H49"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I49"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J49" s="157">
        <f t="shared" si="9"/>
        <v>0</v>
      </c>
      <c r="AK49"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L49"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M49"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N49" s="157">
        <f t="shared" si="10"/>
        <v>0</v>
      </c>
      <c r="AO49" s="157">
        <f t="shared" si="11"/>
        <v>0</v>
      </c>
    </row>
    <row r="50" spans="1:41" hidden="1">
      <c r="A50" s="601" t="s">
        <v>558</v>
      </c>
      <c r="B50" s="602" t="s">
        <v>559</v>
      </c>
      <c r="C50" s="603">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D50" s="603">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E50" s="603">
        <f t="shared" si="0"/>
        <v>0</v>
      </c>
      <c r="F50" s="157"/>
      <c r="G50" s="157">
        <f t="shared" si="3"/>
        <v>0</v>
      </c>
      <c r="H50" s="157"/>
      <c r="I50" s="157">
        <f t="shared" si="4"/>
        <v>0</v>
      </c>
      <c r="J50"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K50"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L50"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M50"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N50"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O50"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P50"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Q50"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R50"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S50"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T50"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U50"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V50"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W50"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X50"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Y50"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Z50"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A50"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B50" s="157">
        <f t="shared" si="7"/>
        <v>0</v>
      </c>
      <c r="AC50"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D50"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E50"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F50" s="157">
        <f t="shared" si="8"/>
        <v>0</v>
      </c>
      <c r="AG50"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H50"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I50"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J50" s="157">
        <f t="shared" si="9"/>
        <v>0</v>
      </c>
      <c r="AK50"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L50"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M50"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N50" s="157">
        <f t="shared" si="10"/>
        <v>0</v>
      </c>
      <c r="AO50" s="157">
        <f t="shared" si="11"/>
        <v>0</v>
      </c>
    </row>
    <row r="51" spans="1:41" hidden="1">
      <c r="A51" s="601" t="s">
        <v>560</v>
      </c>
      <c r="B51" s="602" t="s">
        <v>561</v>
      </c>
      <c r="C51" s="603">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D51" s="603">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E51" s="603">
        <f t="shared" ref="E51:E69" si="110">C51+D51</f>
        <v>0</v>
      </c>
      <c r="F51" s="157"/>
      <c r="G51" s="157">
        <f t="shared" ref="G51:G69" si="111">E51-F51</f>
        <v>0</v>
      </c>
      <c r="H51" s="157"/>
      <c r="I51" s="157">
        <f t="shared" ref="I51:I69" si="112">E51-H51</f>
        <v>0</v>
      </c>
      <c r="J51"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K51"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L51"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M51"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N51"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O51"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P51"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Q51"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R51"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S51"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T51"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U51"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V51"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W51"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X51"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Y51"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Z51"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A51"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B51" s="157">
        <f t="shared" ref="AB51:AB69" si="113">Y51+Z51+AA51</f>
        <v>0</v>
      </c>
      <c r="AC51"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D51"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E51"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F51" s="157">
        <f t="shared" ref="AF51:AF69" si="114">AC51+AD51+AE51</f>
        <v>0</v>
      </c>
      <c r="AG51"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H51"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I51"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J51" s="157">
        <f t="shared" ref="AJ51:AJ69" si="115">AG51+AH51+AI51</f>
        <v>0</v>
      </c>
      <c r="AK51"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L51"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M51"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N51" s="157">
        <f t="shared" ref="AN51:AN69" si="116">AK51+AL51+AM51</f>
        <v>0</v>
      </c>
      <c r="AO51" s="157">
        <f t="shared" ref="AO51:AO69" si="117">AB51+AF51+AJ51+AN51</f>
        <v>0</v>
      </c>
    </row>
    <row r="52" spans="1:41" hidden="1">
      <c r="A52" s="601" t="s">
        <v>268</v>
      </c>
      <c r="B52" s="602" t="s">
        <v>153</v>
      </c>
      <c r="C52" s="603">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D52" s="603">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E52" s="603">
        <f t="shared" si="110"/>
        <v>0</v>
      </c>
      <c r="F52" s="157"/>
      <c r="G52" s="157">
        <f t="shared" si="111"/>
        <v>0</v>
      </c>
      <c r="H52" s="157"/>
      <c r="I52" s="157">
        <f t="shared" si="112"/>
        <v>0</v>
      </c>
      <c r="J52"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K52"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L52"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M52"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N52"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O52"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P52"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Q52"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R52"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S52"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T52"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U52"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V52"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W52"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X52"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Y52"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Z52"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A52"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B52" s="157">
        <f t="shared" si="113"/>
        <v>0</v>
      </c>
      <c r="AC52"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D52"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E52"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F52" s="157">
        <f t="shared" si="114"/>
        <v>0</v>
      </c>
      <c r="AG52"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H52"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I52"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J52" s="157">
        <f t="shared" si="115"/>
        <v>0</v>
      </c>
      <c r="AK52"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L52"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M52"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N52" s="157">
        <f t="shared" si="116"/>
        <v>0</v>
      </c>
      <c r="AO52" s="157">
        <f t="shared" si="117"/>
        <v>0</v>
      </c>
    </row>
    <row r="53" spans="1:41">
      <c r="A53" s="604" t="s">
        <v>562</v>
      </c>
      <c r="B53" s="605" t="s">
        <v>563</v>
      </c>
      <c r="C53" s="603">
        <v>44000</v>
      </c>
      <c r="D53" s="603">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E53" s="603">
        <f t="shared" ref="E53" si="118">C53+D53</f>
        <v>44000</v>
      </c>
      <c r="F53" s="157"/>
      <c r="G53" s="157">
        <f t="shared" ref="G53" si="119">E53-F53</f>
        <v>44000</v>
      </c>
      <c r="H53" s="157"/>
      <c r="I53" s="157">
        <f t="shared" ref="I53" si="120">E53-H53</f>
        <v>44000</v>
      </c>
      <c r="J53"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K53"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L53"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M53"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N53"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O53"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P53"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Q53"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R53"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S53"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T53"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17499.96</v>
      </c>
      <c r="U53"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V53"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W53"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X53"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26499.995999999999</v>
      </c>
      <c r="Y53"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Z53"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A53"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B53" s="157">
        <f t="shared" ref="AB53" si="121">Y53+Z53+AA53</f>
        <v>0</v>
      </c>
      <c r="AC53"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D53"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E53"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26499.995999999999</v>
      </c>
      <c r="AF53" s="157">
        <f t="shared" ref="AF53" si="122">AC53+AD53+AE53</f>
        <v>26499.995999999999</v>
      </c>
      <c r="AG53"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H53"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I53"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17499.96</v>
      </c>
      <c r="AJ53" s="157">
        <f t="shared" ref="AJ53" si="123">AG53+AH53+AI53</f>
        <v>17499.96</v>
      </c>
      <c r="AK53"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L53"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M53"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N53" s="157">
        <f t="shared" ref="AN53" si="124">AK53+AL53+AM53</f>
        <v>0</v>
      </c>
      <c r="AO53" s="157">
        <f t="shared" ref="AO53" si="125">AB53+AF53+AJ53+AN53</f>
        <v>43999.955999999998</v>
      </c>
    </row>
    <row r="54" spans="1:41">
      <c r="A54" s="604" t="s">
        <v>564</v>
      </c>
      <c r="B54" s="605" t="s">
        <v>530</v>
      </c>
      <c r="C54" s="603">
        <v>13250</v>
      </c>
      <c r="D54" s="603">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E54" s="603">
        <f t="shared" si="110"/>
        <v>13250</v>
      </c>
      <c r="F54" s="157"/>
      <c r="G54" s="157">
        <f t="shared" si="111"/>
        <v>13250</v>
      </c>
      <c r="H54" s="157"/>
      <c r="I54" s="157">
        <f t="shared" si="112"/>
        <v>13250</v>
      </c>
      <c r="J54"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K54"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L54"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M54"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N54"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O54"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P54"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Q54"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R54"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S54"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T54"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U54"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V54"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W54"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X54"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13249.998</v>
      </c>
      <c r="Y54"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Z54"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A54"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B54" s="157">
        <f t="shared" si="113"/>
        <v>0</v>
      </c>
      <c r="AC54"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D54"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E54"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F54" s="157">
        <f t="shared" si="114"/>
        <v>0</v>
      </c>
      <c r="AG54"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H54"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I54"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J54" s="157">
        <f t="shared" si="115"/>
        <v>0</v>
      </c>
      <c r="AK54"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L54"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M54"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13249.998</v>
      </c>
      <c r="AN54" s="157">
        <f t="shared" si="116"/>
        <v>13249.998</v>
      </c>
      <c r="AO54" s="157">
        <f t="shared" si="117"/>
        <v>13249.998</v>
      </c>
    </row>
    <row r="55" spans="1:41" hidden="1">
      <c r="A55" s="601" t="s">
        <v>269</v>
      </c>
      <c r="B55" s="602" t="s">
        <v>154</v>
      </c>
      <c r="C55" s="603">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D55" s="603">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E55" s="603">
        <f t="shared" ref="E55" si="126">C55+D55</f>
        <v>0</v>
      </c>
      <c r="F55" s="157"/>
      <c r="G55" s="157">
        <f t="shared" ref="G55" si="127">E55-F55</f>
        <v>0</v>
      </c>
      <c r="H55" s="157"/>
      <c r="I55" s="157">
        <f t="shared" ref="I55" si="128">E55-H55</f>
        <v>0</v>
      </c>
      <c r="J55"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K55"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L55"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M55"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N55"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O55"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P55"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Q55"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R55"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S55"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T55"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U55"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V55"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W55"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X55"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Y55"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Z55"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A55"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B55" s="157">
        <f t="shared" ref="AB55" si="129">Y55+Z55+AA55</f>
        <v>0</v>
      </c>
      <c r="AC55"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D55"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E55"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F55" s="157">
        <f t="shared" ref="AF55" si="130">AC55+AD55+AE55</f>
        <v>0</v>
      </c>
      <c r="AG55"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H55"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I55"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J55" s="157">
        <f t="shared" ref="AJ55" si="131">AG55+AH55+AI55</f>
        <v>0</v>
      </c>
      <c r="AK55"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L55"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M55"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N55" s="157">
        <f t="shared" ref="AN55" si="132">AK55+AL55+AM55</f>
        <v>0</v>
      </c>
      <c r="AO55" s="157">
        <f t="shared" ref="AO55" si="133">AB55+AF55+AJ55+AN55</f>
        <v>0</v>
      </c>
    </row>
    <row r="56" spans="1:41" hidden="1">
      <c r="A56" s="601" t="s">
        <v>565</v>
      </c>
      <c r="B56" s="602" t="s">
        <v>566</v>
      </c>
      <c r="C56" s="603">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D56" s="603">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E56" s="603">
        <f t="shared" si="110"/>
        <v>0</v>
      </c>
      <c r="F56" s="157"/>
      <c r="G56" s="157">
        <f t="shared" si="111"/>
        <v>0</v>
      </c>
      <c r="H56" s="157"/>
      <c r="I56" s="157">
        <f t="shared" si="112"/>
        <v>0</v>
      </c>
      <c r="J56"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K56"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L56"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M56"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N56"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O56"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P56"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Q56"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R56"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S56"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T56"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U56"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V56"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W56"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X56"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Y56"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Z56"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A56"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B56" s="157">
        <f t="shared" si="113"/>
        <v>0</v>
      </c>
      <c r="AC56"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D56"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E56"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F56" s="157">
        <f t="shared" si="114"/>
        <v>0</v>
      </c>
      <c r="AG56"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H56"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I56"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J56" s="157">
        <f t="shared" si="115"/>
        <v>0</v>
      </c>
      <c r="AK56"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L56"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M56"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N56" s="157">
        <f t="shared" si="116"/>
        <v>0</v>
      </c>
      <c r="AO56" s="157">
        <f t="shared" si="117"/>
        <v>0</v>
      </c>
    </row>
    <row r="57" spans="1:41" hidden="1">
      <c r="A57" s="601" t="s">
        <v>567</v>
      </c>
      <c r="B57" s="602" t="s">
        <v>537</v>
      </c>
      <c r="C57" s="603">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D57" s="603">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E57" s="603">
        <f t="shared" ref="E57" si="134">C57+D57</f>
        <v>0</v>
      </c>
      <c r="F57" s="157"/>
      <c r="G57" s="157">
        <f t="shared" ref="G57" si="135">E57-F57</f>
        <v>0</v>
      </c>
      <c r="H57" s="157"/>
      <c r="I57" s="157">
        <f t="shared" ref="I57" si="136">E57-H57</f>
        <v>0</v>
      </c>
      <c r="J57"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K57"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L57"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M57"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N57"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O57"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P57"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Q57"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R57"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S57"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T57"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U57"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V57"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W57"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X57"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Y57"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Z57"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A57"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B57" s="157">
        <f t="shared" ref="AB57" si="137">Y57+Z57+AA57</f>
        <v>0</v>
      </c>
      <c r="AC57"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D57"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E57"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F57" s="157">
        <f t="shared" ref="AF57" si="138">AC57+AD57+AE57</f>
        <v>0</v>
      </c>
      <c r="AG57"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H57"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I57"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J57" s="157">
        <f t="shared" ref="AJ57" si="139">AG57+AH57+AI57</f>
        <v>0</v>
      </c>
      <c r="AK57"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L57"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M57"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N57" s="157">
        <f t="shared" ref="AN57" si="140">AK57+AL57+AM57</f>
        <v>0</v>
      </c>
      <c r="AO57" s="157">
        <f t="shared" ref="AO57" si="141">AB57+AF57+AJ57+AN57</f>
        <v>0</v>
      </c>
    </row>
    <row r="58" spans="1:41" hidden="1">
      <c r="A58" s="601" t="s">
        <v>568</v>
      </c>
      <c r="B58" s="602" t="s">
        <v>538</v>
      </c>
      <c r="C58" s="603">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D58" s="603">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E58" s="603">
        <f t="shared" si="110"/>
        <v>0</v>
      </c>
      <c r="F58" s="157"/>
      <c r="G58" s="157">
        <f t="shared" si="111"/>
        <v>0</v>
      </c>
      <c r="H58" s="157"/>
      <c r="I58" s="157">
        <f t="shared" si="112"/>
        <v>0</v>
      </c>
      <c r="J58"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K58"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L58"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M58"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N58"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O58"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P58"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Q58"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R58"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S58"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T58"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U58"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V58"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W58"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X58"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Y58"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Z58"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A58"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B58" s="157">
        <f t="shared" si="113"/>
        <v>0</v>
      </c>
      <c r="AC58"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D58"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E58"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F58" s="157">
        <f t="shared" si="114"/>
        <v>0</v>
      </c>
      <c r="AG58"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H58"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I58"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J58" s="157">
        <f t="shared" si="115"/>
        <v>0</v>
      </c>
      <c r="AK58"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L58"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M58"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N58" s="157">
        <f t="shared" si="116"/>
        <v>0</v>
      </c>
      <c r="AO58" s="157">
        <f t="shared" si="117"/>
        <v>0</v>
      </c>
    </row>
    <row r="59" spans="1:41" hidden="1">
      <c r="A59" s="601" t="s">
        <v>569</v>
      </c>
      <c r="B59" s="602" t="s">
        <v>570</v>
      </c>
      <c r="C59" s="603">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D59" s="603">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E59" s="603">
        <f t="shared" ref="E59" si="142">C59+D59</f>
        <v>0</v>
      </c>
      <c r="F59" s="157"/>
      <c r="G59" s="157">
        <f t="shared" ref="G59" si="143">E59-F59</f>
        <v>0</v>
      </c>
      <c r="H59" s="157"/>
      <c r="I59" s="157">
        <f t="shared" ref="I59" si="144">E59-H59</f>
        <v>0</v>
      </c>
      <c r="J59"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K59"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L59"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M59"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N59"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O59"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P59"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Q59"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R59"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S59"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T59"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U59"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V59"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W59"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X59"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Y59"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Z59"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A59"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B59" s="157">
        <f t="shared" ref="AB59" si="145">Y59+Z59+AA59</f>
        <v>0</v>
      </c>
      <c r="AC59"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D59"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E59"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F59" s="157">
        <f t="shared" ref="AF59" si="146">AC59+AD59+AE59</f>
        <v>0</v>
      </c>
      <c r="AG59"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H59"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I59"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J59" s="157">
        <f t="shared" ref="AJ59" si="147">AG59+AH59+AI59</f>
        <v>0</v>
      </c>
      <c r="AK59"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L59"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M59"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N59" s="157">
        <f t="shared" ref="AN59" si="148">AK59+AL59+AM59</f>
        <v>0</v>
      </c>
      <c r="AO59" s="157">
        <f t="shared" ref="AO59" si="149">AB59+AF59+AJ59+AN59</f>
        <v>0</v>
      </c>
    </row>
    <row r="60" spans="1:41" hidden="1">
      <c r="A60" s="601" t="s">
        <v>571</v>
      </c>
      <c r="B60" s="602" t="s">
        <v>572</v>
      </c>
      <c r="C60" s="603">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D60" s="603">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E60" s="603">
        <f t="shared" si="110"/>
        <v>0</v>
      </c>
      <c r="F60" s="157"/>
      <c r="G60" s="157">
        <f t="shared" si="111"/>
        <v>0</v>
      </c>
      <c r="H60" s="157"/>
      <c r="I60" s="157">
        <f t="shared" si="112"/>
        <v>0</v>
      </c>
      <c r="J60"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K60"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L60"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M60"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N60"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O60"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P60"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Q60"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R60"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S60"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T60"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U60"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V60"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W60"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X60"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Y60"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Z60"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A60"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B60" s="157">
        <f t="shared" si="113"/>
        <v>0</v>
      </c>
      <c r="AC60"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D60"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E60"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F60" s="157">
        <f t="shared" si="114"/>
        <v>0</v>
      </c>
      <c r="AG60"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H60"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I60"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J60" s="157">
        <f t="shared" si="115"/>
        <v>0</v>
      </c>
      <c r="AK60"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L60"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M60"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N60" s="157">
        <f t="shared" si="116"/>
        <v>0</v>
      </c>
      <c r="AO60" s="157">
        <f t="shared" si="117"/>
        <v>0</v>
      </c>
    </row>
    <row r="61" spans="1:41" hidden="1">
      <c r="A61" s="601" t="s">
        <v>573</v>
      </c>
      <c r="B61" s="602" t="s">
        <v>545</v>
      </c>
      <c r="C61" s="603">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D61" s="603">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E61" s="603">
        <f t="shared" ref="E61" si="150">C61+D61</f>
        <v>0</v>
      </c>
      <c r="F61" s="157"/>
      <c r="G61" s="157">
        <f t="shared" ref="G61" si="151">E61-F61</f>
        <v>0</v>
      </c>
      <c r="H61" s="157"/>
      <c r="I61" s="157">
        <f t="shared" ref="I61" si="152">E61-H61</f>
        <v>0</v>
      </c>
      <c r="J61"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K61"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L61"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M61"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N61"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O61"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P61"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Q61"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R61"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S61"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T61"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U61"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V61"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W61"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X61"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Y61"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Z61"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A61"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B61" s="157">
        <f t="shared" ref="AB61" si="153">Y61+Z61+AA61</f>
        <v>0</v>
      </c>
      <c r="AC61"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D61"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E61"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F61" s="157">
        <f t="shared" ref="AF61" si="154">AC61+AD61+AE61</f>
        <v>0</v>
      </c>
      <c r="AG61"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H61"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I61"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J61" s="157">
        <f t="shared" ref="AJ61" si="155">AG61+AH61+AI61</f>
        <v>0</v>
      </c>
      <c r="AK61"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L61"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M61"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N61" s="157">
        <f t="shared" ref="AN61" si="156">AK61+AL61+AM61</f>
        <v>0</v>
      </c>
      <c r="AO61" s="157">
        <f t="shared" ref="AO61" si="157">AB61+AF61+AJ61+AN61</f>
        <v>0</v>
      </c>
    </row>
    <row r="62" spans="1:41" hidden="1">
      <c r="A62" s="601" t="s">
        <v>574</v>
      </c>
      <c r="B62" s="602" t="s">
        <v>575</v>
      </c>
      <c r="C62" s="603">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D62" s="603">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E62" s="603">
        <f t="shared" si="110"/>
        <v>0</v>
      </c>
      <c r="F62" s="157"/>
      <c r="G62" s="157">
        <f t="shared" si="111"/>
        <v>0</v>
      </c>
      <c r="H62" s="157"/>
      <c r="I62" s="157">
        <f t="shared" si="112"/>
        <v>0</v>
      </c>
      <c r="J62"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K62"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L62"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M62"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N62"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O62"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P62"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Q62"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R62"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S62"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T62"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U62"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V62"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W62"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X62"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Y62"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Z62"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A62"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B62" s="157">
        <f t="shared" si="113"/>
        <v>0</v>
      </c>
      <c r="AC62"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D62"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E62"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F62" s="157">
        <f t="shared" si="114"/>
        <v>0</v>
      </c>
      <c r="AG62"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H62"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I62"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J62" s="157">
        <f t="shared" si="115"/>
        <v>0</v>
      </c>
      <c r="AK62"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L62"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M62"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N62" s="157">
        <f t="shared" si="116"/>
        <v>0</v>
      </c>
      <c r="AO62" s="157">
        <f t="shared" si="117"/>
        <v>0</v>
      </c>
    </row>
    <row r="63" spans="1:41">
      <c r="A63" s="601" t="s">
        <v>270</v>
      </c>
      <c r="B63" s="602" t="s">
        <v>155</v>
      </c>
      <c r="C63" s="603">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768000</v>
      </c>
      <c r="D63" s="603">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E63" s="603">
        <f t="shared" si="110"/>
        <v>768000</v>
      </c>
      <c r="F63" s="157"/>
      <c r="G63" s="157">
        <f t="shared" si="111"/>
        <v>768000</v>
      </c>
      <c r="H63" s="157"/>
      <c r="I63" s="157">
        <f t="shared" si="112"/>
        <v>768000</v>
      </c>
      <c r="J63"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K63"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L63"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M63"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N63"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O63"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P63"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Q63"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R63"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S63"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T63"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290000</v>
      </c>
      <c r="U63"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V63"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W63"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X63"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478000</v>
      </c>
      <c r="Y63"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318000</v>
      </c>
      <c r="Z63"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A63"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80000</v>
      </c>
      <c r="AB63" s="157">
        <f t="shared" si="113"/>
        <v>398000</v>
      </c>
      <c r="AC63"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D63"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E63"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F63" s="157">
        <f t="shared" si="114"/>
        <v>0</v>
      </c>
      <c r="AG63"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330000</v>
      </c>
      <c r="AH63"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I63"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J63" s="157">
        <f t="shared" si="115"/>
        <v>330000</v>
      </c>
      <c r="AK63"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40000</v>
      </c>
      <c r="AL63"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M63"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N63" s="157">
        <f t="shared" si="116"/>
        <v>40000</v>
      </c>
      <c r="AO63" s="157">
        <f t="shared" si="117"/>
        <v>768000</v>
      </c>
    </row>
    <row r="64" spans="1:41" hidden="1">
      <c r="A64" s="601" t="s">
        <v>576</v>
      </c>
      <c r="B64" s="602" t="s">
        <v>577</v>
      </c>
      <c r="C64" s="603">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D64" s="603">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E64" s="603">
        <f t="shared" ref="E64" si="158">C64+D64</f>
        <v>0</v>
      </c>
      <c r="F64" s="157"/>
      <c r="G64" s="157">
        <f t="shared" ref="G64" si="159">E64-F64</f>
        <v>0</v>
      </c>
      <c r="H64" s="157"/>
      <c r="I64" s="157">
        <f t="shared" ref="I64" si="160">E64-H64</f>
        <v>0</v>
      </c>
      <c r="J64"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K64"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L64"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M64"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N64"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O64"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P64"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Q64"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R64"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S64"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T64"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U64"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V64"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W64"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X64"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Y64"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Z64"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A64"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B64" s="157">
        <f t="shared" ref="AB64" si="161">Y64+Z64+AA64</f>
        <v>0</v>
      </c>
      <c r="AC64"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D64"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E64"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F64" s="157">
        <f t="shared" ref="AF64" si="162">AC64+AD64+AE64</f>
        <v>0</v>
      </c>
      <c r="AG64"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H64"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I64"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J64" s="157">
        <f t="shared" ref="AJ64" si="163">AG64+AH64+AI64</f>
        <v>0</v>
      </c>
      <c r="AK64"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L64"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M64"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N64" s="157">
        <f t="shared" ref="AN64" si="164">AK64+AL64+AM64</f>
        <v>0</v>
      </c>
      <c r="AO64" s="157">
        <f t="shared" ref="AO64" si="165">AB64+AF64+AJ64+AN64</f>
        <v>0</v>
      </c>
    </row>
    <row r="65" spans="1:41" hidden="1">
      <c r="A65" s="601" t="s">
        <v>578</v>
      </c>
      <c r="B65" s="602" t="s">
        <v>579</v>
      </c>
      <c r="C65" s="603">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D65" s="603">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E65" s="603">
        <f t="shared" si="110"/>
        <v>0</v>
      </c>
      <c r="F65" s="157"/>
      <c r="G65" s="157">
        <f t="shared" si="111"/>
        <v>0</v>
      </c>
      <c r="H65" s="157"/>
      <c r="I65" s="157">
        <f t="shared" si="112"/>
        <v>0</v>
      </c>
      <c r="J65"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K65"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L65"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M65"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N65"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O65"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P65"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Q65"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R65"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S65"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T65"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U65"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V65"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W65"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X65"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Y65"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Z65"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A65"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B65" s="157">
        <f t="shared" si="113"/>
        <v>0</v>
      </c>
      <c r="AC65"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D65"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E65"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F65" s="157">
        <f t="shared" si="114"/>
        <v>0</v>
      </c>
      <c r="AG65"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H65"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I65"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J65" s="157">
        <f t="shared" si="115"/>
        <v>0</v>
      </c>
      <c r="AK65"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L65"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M65"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N65" s="157">
        <f t="shared" si="116"/>
        <v>0</v>
      </c>
      <c r="AO65" s="157">
        <f t="shared" si="117"/>
        <v>0</v>
      </c>
    </row>
    <row r="66" spans="1:41" hidden="1">
      <c r="A66" s="601" t="s">
        <v>580</v>
      </c>
      <c r="B66" s="602" t="s">
        <v>581</v>
      </c>
      <c r="C66" s="603">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D66" s="603">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E66" s="603">
        <f t="shared" ref="E66" si="166">C66+D66</f>
        <v>0</v>
      </c>
      <c r="F66" s="157"/>
      <c r="G66" s="157">
        <f t="shared" ref="G66" si="167">E66-F66</f>
        <v>0</v>
      </c>
      <c r="H66" s="157"/>
      <c r="I66" s="157">
        <f t="shared" ref="I66" si="168">E66-H66</f>
        <v>0</v>
      </c>
      <c r="J66"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K66"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L66"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M66"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N66"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O66"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P66"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Q66"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R66"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S66"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T66"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U66"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V66"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W66"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X66"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Y66"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Z66"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A66"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B66" s="157">
        <f t="shared" ref="AB66" si="169">Y66+Z66+AA66</f>
        <v>0</v>
      </c>
      <c r="AC66"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D66"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E66"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F66" s="157">
        <f t="shared" ref="AF66" si="170">AC66+AD66+AE66</f>
        <v>0</v>
      </c>
      <c r="AG66"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H66"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I66"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J66" s="157">
        <f t="shared" ref="AJ66" si="171">AG66+AH66+AI66</f>
        <v>0</v>
      </c>
      <c r="AK66"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L66"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M66"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N66" s="157">
        <f t="shared" ref="AN66" si="172">AK66+AL66+AM66</f>
        <v>0</v>
      </c>
      <c r="AO66" s="157">
        <f t="shared" ref="AO66" si="173">AB66+AF66+AJ66+AN66</f>
        <v>0</v>
      </c>
    </row>
    <row r="67" spans="1:41" hidden="1">
      <c r="A67" s="601" t="s">
        <v>582</v>
      </c>
      <c r="B67" s="602" t="s">
        <v>583</v>
      </c>
      <c r="C67" s="603">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D67" s="603">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E67" s="603">
        <f t="shared" si="110"/>
        <v>0</v>
      </c>
      <c r="F67" s="157"/>
      <c r="G67" s="157">
        <f t="shared" si="111"/>
        <v>0</v>
      </c>
      <c r="H67" s="157"/>
      <c r="I67" s="157">
        <f t="shared" si="112"/>
        <v>0</v>
      </c>
      <c r="J67"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K67"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L67"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M67"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N67"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O67"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P67"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Q67"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R67"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S67"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T67"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U67"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V67"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W67"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X67"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Y67"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Z67"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A67"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B67" s="157">
        <f t="shared" si="113"/>
        <v>0</v>
      </c>
      <c r="AC67"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D67"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E67"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F67" s="157">
        <f t="shared" si="114"/>
        <v>0</v>
      </c>
      <c r="AG67"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H67"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I67"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J67" s="157">
        <f t="shared" si="115"/>
        <v>0</v>
      </c>
      <c r="AK67"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L67"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M67"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N67" s="157">
        <f t="shared" si="116"/>
        <v>0</v>
      </c>
      <c r="AO67" s="157">
        <f t="shared" si="117"/>
        <v>0</v>
      </c>
    </row>
    <row r="68" spans="1:41" hidden="1">
      <c r="A68" s="601" t="s">
        <v>584</v>
      </c>
      <c r="B68" s="602" t="s">
        <v>585</v>
      </c>
      <c r="C68" s="603">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D68" s="603">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E68" s="603">
        <f t="shared" ref="E68" si="174">C68+D68</f>
        <v>0</v>
      </c>
      <c r="F68" s="157"/>
      <c r="G68" s="157">
        <f t="shared" ref="G68" si="175">E68-F68</f>
        <v>0</v>
      </c>
      <c r="H68" s="157"/>
      <c r="I68" s="157">
        <f t="shared" ref="I68" si="176">E68-H68</f>
        <v>0</v>
      </c>
      <c r="J68"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K68"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L68"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M68"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N68"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O68"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P68"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Q68"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R68"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S68"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T68"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U68"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V68"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W68"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X68"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Y68"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Z68"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A68"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B68" s="157">
        <f t="shared" ref="AB68" si="177">Y68+Z68+AA68</f>
        <v>0</v>
      </c>
      <c r="AC68"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D68"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E68"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F68" s="157">
        <f t="shared" ref="AF68" si="178">AC68+AD68+AE68</f>
        <v>0</v>
      </c>
      <c r="AG68"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H68"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I68"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J68" s="157">
        <f t="shared" ref="AJ68" si="179">AG68+AH68+AI68</f>
        <v>0</v>
      </c>
      <c r="AK68"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L68"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M68"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N68" s="157">
        <f t="shared" ref="AN68" si="180">AK68+AL68+AM68</f>
        <v>0</v>
      </c>
      <c r="AO68" s="157">
        <f t="shared" ref="AO68" si="181">AB68+AF68+AJ68+AN68</f>
        <v>0</v>
      </c>
    </row>
    <row r="69" spans="1:41" hidden="1">
      <c r="A69" s="601" t="s">
        <v>586</v>
      </c>
      <c r="B69" s="602" t="s">
        <v>587</v>
      </c>
      <c r="C69" s="603">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D69" s="603">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E69" s="603">
        <f t="shared" si="110"/>
        <v>0</v>
      </c>
      <c r="F69" s="157"/>
      <c r="G69" s="157">
        <f t="shared" si="111"/>
        <v>0</v>
      </c>
      <c r="H69" s="157"/>
      <c r="I69" s="157">
        <f t="shared" si="112"/>
        <v>0</v>
      </c>
      <c r="J69"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K69"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L69"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M69"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N69"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O69"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P69"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Q69"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R69"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S69"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T69"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U69"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V69"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W69"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X69"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Y69"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Z69"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A69"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B69" s="157">
        <f t="shared" si="113"/>
        <v>0</v>
      </c>
      <c r="AC69"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D69"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E69"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F69" s="157">
        <f t="shared" si="114"/>
        <v>0</v>
      </c>
      <c r="AG69"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H69"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I69"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J69" s="157">
        <f t="shared" si="115"/>
        <v>0</v>
      </c>
      <c r="AK69"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L69"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M69"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N69" s="157">
        <f t="shared" si="116"/>
        <v>0</v>
      </c>
      <c r="AO69" s="157">
        <f t="shared" si="117"/>
        <v>0</v>
      </c>
    </row>
    <row r="70" spans="1:41" hidden="1">
      <c r="A70" s="601" t="s">
        <v>588</v>
      </c>
      <c r="B70" s="602" t="s">
        <v>589</v>
      </c>
      <c r="C70" s="603">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D70" s="603">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E70" s="603">
        <f t="shared" ref="E70" si="182">C70+D70</f>
        <v>0</v>
      </c>
      <c r="F70" s="157"/>
      <c r="G70" s="157">
        <f t="shared" ref="G70" si="183">E70-F70</f>
        <v>0</v>
      </c>
      <c r="H70" s="157"/>
      <c r="I70" s="157">
        <f t="shared" ref="I70" si="184">E70-H70</f>
        <v>0</v>
      </c>
      <c r="J70"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K70"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L70"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M70"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N70"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O70"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P70"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Q70"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R70"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S70"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T70"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U70"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V70"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W70"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X70"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Y70"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Z70"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A70"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B70" s="157">
        <f t="shared" ref="AB70" si="185">Y70+Z70+AA70</f>
        <v>0</v>
      </c>
      <c r="AC70"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D70"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E70"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F70" s="157">
        <f t="shared" ref="AF70" si="186">AC70+AD70+AE70</f>
        <v>0</v>
      </c>
      <c r="AG70"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H70"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I70"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J70" s="157">
        <f t="shared" ref="AJ70" si="187">AG70+AH70+AI70</f>
        <v>0</v>
      </c>
      <c r="AK70"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L70"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M70"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N70" s="157">
        <f t="shared" ref="AN70" si="188">AK70+AL70+AM70</f>
        <v>0</v>
      </c>
      <c r="AO70" s="157">
        <f t="shared" ref="AO70" si="189">AB70+AF70+AJ70+AN70</f>
        <v>0</v>
      </c>
    </row>
    <row r="71" spans="1:41" hidden="1">
      <c r="A71" s="601" t="s">
        <v>590</v>
      </c>
      <c r="B71" s="602" t="s">
        <v>591</v>
      </c>
      <c r="C71" s="603">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D71" s="603">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E71" s="603">
        <f t="shared" ref="E71:E82" si="190">C71+D71</f>
        <v>0</v>
      </c>
      <c r="F71" s="157"/>
      <c r="G71" s="157">
        <f t="shared" ref="G71:G82" si="191">E71-F71</f>
        <v>0</v>
      </c>
      <c r="H71" s="157"/>
      <c r="I71" s="157">
        <f t="shared" ref="I71:I82" si="192">E71-H71</f>
        <v>0</v>
      </c>
      <c r="J71"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K71"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L71"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M71"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N71"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O71"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P71"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Q71"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R71"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S71"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T71"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U71"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V71"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W71"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X71"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Y71"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Z71"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A71"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B71" s="157">
        <f t="shared" ref="AB71:AB82" si="193">Y71+Z71+AA71</f>
        <v>0</v>
      </c>
      <c r="AC71"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D71"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E71"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F71" s="157">
        <f t="shared" ref="AF71:AF82" si="194">AC71+AD71+AE71</f>
        <v>0</v>
      </c>
      <c r="AG71"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H71"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I71"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J71" s="157">
        <f t="shared" ref="AJ71:AJ82" si="195">AG71+AH71+AI71</f>
        <v>0</v>
      </c>
      <c r="AK71"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L71"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M71"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N71" s="157">
        <f t="shared" ref="AN71:AN82" si="196">AK71+AL71+AM71</f>
        <v>0</v>
      </c>
      <c r="AO71" s="157">
        <f t="shared" ref="AO71:AO82" si="197">AB71+AF71+AJ71+AN71</f>
        <v>0</v>
      </c>
    </row>
    <row r="72" spans="1:41" hidden="1">
      <c r="A72" s="601" t="s">
        <v>283</v>
      </c>
      <c r="B72" s="602" t="s">
        <v>168</v>
      </c>
      <c r="C72" s="603">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D72" s="603">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E72" s="603">
        <f t="shared" si="190"/>
        <v>0</v>
      </c>
      <c r="F72" s="157"/>
      <c r="G72" s="157">
        <f t="shared" si="191"/>
        <v>0</v>
      </c>
      <c r="H72" s="157"/>
      <c r="I72" s="157">
        <f t="shared" si="192"/>
        <v>0</v>
      </c>
      <c r="J72"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K72"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L72"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M72"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N72"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O72"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P72"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Q72"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R72"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S72"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T72"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U72"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V72"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W72"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X72"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Y72"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Z72"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A72"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B72" s="157">
        <f t="shared" si="193"/>
        <v>0</v>
      </c>
      <c r="AC72"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D72"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E72"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F72" s="157">
        <f t="shared" si="194"/>
        <v>0</v>
      </c>
      <c r="AG72"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H72"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I72"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J72" s="157">
        <f t="shared" si="195"/>
        <v>0</v>
      </c>
      <c r="AK72"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L72"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M72"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N72" s="157">
        <f t="shared" si="196"/>
        <v>0</v>
      </c>
      <c r="AO72" s="157">
        <f t="shared" si="197"/>
        <v>0</v>
      </c>
    </row>
    <row r="73" spans="1:41" hidden="1">
      <c r="A73" s="601" t="s">
        <v>592</v>
      </c>
      <c r="B73" s="602" t="s">
        <v>593</v>
      </c>
      <c r="C73" s="603">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D73" s="603">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E73" s="603">
        <f t="shared" si="190"/>
        <v>0</v>
      </c>
      <c r="F73" s="157"/>
      <c r="G73" s="157">
        <f t="shared" si="191"/>
        <v>0</v>
      </c>
      <c r="H73" s="157"/>
      <c r="I73" s="157">
        <f t="shared" si="192"/>
        <v>0</v>
      </c>
      <c r="J73"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K73"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L73"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M73"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N73"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O73"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P73"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Q73"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R73"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S73"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T73"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U73"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V73"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W73"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X73"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Y73"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Z73"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A73"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B73" s="157">
        <f t="shared" si="193"/>
        <v>0</v>
      </c>
      <c r="AC73"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D73"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E73"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F73" s="157">
        <f t="shared" si="194"/>
        <v>0</v>
      </c>
      <c r="AG73"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H73"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I73"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J73" s="157">
        <f t="shared" si="195"/>
        <v>0</v>
      </c>
      <c r="AK73"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L73"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M73"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N73" s="157">
        <f t="shared" si="196"/>
        <v>0</v>
      </c>
      <c r="AO73" s="157">
        <f t="shared" si="197"/>
        <v>0</v>
      </c>
    </row>
    <row r="74" spans="1:41" hidden="1">
      <c r="A74" s="601" t="s">
        <v>594</v>
      </c>
      <c r="B74" s="602" t="s">
        <v>595</v>
      </c>
      <c r="C74" s="603">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D74" s="603">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E74" s="603">
        <f t="shared" si="190"/>
        <v>0</v>
      </c>
      <c r="F74" s="157"/>
      <c r="G74" s="157">
        <f t="shared" si="191"/>
        <v>0</v>
      </c>
      <c r="H74" s="157"/>
      <c r="I74" s="157">
        <f t="shared" si="192"/>
        <v>0</v>
      </c>
      <c r="J74"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K74"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L74"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M74"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N74"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O74"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P74"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Q74"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R74"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S74"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T74"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U74"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V74"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W74"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X74"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Y74"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Z74"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A74"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B74" s="157">
        <f t="shared" si="193"/>
        <v>0</v>
      </c>
      <c r="AC74"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D74"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E74"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F74" s="157">
        <f t="shared" si="194"/>
        <v>0</v>
      </c>
      <c r="AG74"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H74"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I74"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J74" s="157">
        <f t="shared" si="195"/>
        <v>0</v>
      </c>
      <c r="AK74"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L74"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M74"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N74" s="157">
        <f t="shared" si="196"/>
        <v>0</v>
      </c>
      <c r="AO74" s="157">
        <f t="shared" si="197"/>
        <v>0</v>
      </c>
    </row>
    <row r="75" spans="1:41" hidden="1">
      <c r="A75" s="601" t="s">
        <v>596</v>
      </c>
      <c r="B75" s="602" t="s">
        <v>597</v>
      </c>
      <c r="C75" s="603">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D75" s="603">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E75" s="603">
        <f t="shared" si="190"/>
        <v>0</v>
      </c>
      <c r="F75" s="157"/>
      <c r="G75" s="157">
        <f t="shared" si="191"/>
        <v>0</v>
      </c>
      <c r="H75" s="157"/>
      <c r="I75" s="157">
        <f t="shared" si="192"/>
        <v>0</v>
      </c>
      <c r="J75"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K75"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L75"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M75"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N75"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O75"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P75"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Q75"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R75"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S75"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T75"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U75"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V75"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W75"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X75"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Y75"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Z75"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A75"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B75" s="157">
        <f t="shared" si="193"/>
        <v>0</v>
      </c>
      <c r="AC75"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D75"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E75"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F75" s="157">
        <f t="shared" si="194"/>
        <v>0</v>
      </c>
      <c r="AG75"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H75"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I75"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J75" s="157">
        <f t="shared" si="195"/>
        <v>0</v>
      </c>
      <c r="AK75"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L75"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M75"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N75" s="157">
        <f t="shared" si="196"/>
        <v>0</v>
      </c>
      <c r="AO75" s="157">
        <f t="shared" si="197"/>
        <v>0</v>
      </c>
    </row>
    <row r="76" spans="1:41" hidden="1">
      <c r="A76" s="601" t="s">
        <v>598</v>
      </c>
      <c r="B76" s="602" t="s">
        <v>599</v>
      </c>
      <c r="C76" s="603">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D76" s="603">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E76" s="603">
        <f t="shared" si="190"/>
        <v>0</v>
      </c>
      <c r="F76" s="157"/>
      <c r="G76" s="157">
        <f t="shared" si="191"/>
        <v>0</v>
      </c>
      <c r="H76" s="157"/>
      <c r="I76" s="157">
        <f t="shared" si="192"/>
        <v>0</v>
      </c>
      <c r="J76"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K76"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L76"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M76"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N76"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O76"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P76"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Q76"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R76"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S76"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T76"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U76"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V76"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W76"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X76"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Y76"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Z76"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A76"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B76" s="157">
        <f t="shared" si="193"/>
        <v>0</v>
      </c>
      <c r="AC76"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D76"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E76"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F76" s="157">
        <f t="shared" si="194"/>
        <v>0</v>
      </c>
      <c r="AG76"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H76"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I76"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J76" s="157">
        <f t="shared" si="195"/>
        <v>0</v>
      </c>
      <c r="AK76"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L76"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M76"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N76" s="157">
        <f t="shared" si="196"/>
        <v>0</v>
      </c>
      <c r="AO76" s="157">
        <f t="shared" si="197"/>
        <v>0</v>
      </c>
    </row>
    <row r="77" spans="1:41" hidden="1">
      <c r="A77" s="601" t="s">
        <v>600</v>
      </c>
      <c r="B77" s="602" t="s">
        <v>601</v>
      </c>
      <c r="C77" s="603">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D77" s="603">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E77" s="603">
        <f t="shared" si="190"/>
        <v>0</v>
      </c>
      <c r="F77" s="157"/>
      <c r="G77" s="157">
        <f t="shared" si="191"/>
        <v>0</v>
      </c>
      <c r="H77" s="157"/>
      <c r="I77" s="157">
        <f t="shared" si="192"/>
        <v>0</v>
      </c>
      <c r="J77"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K77"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L77"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M77"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N77"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O77"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P77"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Q77"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R77"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S77"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T77"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U77"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V77"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W77"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X77"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Y77"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Z77"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A77"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B77" s="157">
        <f t="shared" si="193"/>
        <v>0</v>
      </c>
      <c r="AC77"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D77"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E77"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F77" s="157">
        <f t="shared" si="194"/>
        <v>0</v>
      </c>
      <c r="AG77"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H77"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I77"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J77" s="157">
        <f t="shared" si="195"/>
        <v>0</v>
      </c>
      <c r="AK77"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L77"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M77"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N77" s="157">
        <f t="shared" si="196"/>
        <v>0</v>
      </c>
      <c r="AO77" s="157">
        <f t="shared" si="197"/>
        <v>0</v>
      </c>
    </row>
    <row r="78" spans="1:41" hidden="1">
      <c r="A78" s="601" t="s">
        <v>602</v>
      </c>
      <c r="B78" s="602" t="s">
        <v>603</v>
      </c>
      <c r="C78" s="603">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D78" s="603">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E78" s="603">
        <f t="shared" si="190"/>
        <v>0</v>
      </c>
      <c r="F78" s="157"/>
      <c r="G78" s="157">
        <f t="shared" si="191"/>
        <v>0</v>
      </c>
      <c r="H78" s="157"/>
      <c r="I78" s="157">
        <f t="shared" si="192"/>
        <v>0</v>
      </c>
      <c r="J78"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K78"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L78"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M78"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N78"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O78"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P78"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Q78"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R78"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S78"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T78"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U78"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V78"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W78"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X78"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Y78"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Z78"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A78"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B78" s="157">
        <f t="shared" si="193"/>
        <v>0</v>
      </c>
      <c r="AC78"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D78"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E78"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F78" s="157">
        <f t="shared" si="194"/>
        <v>0</v>
      </c>
      <c r="AG78"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H78"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I78"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J78" s="157">
        <f t="shared" si="195"/>
        <v>0</v>
      </c>
      <c r="AK78"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L78"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M78"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N78" s="157">
        <f t="shared" si="196"/>
        <v>0</v>
      </c>
      <c r="AO78" s="157">
        <f t="shared" si="197"/>
        <v>0</v>
      </c>
    </row>
    <row r="79" spans="1:41" hidden="1">
      <c r="A79" s="601" t="s">
        <v>604</v>
      </c>
      <c r="B79" s="602" t="s">
        <v>605</v>
      </c>
      <c r="C79" s="603">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D79" s="603">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E79" s="603">
        <f t="shared" si="190"/>
        <v>0</v>
      </c>
      <c r="F79" s="157"/>
      <c r="G79" s="157">
        <f t="shared" si="191"/>
        <v>0</v>
      </c>
      <c r="H79" s="157"/>
      <c r="I79" s="157">
        <f t="shared" si="192"/>
        <v>0</v>
      </c>
      <c r="J79"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K79"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L79"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M79"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N79"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O79"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P79"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Q79"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R79"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S79"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T79"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U79"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V79"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W79"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X79"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Y79"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Z79"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A79"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B79" s="157">
        <f t="shared" si="193"/>
        <v>0</v>
      </c>
      <c r="AC79"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D79"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E79"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F79" s="157">
        <f t="shared" si="194"/>
        <v>0</v>
      </c>
      <c r="AG79"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H79"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I79"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J79" s="157">
        <f t="shared" si="195"/>
        <v>0</v>
      </c>
      <c r="AK79"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L79"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M79"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N79" s="157">
        <f t="shared" si="196"/>
        <v>0</v>
      </c>
      <c r="AO79" s="157">
        <f t="shared" si="197"/>
        <v>0</v>
      </c>
    </row>
    <row r="80" spans="1:41" hidden="1">
      <c r="A80" s="601" t="s">
        <v>606</v>
      </c>
      <c r="B80" s="602" t="s">
        <v>607</v>
      </c>
      <c r="C80" s="603">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D80" s="603">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E80" s="603">
        <f t="shared" si="190"/>
        <v>0</v>
      </c>
      <c r="F80" s="157"/>
      <c r="G80" s="157">
        <f t="shared" si="191"/>
        <v>0</v>
      </c>
      <c r="H80" s="157"/>
      <c r="I80" s="157">
        <f t="shared" si="192"/>
        <v>0</v>
      </c>
      <c r="J80"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K80"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L80"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M80"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N80"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O80"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P80"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Q80"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R80"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S80"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T80"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U80"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V80"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W80"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X80"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Y80"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Z80"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A80"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B80" s="157">
        <f t="shared" si="193"/>
        <v>0</v>
      </c>
      <c r="AC80"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D80"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E80"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F80" s="157">
        <f t="shared" si="194"/>
        <v>0</v>
      </c>
      <c r="AG80"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H80"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I80"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J80" s="157">
        <f t="shared" si="195"/>
        <v>0</v>
      </c>
      <c r="AK80"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L80"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M80"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N80" s="157">
        <f t="shared" si="196"/>
        <v>0</v>
      </c>
      <c r="AO80" s="157">
        <f t="shared" si="197"/>
        <v>0</v>
      </c>
    </row>
    <row r="81" spans="1:41" hidden="1">
      <c r="A81" s="601" t="s">
        <v>608</v>
      </c>
      <c r="B81" s="602" t="s">
        <v>609</v>
      </c>
      <c r="C81" s="603">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D81" s="603">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E81" s="603">
        <f t="shared" si="190"/>
        <v>0</v>
      </c>
      <c r="F81" s="157"/>
      <c r="G81" s="157">
        <f t="shared" si="191"/>
        <v>0</v>
      </c>
      <c r="H81" s="157"/>
      <c r="I81" s="157">
        <f t="shared" si="192"/>
        <v>0</v>
      </c>
      <c r="J81"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K81"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L81"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M81"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N81"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O81"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P81"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Q81"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R81"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S81"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T81"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U81"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V81"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W81"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X81"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Y81"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Z81"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A81"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B81" s="157">
        <f t="shared" si="193"/>
        <v>0</v>
      </c>
      <c r="AC81"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D81"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E81"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F81" s="157">
        <f t="shared" si="194"/>
        <v>0</v>
      </c>
      <c r="AG81"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H81"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I81"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J81" s="157">
        <f t="shared" si="195"/>
        <v>0</v>
      </c>
      <c r="AK81"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L81"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M81"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N81" s="157">
        <f t="shared" si="196"/>
        <v>0</v>
      </c>
      <c r="AO81" s="157">
        <f t="shared" si="197"/>
        <v>0</v>
      </c>
    </row>
    <row r="82" spans="1:41" hidden="1">
      <c r="A82" s="601" t="s">
        <v>610</v>
      </c>
      <c r="B82" s="602" t="s">
        <v>611</v>
      </c>
      <c r="C82" s="603">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D82" s="603">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E82" s="603">
        <f t="shared" si="190"/>
        <v>0</v>
      </c>
      <c r="F82" s="157"/>
      <c r="G82" s="157">
        <f t="shared" si="191"/>
        <v>0</v>
      </c>
      <c r="H82" s="157"/>
      <c r="I82" s="157">
        <f t="shared" si="192"/>
        <v>0</v>
      </c>
      <c r="J82"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K82"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L82"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M82"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N82"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O82"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P82"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Q82"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R82"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S82"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T82"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U82"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V82"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W82"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X82"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Y82"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Z82"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A82"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B82" s="157">
        <f t="shared" si="193"/>
        <v>0</v>
      </c>
      <c r="AC82"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D82"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E82"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F82" s="157">
        <f t="shared" si="194"/>
        <v>0</v>
      </c>
      <c r="AG82"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H82"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I82"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J82" s="157">
        <f t="shared" si="195"/>
        <v>0</v>
      </c>
      <c r="AK82"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L82"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M82"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N82" s="157">
        <f t="shared" si="196"/>
        <v>0</v>
      </c>
      <c r="AO82" s="157">
        <f t="shared" si="197"/>
        <v>0</v>
      </c>
    </row>
    <row r="83" spans="1:41" hidden="1">
      <c r="A83" s="598" t="s">
        <v>271</v>
      </c>
      <c r="B83" s="599" t="s">
        <v>156</v>
      </c>
      <c r="C83" s="600">
        <f>SUM(C84:C88)</f>
        <v>0</v>
      </c>
      <c r="D83" s="600">
        <f>SUM(D84:D88)</f>
        <v>0</v>
      </c>
      <c r="E83" s="600">
        <f t="shared" si="0"/>
        <v>0</v>
      </c>
      <c r="F83" s="164">
        <f>SUM(F84:F88)</f>
        <v>0</v>
      </c>
      <c r="G83" s="164">
        <f t="shared" si="3"/>
        <v>0</v>
      </c>
      <c r="H83" s="164">
        <f>SUM(H84:H88)</f>
        <v>0</v>
      </c>
      <c r="I83" s="164">
        <f t="shared" si="4"/>
        <v>0</v>
      </c>
      <c r="J83" s="164">
        <f t="shared" ref="J83:AA83" si="198">SUM(J84:J88)</f>
        <v>0</v>
      </c>
      <c r="K83" s="164">
        <f t="shared" si="198"/>
        <v>0</v>
      </c>
      <c r="L83" s="164">
        <f t="shared" si="198"/>
        <v>0</v>
      </c>
      <c r="M83" s="164">
        <f t="shared" si="198"/>
        <v>0</v>
      </c>
      <c r="N83" s="164">
        <f t="shared" si="198"/>
        <v>0</v>
      </c>
      <c r="O83" s="164">
        <f t="shared" ref="O83:P83" si="199">SUM(O84:O88)</f>
        <v>0</v>
      </c>
      <c r="P83" s="164">
        <f t="shared" si="199"/>
        <v>0</v>
      </c>
      <c r="Q83" s="164">
        <f t="shared" si="198"/>
        <v>0</v>
      </c>
      <c r="R83" s="164">
        <f t="shared" si="198"/>
        <v>0</v>
      </c>
      <c r="S83" s="164">
        <f t="shared" ref="S83" si="200">SUM(S84:S88)</f>
        <v>0</v>
      </c>
      <c r="T83" s="164">
        <f t="shared" si="198"/>
        <v>0</v>
      </c>
      <c r="U83" s="164">
        <f t="shared" si="198"/>
        <v>0</v>
      </c>
      <c r="V83" s="164">
        <f t="shared" ref="V83" si="201">SUM(V84:V88)</f>
        <v>0</v>
      </c>
      <c r="W83" s="164">
        <f t="shared" si="198"/>
        <v>0</v>
      </c>
      <c r="X83" s="164">
        <f t="shared" si="198"/>
        <v>0</v>
      </c>
      <c r="Y83" s="164">
        <f t="shared" si="198"/>
        <v>0</v>
      </c>
      <c r="Z83" s="164">
        <f t="shared" si="198"/>
        <v>0</v>
      </c>
      <c r="AA83" s="164">
        <f t="shared" si="198"/>
        <v>0</v>
      </c>
      <c r="AB83" s="164">
        <f t="shared" si="7"/>
        <v>0</v>
      </c>
      <c r="AC83" s="164">
        <f>SUM(AC84:AC88)</f>
        <v>0</v>
      </c>
      <c r="AD83" s="164">
        <f>SUM(AD84:AD88)</f>
        <v>0</v>
      </c>
      <c r="AE83" s="164">
        <f>SUM(AE84:AE88)</f>
        <v>0</v>
      </c>
      <c r="AF83" s="164">
        <f t="shared" si="8"/>
        <v>0</v>
      </c>
      <c r="AG83" s="164">
        <f>SUM(AG84:AG88)</f>
        <v>0</v>
      </c>
      <c r="AH83" s="164">
        <f>SUM(AH84:AH88)</f>
        <v>0</v>
      </c>
      <c r="AI83" s="164">
        <f>SUM(AI84:AI88)</f>
        <v>0</v>
      </c>
      <c r="AJ83" s="164">
        <f t="shared" si="9"/>
        <v>0</v>
      </c>
      <c r="AK83" s="164">
        <f>SUM(AK84:AK88)</f>
        <v>0</v>
      </c>
      <c r="AL83" s="164">
        <f>SUM(AL84:AL88)</f>
        <v>0</v>
      </c>
      <c r="AM83" s="164">
        <f>SUM(AM84:AM88)</f>
        <v>0</v>
      </c>
      <c r="AN83" s="164">
        <f t="shared" si="10"/>
        <v>0</v>
      </c>
      <c r="AO83" s="164">
        <f t="shared" si="11"/>
        <v>0</v>
      </c>
    </row>
    <row r="84" spans="1:41" hidden="1">
      <c r="A84" s="601" t="s">
        <v>272</v>
      </c>
      <c r="B84" s="602" t="s">
        <v>157</v>
      </c>
      <c r="C84" s="603">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D84" s="603">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E84" s="603">
        <f t="shared" si="0"/>
        <v>0</v>
      </c>
      <c r="F84" s="157"/>
      <c r="G84" s="157">
        <f t="shared" si="3"/>
        <v>0</v>
      </c>
      <c r="H84" s="157"/>
      <c r="I84" s="157">
        <f t="shared" si="4"/>
        <v>0</v>
      </c>
      <c r="J84"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K84"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L84"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M84"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N84"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O84"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P84"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Q84"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R84"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S84"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T84"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U84"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V84"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W84"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X84"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Y84"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Z84"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A84"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B84" s="157">
        <f t="shared" si="7"/>
        <v>0</v>
      </c>
      <c r="AC84"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D84"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E84"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F84" s="157">
        <f t="shared" si="8"/>
        <v>0</v>
      </c>
      <c r="AG84"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H84"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I84"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J84" s="157">
        <f t="shared" si="9"/>
        <v>0</v>
      </c>
      <c r="AK84"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L84"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M84"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N84" s="157">
        <f t="shared" si="10"/>
        <v>0</v>
      </c>
      <c r="AO84" s="157">
        <f t="shared" si="11"/>
        <v>0</v>
      </c>
    </row>
    <row r="85" spans="1:41" hidden="1">
      <c r="A85" s="601" t="s">
        <v>612</v>
      </c>
      <c r="B85" s="602" t="s">
        <v>613</v>
      </c>
      <c r="C85" s="603">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D85" s="603">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E85" s="603">
        <f t="shared" ref="E85:E88" si="202">C85+D85</f>
        <v>0</v>
      </c>
      <c r="F85" s="157"/>
      <c r="G85" s="157">
        <f t="shared" ref="G85:G88" si="203">E85-F85</f>
        <v>0</v>
      </c>
      <c r="H85" s="157"/>
      <c r="I85" s="157">
        <f t="shared" ref="I85:I88" si="204">E85-H85</f>
        <v>0</v>
      </c>
      <c r="J85"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K85"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L85"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M85"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N85"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O85"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P85"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Q85"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R85"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S85"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T85"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U85"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V85"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W85"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X85"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Y85"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Z85"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A85"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B85" s="157">
        <f t="shared" ref="AB85:AB88" si="205">Y85+Z85+AA85</f>
        <v>0</v>
      </c>
      <c r="AC85"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D85"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E85"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F85" s="157">
        <f t="shared" ref="AF85:AF88" si="206">AC85+AD85+AE85</f>
        <v>0</v>
      </c>
      <c r="AG85"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H85"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I85"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J85" s="157">
        <f t="shared" ref="AJ85:AJ88" si="207">AG85+AH85+AI85</f>
        <v>0</v>
      </c>
      <c r="AK85"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L85"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M85"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N85" s="157">
        <f t="shared" ref="AN85:AN88" si="208">AK85+AL85+AM85</f>
        <v>0</v>
      </c>
      <c r="AO85" s="157">
        <f t="shared" ref="AO85:AO88" si="209">AB85+AF85+AJ85+AN85</f>
        <v>0</v>
      </c>
    </row>
    <row r="86" spans="1:41" hidden="1">
      <c r="A86" s="601" t="s">
        <v>273</v>
      </c>
      <c r="B86" s="602" t="s">
        <v>158</v>
      </c>
      <c r="C86" s="603">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D86" s="603">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E86" s="603">
        <f t="shared" si="202"/>
        <v>0</v>
      </c>
      <c r="F86" s="157"/>
      <c r="G86" s="157">
        <f t="shared" si="203"/>
        <v>0</v>
      </c>
      <c r="H86" s="157"/>
      <c r="I86" s="157">
        <f t="shared" si="204"/>
        <v>0</v>
      </c>
      <c r="J86"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K86"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L86"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M86"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N86"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O86"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P86"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Q86"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R86"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S86"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T86"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U86"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V86"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W86"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X86"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Y86"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Z86"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A86"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B86" s="157">
        <f t="shared" si="205"/>
        <v>0</v>
      </c>
      <c r="AC86"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D86"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E86"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F86" s="157">
        <f t="shared" si="206"/>
        <v>0</v>
      </c>
      <c r="AG86"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H86"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I86"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J86" s="157">
        <f t="shared" si="207"/>
        <v>0</v>
      </c>
      <c r="AK86"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L86"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M86"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N86" s="157">
        <f t="shared" si="208"/>
        <v>0</v>
      </c>
      <c r="AO86" s="157">
        <f t="shared" si="209"/>
        <v>0</v>
      </c>
    </row>
    <row r="87" spans="1:41" hidden="1">
      <c r="A87" s="601" t="s">
        <v>614</v>
      </c>
      <c r="B87" s="602" t="s">
        <v>615</v>
      </c>
      <c r="C87" s="603">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D87" s="603">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E87" s="603">
        <f t="shared" ref="E87" si="210">C87+D87</f>
        <v>0</v>
      </c>
      <c r="F87" s="157"/>
      <c r="G87" s="157">
        <f t="shared" ref="G87" si="211">E87-F87</f>
        <v>0</v>
      </c>
      <c r="H87" s="157"/>
      <c r="I87" s="157">
        <f t="shared" ref="I87" si="212">E87-H87</f>
        <v>0</v>
      </c>
      <c r="J87"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K87"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L87"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M87"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N87"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O87"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P87"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Q87"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R87"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S87"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T87"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U87"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V87"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W87"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X87"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Y87"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Z87"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A87"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B87" s="157">
        <f t="shared" ref="AB87" si="213">Y87+Z87+AA87</f>
        <v>0</v>
      </c>
      <c r="AC87"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D87"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E87"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F87" s="157">
        <f t="shared" ref="AF87" si="214">AC87+AD87+AE87</f>
        <v>0</v>
      </c>
      <c r="AG87"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H87"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I87"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J87" s="157">
        <f t="shared" ref="AJ87" si="215">AG87+AH87+AI87</f>
        <v>0</v>
      </c>
      <c r="AK87"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L87"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M87"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N87" s="157">
        <f t="shared" ref="AN87" si="216">AK87+AL87+AM87</f>
        <v>0</v>
      </c>
      <c r="AO87" s="157">
        <f t="shared" ref="AO87" si="217">AB87+AF87+AJ87+AN87</f>
        <v>0</v>
      </c>
    </row>
    <row r="88" spans="1:41" hidden="1">
      <c r="A88" s="601" t="s">
        <v>616</v>
      </c>
      <c r="B88" s="602" t="s">
        <v>617</v>
      </c>
      <c r="C88" s="603">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D88" s="603">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E88" s="603">
        <f t="shared" si="202"/>
        <v>0</v>
      </c>
      <c r="F88" s="157"/>
      <c r="G88" s="157">
        <f t="shared" si="203"/>
        <v>0</v>
      </c>
      <c r="H88" s="157"/>
      <c r="I88" s="157">
        <f t="shared" si="204"/>
        <v>0</v>
      </c>
      <c r="J88"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K88"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L88"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M88"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N88"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O88"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P88"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Q88"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R88"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S88"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T88"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U88"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V88"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W88"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X88"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Y88"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Z88"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A88"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B88" s="157">
        <f t="shared" si="205"/>
        <v>0</v>
      </c>
      <c r="AC88"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D88"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E88"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F88" s="157">
        <f t="shared" si="206"/>
        <v>0</v>
      </c>
      <c r="AG88"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H88"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I88"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J88" s="157">
        <f t="shared" si="207"/>
        <v>0</v>
      </c>
      <c r="AK88"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L88"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M88"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N88" s="157">
        <f t="shared" si="208"/>
        <v>0</v>
      </c>
      <c r="AO88" s="157">
        <f t="shared" si="209"/>
        <v>0</v>
      </c>
    </row>
    <row r="89" spans="1:41" hidden="1">
      <c r="A89" s="598" t="s">
        <v>274</v>
      </c>
      <c r="B89" s="599" t="s">
        <v>159</v>
      </c>
      <c r="C89" s="600">
        <f>SUM(C90:C95)</f>
        <v>0</v>
      </c>
      <c r="D89" s="600">
        <f>SUM(D90:D95)</f>
        <v>0</v>
      </c>
      <c r="E89" s="600">
        <f t="shared" si="0"/>
        <v>0</v>
      </c>
      <c r="F89" s="164">
        <f t="shared" ref="F89:H89" si="218">SUM(F90:F95)</f>
        <v>0</v>
      </c>
      <c r="G89" s="164">
        <f t="shared" si="3"/>
        <v>0</v>
      </c>
      <c r="H89" s="164">
        <f t="shared" si="218"/>
        <v>0</v>
      </c>
      <c r="I89" s="164">
        <f t="shared" si="4"/>
        <v>0</v>
      </c>
      <c r="J89" s="164">
        <f t="shared" ref="J89:AM89" si="219">SUM(J90:J95)</f>
        <v>0</v>
      </c>
      <c r="K89" s="164">
        <f t="shared" si="219"/>
        <v>0</v>
      </c>
      <c r="L89" s="164">
        <f t="shared" si="219"/>
        <v>0</v>
      </c>
      <c r="M89" s="164">
        <f t="shared" si="219"/>
        <v>0</v>
      </c>
      <c r="N89" s="164">
        <f t="shared" si="219"/>
        <v>0</v>
      </c>
      <c r="O89" s="164">
        <f t="shared" ref="O89:P89" si="220">SUM(O90:O95)</f>
        <v>0</v>
      </c>
      <c r="P89" s="164">
        <f t="shared" si="220"/>
        <v>0</v>
      </c>
      <c r="Q89" s="164">
        <f t="shared" si="219"/>
        <v>0</v>
      </c>
      <c r="R89" s="164">
        <f t="shared" si="219"/>
        <v>0</v>
      </c>
      <c r="S89" s="164">
        <f t="shared" ref="S89" si="221">SUM(S90:S95)</f>
        <v>0</v>
      </c>
      <c r="T89" s="164">
        <f t="shared" si="219"/>
        <v>0</v>
      </c>
      <c r="U89" s="164">
        <f t="shared" si="219"/>
        <v>0</v>
      </c>
      <c r="V89" s="164">
        <f t="shared" ref="V89" si="222">SUM(V90:V95)</f>
        <v>0</v>
      </c>
      <c r="W89" s="164">
        <f t="shared" si="219"/>
        <v>0</v>
      </c>
      <c r="X89" s="164">
        <f t="shared" si="219"/>
        <v>0</v>
      </c>
      <c r="Y89" s="164">
        <f t="shared" si="219"/>
        <v>0</v>
      </c>
      <c r="Z89" s="164">
        <f t="shared" si="219"/>
        <v>0</v>
      </c>
      <c r="AA89" s="164">
        <f t="shared" si="219"/>
        <v>0</v>
      </c>
      <c r="AB89" s="164">
        <f t="shared" si="7"/>
        <v>0</v>
      </c>
      <c r="AC89" s="164">
        <f t="shared" si="219"/>
        <v>0</v>
      </c>
      <c r="AD89" s="164">
        <f t="shared" si="219"/>
        <v>0</v>
      </c>
      <c r="AE89" s="164">
        <f t="shared" si="219"/>
        <v>0</v>
      </c>
      <c r="AF89" s="164">
        <f t="shared" si="8"/>
        <v>0</v>
      </c>
      <c r="AG89" s="164">
        <f t="shared" si="219"/>
        <v>0</v>
      </c>
      <c r="AH89" s="164">
        <f t="shared" si="219"/>
        <v>0</v>
      </c>
      <c r="AI89" s="164">
        <f t="shared" si="219"/>
        <v>0</v>
      </c>
      <c r="AJ89" s="164">
        <f t="shared" si="9"/>
        <v>0</v>
      </c>
      <c r="AK89" s="164">
        <f t="shared" si="219"/>
        <v>0</v>
      </c>
      <c r="AL89" s="164">
        <f t="shared" si="219"/>
        <v>0</v>
      </c>
      <c r="AM89" s="164">
        <f t="shared" si="219"/>
        <v>0</v>
      </c>
      <c r="AN89" s="164">
        <f t="shared" si="10"/>
        <v>0</v>
      </c>
      <c r="AO89" s="164">
        <f t="shared" si="11"/>
        <v>0</v>
      </c>
    </row>
    <row r="90" spans="1:41" hidden="1">
      <c r="A90" s="601" t="s">
        <v>275</v>
      </c>
      <c r="B90" s="602" t="s">
        <v>160</v>
      </c>
      <c r="C90" s="603">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D90" s="603">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E90" s="603">
        <f t="shared" ref="E90:E95" si="223">C90+D90</f>
        <v>0</v>
      </c>
      <c r="F90" s="157"/>
      <c r="G90" s="157">
        <f t="shared" ref="G90:G95" si="224">E90-F90</f>
        <v>0</v>
      </c>
      <c r="H90" s="157"/>
      <c r="I90" s="157">
        <f t="shared" ref="I90:I95" si="225">E90-H90</f>
        <v>0</v>
      </c>
      <c r="J90"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K90"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L90"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M90"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N90"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O90"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P90"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Q90"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R90"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S90"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T90"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U90"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V90"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W90"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X90"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Y90"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Z90"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A90"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B90" s="157">
        <f t="shared" ref="AB90:AB95" si="226">Y90+Z90+AA90</f>
        <v>0</v>
      </c>
      <c r="AC90"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D90"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E90"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F90" s="157">
        <f t="shared" ref="AF90:AF95" si="227">AC90+AD90+AE90</f>
        <v>0</v>
      </c>
      <c r="AG90"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H90"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I90"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J90" s="157">
        <f t="shared" ref="AJ90:AJ95" si="228">AG90+AH90+AI90</f>
        <v>0</v>
      </c>
      <c r="AK90"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L90"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M90"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N90" s="157">
        <f t="shared" ref="AN90:AN95" si="229">AK90+AL90+AM90</f>
        <v>0</v>
      </c>
      <c r="AO90" s="157">
        <f t="shared" ref="AO90:AO95" si="230">AB90+AF90+AJ90+AN90</f>
        <v>0</v>
      </c>
    </row>
    <row r="91" spans="1:41" hidden="1">
      <c r="A91" s="601" t="s">
        <v>618</v>
      </c>
      <c r="B91" s="602" t="s">
        <v>619</v>
      </c>
      <c r="C91" s="603">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D91" s="603">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E91" s="603">
        <f t="shared" si="223"/>
        <v>0</v>
      </c>
      <c r="F91" s="157"/>
      <c r="G91" s="157">
        <f t="shared" si="224"/>
        <v>0</v>
      </c>
      <c r="H91" s="157"/>
      <c r="I91" s="157">
        <f t="shared" si="225"/>
        <v>0</v>
      </c>
      <c r="J91"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K91"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L91"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M91"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N91"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O91"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P91"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Q91"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R91"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S91"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T91"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U91"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V91"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W91"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X91"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Y91"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Z91"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A91"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B91" s="157">
        <f t="shared" si="226"/>
        <v>0</v>
      </c>
      <c r="AC91"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D91"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E91"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F91" s="157">
        <f t="shared" si="227"/>
        <v>0</v>
      </c>
      <c r="AG91"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H91"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I91"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J91" s="157">
        <f t="shared" si="228"/>
        <v>0</v>
      </c>
      <c r="AK91"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L91"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M91"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N91" s="157">
        <f t="shared" si="229"/>
        <v>0</v>
      </c>
      <c r="AO91" s="157">
        <f t="shared" si="230"/>
        <v>0</v>
      </c>
    </row>
    <row r="92" spans="1:41" hidden="1">
      <c r="A92" s="601" t="s">
        <v>276</v>
      </c>
      <c r="B92" s="602" t="s">
        <v>161</v>
      </c>
      <c r="C92" s="603">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D92" s="603">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E92" s="603">
        <f t="shared" ref="E92:E93" si="231">C92+D92</f>
        <v>0</v>
      </c>
      <c r="F92" s="157"/>
      <c r="G92" s="157">
        <f t="shared" ref="G92:G93" si="232">E92-F92</f>
        <v>0</v>
      </c>
      <c r="H92" s="157"/>
      <c r="I92" s="157">
        <f t="shared" ref="I92:I93" si="233">E92-H92</f>
        <v>0</v>
      </c>
      <c r="J92"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K92"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L92"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M92"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N92"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O92"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P92"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Q92"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R92"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S92"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T92"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U92"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V92"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W92"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X92"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Y92"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Z92"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A92"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B92" s="157">
        <f t="shared" ref="AB92:AB93" si="234">Y92+Z92+AA92</f>
        <v>0</v>
      </c>
      <c r="AC92"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D92"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E92"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F92" s="157">
        <f t="shared" ref="AF92:AF93" si="235">AC92+AD92+AE92</f>
        <v>0</v>
      </c>
      <c r="AG92"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H92"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I92"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J92" s="157">
        <f t="shared" ref="AJ92:AJ93" si="236">AG92+AH92+AI92</f>
        <v>0</v>
      </c>
      <c r="AK92"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L92"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M92"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N92" s="157">
        <f t="shared" ref="AN92:AN93" si="237">AK92+AL92+AM92</f>
        <v>0</v>
      </c>
      <c r="AO92" s="157">
        <f t="shared" ref="AO92:AO93" si="238">AB92+AF92+AJ92+AN92</f>
        <v>0</v>
      </c>
    </row>
    <row r="93" spans="1:41" hidden="1">
      <c r="A93" s="601" t="s">
        <v>620</v>
      </c>
      <c r="B93" s="602" t="s">
        <v>621</v>
      </c>
      <c r="C93" s="603">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D93" s="603">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E93" s="603">
        <f t="shared" si="231"/>
        <v>0</v>
      </c>
      <c r="F93" s="157"/>
      <c r="G93" s="157">
        <f t="shared" si="232"/>
        <v>0</v>
      </c>
      <c r="H93" s="157"/>
      <c r="I93" s="157">
        <f t="shared" si="233"/>
        <v>0</v>
      </c>
      <c r="J93"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K93"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L93"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M93"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N93"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O93"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P93"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Q93"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R93"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S93"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T93"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U93"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V93"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W93"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X93"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Y93"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Z93"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A93"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B93" s="157">
        <f t="shared" si="234"/>
        <v>0</v>
      </c>
      <c r="AC93"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D93"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E93"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F93" s="157">
        <f t="shared" si="235"/>
        <v>0</v>
      </c>
      <c r="AG93"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H93"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I93"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J93" s="157">
        <f t="shared" si="236"/>
        <v>0</v>
      </c>
      <c r="AK93"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L93"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M93"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N93" s="157">
        <f t="shared" si="237"/>
        <v>0</v>
      </c>
      <c r="AO93" s="157">
        <f t="shared" si="238"/>
        <v>0</v>
      </c>
    </row>
    <row r="94" spans="1:41" hidden="1">
      <c r="A94" s="601" t="s">
        <v>622</v>
      </c>
      <c r="B94" s="602" t="s">
        <v>623</v>
      </c>
      <c r="C94" s="603">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D94" s="603">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E94" s="603">
        <f t="shared" ref="E94" si="239">C94+D94</f>
        <v>0</v>
      </c>
      <c r="F94" s="157"/>
      <c r="G94" s="157">
        <f t="shared" ref="G94" si="240">E94-F94</f>
        <v>0</v>
      </c>
      <c r="H94" s="157"/>
      <c r="I94" s="157">
        <f t="shared" ref="I94" si="241">E94-H94</f>
        <v>0</v>
      </c>
      <c r="J94"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K94"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L94"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M94"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N94"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O94"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P94"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Q94"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R94"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S94"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T94"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U94"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V94"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W94"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X94"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Y94"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Z94"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A94"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B94" s="157">
        <f t="shared" ref="AB94" si="242">Y94+Z94+AA94</f>
        <v>0</v>
      </c>
      <c r="AC94"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D94"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E94"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F94" s="157">
        <f t="shared" ref="AF94" si="243">AC94+AD94+AE94</f>
        <v>0</v>
      </c>
      <c r="AG94"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H94"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I94"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J94" s="157">
        <f t="shared" ref="AJ94" si="244">AG94+AH94+AI94</f>
        <v>0</v>
      </c>
      <c r="AK94"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L94"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M94"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N94" s="157">
        <f t="shared" ref="AN94" si="245">AK94+AL94+AM94</f>
        <v>0</v>
      </c>
      <c r="AO94" s="157">
        <f t="shared" ref="AO94" si="246">AB94+AF94+AJ94+AN94</f>
        <v>0</v>
      </c>
    </row>
    <row r="95" spans="1:41" hidden="1">
      <c r="A95" s="601" t="s">
        <v>624</v>
      </c>
      <c r="B95" s="602" t="s">
        <v>625</v>
      </c>
      <c r="C95" s="603">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D95" s="603">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E95" s="603">
        <f t="shared" si="223"/>
        <v>0</v>
      </c>
      <c r="F95" s="157"/>
      <c r="G95" s="157">
        <f t="shared" si="224"/>
        <v>0</v>
      </c>
      <c r="H95" s="157"/>
      <c r="I95" s="157">
        <f t="shared" si="225"/>
        <v>0</v>
      </c>
      <c r="J95"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K95"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L95"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M95"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N95"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O95"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P95"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Q95"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R95"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S95"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T95"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U95"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V95"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W95"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X95"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Y95"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Z95"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A95"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B95" s="157">
        <f t="shared" si="226"/>
        <v>0</v>
      </c>
      <c r="AC95"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D95"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E95"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F95" s="157">
        <f t="shared" si="227"/>
        <v>0</v>
      </c>
      <c r="AG95"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H95"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I95"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J95" s="157">
        <f t="shared" si="228"/>
        <v>0</v>
      </c>
      <c r="AK95"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L95"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M95"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N95" s="157">
        <f t="shared" si="229"/>
        <v>0</v>
      </c>
      <c r="AO95" s="157">
        <f t="shared" si="230"/>
        <v>0</v>
      </c>
    </row>
    <row r="96" spans="1:41" hidden="1">
      <c r="A96" s="598" t="s">
        <v>277</v>
      </c>
      <c r="B96" s="599" t="s">
        <v>162</v>
      </c>
      <c r="C96" s="600">
        <f>SUM(C97:C105)</f>
        <v>0</v>
      </c>
      <c r="D96" s="600">
        <f>SUM(D97:D105)</f>
        <v>0</v>
      </c>
      <c r="E96" s="600">
        <f t="shared" si="0"/>
        <v>0</v>
      </c>
      <c r="F96" s="164">
        <f>SUM(F97:F105)</f>
        <v>0</v>
      </c>
      <c r="G96" s="164">
        <f t="shared" si="3"/>
        <v>0</v>
      </c>
      <c r="H96" s="164">
        <f>SUM(H97:H105)</f>
        <v>0</v>
      </c>
      <c r="I96" s="164">
        <f t="shared" si="4"/>
        <v>0</v>
      </c>
      <c r="J96" s="164">
        <f t="shared" ref="J96:AA96" si="247">SUM(J97:J105)</f>
        <v>0</v>
      </c>
      <c r="K96" s="164">
        <f t="shared" si="247"/>
        <v>0</v>
      </c>
      <c r="L96" s="164">
        <f t="shared" si="247"/>
        <v>0</v>
      </c>
      <c r="M96" s="164">
        <f t="shared" si="247"/>
        <v>0</v>
      </c>
      <c r="N96" s="164">
        <f t="shared" si="247"/>
        <v>0</v>
      </c>
      <c r="O96" s="164">
        <f t="shared" ref="O96:P96" si="248">SUM(O97:O105)</f>
        <v>0</v>
      </c>
      <c r="P96" s="164">
        <f t="shared" si="248"/>
        <v>0</v>
      </c>
      <c r="Q96" s="164">
        <f t="shared" si="247"/>
        <v>0</v>
      </c>
      <c r="R96" s="164">
        <f t="shared" si="247"/>
        <v>0</v>
      </c>
      <c r="S96" s="164">
        <f t="shared" ref="S96" si="249">SUM(S97:S105)</f>
        <v>0</v>
      </c>
      <c r="T96" s="164">
        <f t="shared" si="247"/>
        <v>0</v>
      </c>
      <c r="U96" s="164">
        <f t="shared" si="247"/>
        <v>0</v>
      </c>
      <c r="V96" s="164">
        <f t="shared" ref="V96" si="250">SUM(V97:V105)</f>
        <v>0</v>
      </c>
      <c r="W96" s="164">
        <f t="shared" si="247"/>
        <v>0</v>
      </c>
      <c r="X96" s="164">
        <f t="shared" si="247"/>
        <v>0</v>
      </c>
      <c r="Y96" s="164">
        <f t="shared" si="247"/>
        <v>0</v>
      </c>
      <c r="Z96" s="164">
        <f t="shared" si="247"/>
        <v>0</v>
      </c>
      <c r="AA96" s="164">
        <f t="shared" si="247"/>
        <v>0</v>
      </c>
      <c r="AB96" s="164">
        <f t="shared" si="7"/>
        <v>0</v>
      </c>
      <c r="AC96" s="164">
        <f>SUM(AC97:AC105)</f>
        <v>0</v>
      </c>
      <c r="AD96" s="164">
        <f>SUM(AD97:AD105)</f>
        <v>0</v>
      </c>
      <c r="AE96" s="164">
        <f>SUM(AE97:AE105)</f>
        <v>0</v>
      </c>
      <c r="AF96" s="164">
        <f t="shared" si="8"/>
        <v>0</v>
      </c>
      <c r="AG96" s="164">
        <f>SUM(AG97:AG105)</f>
        <v>0</v>
      </c>
      <c r="AH96" s="164">
        <f>SUM(AH97:AH105)</f>
        <v>0</v>
      </c>
      <c r="AI96" s="164">
        <f>SUM(AI97:AI105)</f>
        <v>0</v>
      </c>
      <c r="AJ96" s="164">
        <f t="shared" si="9"/>
        <v>0</v>
      </c>
      <c r="AK96" s="164">
        <f>SUM(AK97:AK105)</f>
        <v>0</v>
      </c>
      <c r="AL96" s="164">
        <f>SUM(AL97:AL105)</f>
        <v>0</v>
      </c>
      <c r="AM96" s="164">
        <f>SUM(AM97:AM105)</f>
        <v>0</v>
      </c>
      <c r="AN96" s="164">
        <f t="shared" si="10"/>
        <v>0</v>
      </c>
      <c r="AO96" s="164">
        <f t="shared" si="11"/>
        <v>0</v>
      </c>
    </row>
    <row r="97" spans="1:41" hidden="1">
      <c r="A97" s="601" t="s">
        <v>630</v>
      </c>
      <c r="B97" s="602" t="s">
        <v>631</v>
      </c>
      <c r="C97" s="603">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D97" s="603">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E97" s="603">
        <f>C97+D97</f>
        <v>0</v>
      </c>
      <c r="F97" s="157"/>
      <c r="G97" s="157">
        <f>E97-F97</f>
        <v>0</v>
      </c>
      <c r="H97" s="157"/>
      <c r="I97" s="157">
        <f>E97-H97</f>
        <v>0</v>
      </c>
      <c r="J97"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K97"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L97"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M97"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N97"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O97"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P97"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Q97"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R97"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S97"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T97"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U97"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V97"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W97"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X97"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Y97"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Z97"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A97"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B97" s="157">
        <f>Y97+Z97+AA97</f>
        <v>0</v>
      </c>
      <c r="AC97"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D97"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E97"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F97" s="157">
        <f>AC97+AD97+AE97</f>
        <v>0</v>
      </c>
      <c r="AG97"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H97"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I97"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J97" s="157">
        <f>AG97+AH97+AI97</f>
        <v>0</v>
      </c>
      <c r="AK97"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L97"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M97"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N97" s="157">
        <f>AK97+AL97+AM97</f>
        <v>0</v>
      </c>
      <c r="AO97" s="157">
        <f>AB97+AF97+AJ97+AN97</f>
        <v>0</v>
      </c>
    </row>
    <row r="98" spans="1:41" hidden="1">
      <c r="A98" s="601" t="s">
        <v>632</v>
      </c>
      <c r="B98" s="602" t="s">
        <v>633</v>
      </c>
      <c r="C98" s="603">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D98" s="603">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E98" s="603">
        <f t="shared" ref="E98" si="251">C98+D98</f>
        <v>0</v>
      </c>
      <c r="F98" s="157"/>
      <c r="G98" s="157">
        <f t="shared" ref="G98" si="252">E98-F98</f>
        <v>0</v>
      </c>
      <c r="H98" s="157"/>
      <c r="I98" s="157">
        <f t="shared" ref="I98" si="253">E98-H98</f>
        <v>0</v>
      </c>
      <c r="J98"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K98"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L98"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M98"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N98"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O98"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P98"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Q98"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R98"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S98"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T98"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U98"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V98"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W98"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X98"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Y98"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Z98"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A98"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B98" s="157">
        <f t="shared" ref="AB98" si="254">Y98+Z98+AA98</f>
        <v>0</v>
      </c>
      <c r="AC98"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D98"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E98"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F98" s="157">
        <f t="shared" ref="AF98" si="255">AC98+AD98+AE98</f>
        <v>0</v>
      </c>
      <c r="AG98"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H98"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I98"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J98" s="157">
        <f t="shared" ref="AJ98" si="256">AG98+AH98+AI98</f>
        <v>0</v>
      </c>
      <c r="AK98"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L98"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M98"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N98" s="157">
        <f t="shared" ref="AN98" si="257">AK98+AL98+AM98</f>
        <v>0</v>
      </c>
      <c r="AO98" s="157">
        <f t="shared" ref="AO98" si="258">AB98+AF98+AJ98+AN98</f>
        <v>0</v>
      </c>
    </row>
    <row r="99" spans="1:41" hidden="1">
      <c r="A99" s="601" t="s">
        <v>278</v>
      </c>
      <c r="B99" s="602" t="s">
        <v>163</v>
      </c>
      <c r="C99" s="603">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D99" s="603">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E99" s="603">
        <f t="shared" ref="E99" si="259">C99+D99</f>
        <v>0</v>
      </c>
      <c r="F99" s="157"/>
      <c r="G99" s="157">
        <f t="shared" ref="G99" si="260">E99-F99</f>
        <v>0</v>
      </c>
      <c r="H99" s="157"/>
      <c r="I99" s="157">
        <f t="shared" ref="I99" si="261">E99-H99</f>
        <v>0</v>
      </c>
      <c r="J99"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K99"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L99"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M99"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N99"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O99"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P99"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Q99"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R99"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S99"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T99"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U99"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V99"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W99"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X99"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Y99"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Z99"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A99"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B99" s="157">
        <f t="shared" ref="AB99" si="262">Y99+Z99+AA99</f>
        <v>0</v>
      </c>
      <c r="AC99"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D99"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E99"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F99" s="157">
        <f t="shared" ref="AF99" si="263">AC99+AD99+AE99</f>
        <v>0</v>
      </c>
      <c r="AG99"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H99"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I99"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J99" s="157">
        <f t="shared" ref="AJ99" si="264">AG99+AH99+AI99</f>
        <v>0</v>
      </c>
      <c r="AK99"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L99"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M99"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N99" s="157">
        <f t="shared" ref="AN99" si="265">AK99+AL99+AM99</f>
        <v>0</v>
      </c>
      <c r="AO99" s="157">
        <f t="shared" ref="AO99" si="266">AB99+AF99+AJ99+AN99</f>
        <v>0</v>
      </c>
    </row>
    <row r="100" spans="1:41" hidden="1">
      <c r="A100" s="601" t="s">
        <v>626</v>
      </c>
      <c r="B100" s="602" t="s">
        <v>627</v>
      </c>
      <c r="C100" s="603">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D100" s="603">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E100" s="603">
        <f t="shared" ref="E100:E105" si="267">C100+D100</f>
        <v>0</v>
      </c>
      <c r="F100" s="157"/>
      <c r="G100" s="157">
        <f t="shared" ref="G100:G105" si="268">E100-F100</f>
        <v>0</v>
      </c>
      <c r="H100" s="157"/>
      <c r="I100" s="157">
        <f t="shared" ref="I100:I105" si="269">E100-H100</f>
        <v>0</v>
      </c>
      <c r="J100"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K100"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L100"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M100"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N100"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O100"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P100"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Q100"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R100"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S100"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T100"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U100"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V100"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W100"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X100"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Y100"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Z100"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A100"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B100" s="157">
        <f t="shared" ref="AB100:AB105" si="270">Y100+Z100+AA100</f>
        <v>0</v>
      </c>
      <c r="AC100"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D100"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E100"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F100" s="157">
        <f t="shared" ref="AF100:AF105" si="271">AC100+AD100+AE100</f>
        <v>0</v>
      </c>
      <c r="AG100"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H100"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I100"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J100" s="157">
        <f t="shared" ref="AJ100:AJ105" si="272">AG100+AH100+AI100</f>
        <v>0</v>
      </c>
      <c r="AK100"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L100"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M100"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N100" s="157">
        <f t="shared" ref="AN100:AN105" si="273">AK100+AL100+AM100</f>
        <v>0</v>
      </c>
      <c r="AO100" s="157">
        <f t="shared" ref="AO100:AO105" si="274">AB100+AF100+AJ100+AN100</f>
        <v>0</v>
      </c>
    </row>
    <row r="101" spans="1:41" hidden="1">
      <c r="A101" s="601" t="s">
        <v>628</v>
      </c>
      <c r="B101" s="602" t="s">
        <v>629</v>
      </c>
      <c r="C101" s="603">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D101" s="603">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E101" s="603">
        <f t="shared" ref="E101:E102" si="275">C101+D101</f>
        <v>0</v>
      </c>
      <c r="F101" s="157"/>
      <c r="G101" s="157">
        <f t="shared" ref="G101:G102" si="276">E101-F101</f>
        <v>0</v>
      </c>
      <c r="H101" s="157"/>
      <c r="I101" s="157">
        <f t="shared" ref="I101:I102" si="277">E101-H101</f>
        <v>0</v>
      </c>
      <c r="J101"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K101"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L101"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M101"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N101"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O101"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P101"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Q101"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R101"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S101"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T101"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U101"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V101"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W101"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X101"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Y101"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Z101"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A101"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B101" s="157">
        <f t="shared" ref="AB101:AB102" si="278">Y101+Z101+AA101</f>
        <v>0</v>
      </c>
      <c r="AC101"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D101"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E101"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F101" s="157">
        <f t="shared" ref="AF101:AF102" si="279">AC101+AD101+AE101</f>
        <v>0</v>
      </c>
      <c r="AG101"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H101"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I101"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J101" s="157">
        <f t="shared" ref="AJ101:AJ102" si="280">AG101+AH101+AI101</f>
        <v>0</v>
      </c>
      <c r="AK101"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L101"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M101"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N101" s="157">
        <f t="shared" ref="AN101:AN102" si="281">AK101+AL101+AM101</f>
        <v>0</v>
      </c>
      <c r="AO101" s="157">
        <f t="shared" ref="AO101:AO102" si="282">AB101+AF101+AJ101+AN101</f>
        <v>0</v>
      </c>
    </row>
    <row r="102" spans="1:41" hidden="1">
      <c r="A102" s="601" t="s">
        <v>279</v>
      </c>
      <c r="B102" s="602" t="s">
        <v>164</v>
      </c>
      <c r="C102" s="603">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D102" s="603">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E102" s="603">
        <f t="shared" si="275"/>
        <v>0</v>
      </c>
      <c r="F102" s="157"/>
      <c r="G102" s="157">
        <f t="shared" si="276"/>
        <v>0</v>
      </c>
      <c r="H102" s="157"/>
      <c r="I102" s="157">
        <f t="shared" si="277"/>
        <v>0</v>
      </c>
      <c r="J102"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K102"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L102"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M102"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N102"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O102"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P102"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Q102"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R102"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S102"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T102"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U102"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V102"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W102"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X102"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Y102"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Z102"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A102"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B102" s="157">
        <f t="shared" si="278"/>
        <v>0</v>
      </c>
      <c r="AC102"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D102"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E102"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F102" s="157">
        <f t="shared" si="279"/>
        <v>0</v>
      </c>
      <c r="AG102"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H102"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I102"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J102" s="157">
        <f t="shared" si="280"/>
        <v>0</v>
      </c>
      <c r="AK102"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L102"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M102"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N102" s="157">
        <f t="shared" si="281"/>
        <v>0</v>
      </c>
      <c r="AO102" s="157">
        <f t="shared" si="282"/>
        <v>0</v>
      </c>
    </row>
    <row r="103" spans="1:41" hidden="1">
      <c r="A103" s="601" t="s">
        <v>634</v>
      </c>
      <c r="B103" s="602" t="s">
        <v>631</v>
      </c>
      <c r="C103" s="603">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D103" s="603">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E103" s="603">
        <f>C103+D103</f>
        <v>0</v>
      </c>
      <c r="F103" s="157"/>
      <c r="G103" s="157">
        <f>E103-F103</f>
        <v>0</v>
      </c>
      <c r="H103" s="157"/>
      <c r="I103" s="157">
        <f>E103-H103</f>
        <v>0</v>
      </c>
      <c r="J103"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K103"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L103"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M103"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N103"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O103"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P103"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Q103"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R103"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S103"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T103"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U103"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V103"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W103"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X103"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Y103"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Z103"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A103"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B103" s="157">
        <f>Y103+Z103+AA103</f>
        <v>0</v>
      </c>
      <c r="AC103"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D103"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E103"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F103" s="157">
        <f>AC103+AD103+AE103</f>
        <v>0</v>
      </c>
      <c r="AG103"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H103"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I103"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J103" s="157">
        <f>AG103+AH103+AI103</f>
        <v>0</v>
      </c>
      <c r="AK103"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L103"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M103"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N103" s="157">
        <f>AK103+AL103+AM103</f>
        <v>0</v>
      </c>
      <c r="AO103" s="157">
        <f>AB103+AF103+AJ103+AN103</f>
        <v>0</v>
      </c>
    </row>
    <row r="104" spans="1:41" hidden="1">
      <c r="A104" s="601" t="s">
        <v>280</v>
      </c>
      <c r="B104" s="602" t="s">
        <v>165</v>
      </c>
      <c r="C104" s="603">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D104" s="603">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E104" s="603">
        <f t="shared" ref="E104" si="283">C104+D104</f>
        <v>0</v>
      </c>
      <c r="F104" s="157"/>
      <c r="G104" s="157">
        <f t="shared" ref="G104" si="284">E104-F104</f>
        <v>0</v>
      </c>
      <c r="H104" s="157"/>
      <c r="I104" s="157">
        <f t="shared" ref="I104" si="285">E104-H104</f>
        <v>0</v>
      </c>
      <c r="J104"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K104"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L104"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M104"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N104"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O104"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P104"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Q104"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R104"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S104"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T104"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U104"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V104"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W104"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X104"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Y104"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Z104"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A104"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B104" s="157">
        <f t="shared" ref="AB104" si="286">Y104+Z104+AA104</f>
        <v>0</v>
      </c>
      <c r="AC104"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D104"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E104"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F104" s="157">
        <f t="shared" ref="AF104" si="287">AC104+AD104+AE104</f>
        <v>0</v>
      </c>
      <c r="AG104"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H104"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I104"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J104" s="157">
        <f t="shared" ref="AJ104" si="288">AG104+AH104+AI104</f>
        <v>0</v>
      </c>
      <c r="AK104"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L104"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M104"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N104" s="157">
        <f t="shared" ref="AN104" si="289">AK104+AL104+AM104</f>
        <v>0</v>
      </c>
      <c r="AO104" s="157">
        <f t="shared" ref="AO104" si="290">AB104+AF104+AJ104+AN104</f>
        <v>0</v>
      </c>
    </row>
    <row r="105" spans="1:41" hidden="1">
      <c r="A105" s="601" t="s">
        <v>635</v>
      </c>
      <c r="B105" s="602" t="s">
        <v>633</v>
      </c>
      <c r="C105" s="603">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D105" s="603">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E105" s="603">
        <f t="shared" si="267"/>
        <v>0</v>
      </c>
      <c r="F105" s="157"/>
      <c r="G105" s="157">
        <f t="shared" si="268"/>
        <v>0</v>
      </c>
      <c r="H105" s="157"/>
      <c r="I105" s="157">
        <f t="shared" si="269"/>
        <v>0</v>
      </c>
      <c r="J105"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K105"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L105"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M105"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N105"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O105"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P105"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Q105"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R105"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S105"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T105"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U105"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V105"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W105"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X105"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Y105"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Z105"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A105"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B105" s="157">
        <f t="shared" si="270"/>
        <v>0</v>
      </c>
      <c r="AC105"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D105"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E105"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F105" s="157">
        <f t="shared" si="271"/>
        <v>0</v>
      </c>
      <c r="AG105"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H105"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I105"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J105" s="157">
        <f t="shared" si="272"/>
        <v>0</v>
      </c>
      <c r="AK105"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L105"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M105"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N105" s="157">
        <f t="shared" si="273"/>
        <v>0</v>
      </c>
      <c r="AO105" s="157">
        <f t="shared" si="274"/>
        <v>0</v>
      </c>
    </row>
    <row r="106" spans="1:41">
      <c r="A106" s="606" t="s">
        <v>284</v>
      </c>
      <c r="B106" s="607" t="s">
        <v>169</v>
      </c>
      <c r="C106" s="608">
        <f>C107+C118+C133+C149+C164+C190+C207+C214</f>
        <v>2111751.9960000003</v>
      </c>
      <c r="D106" s="608">
        <f>D107+D118+D133+D149+D164+D190+D207+D214</f>
        <v>0</v>
      </c>
      <c r="E106" s="608">
        <f t="shared" si="0"/>
        <v>2111751.9960000003</v>
      </c>
      <c r="F106" s="154">
        <f>F107+F118+F133+F149+F164+F190+F207+F214</f>
        <v>0</v>
      </c>
      <c r="G106" s="154">
        <f t="shared" si="3"/>
        <v>2111751.9960000003</v>
      </c>
      <c r="H106" s="154">
        <f>H107+H118+H133+H149+H164+H190+H207+H214</f>
        <v>0</v>
      </c>
      <c r="I106" s="154">
        <f t="shared" si="4"/>
        <v>2111751.9960000003</v>
      </c>
      <c r="J106" s="154">
        <f t="shared" ref="J106:AA106" si="291">J107+J118+J133+J149+J164+J190+J207+J214</f>
        <v>0</v>
      </c>
      <c r="K106" s="154">
        <f t="shared" si="291"/>
        <v>0</v>
      </c>
      <c r="L106" s="154">
        <f t="shared" si="291"/>
        <v>0</v>
      </c>
      <c r="M106" s="154">
        <f t="shared" si="291"/>
        <v>0</v>
      </c>
      <c r="N106" s="154">
        <f t="shared" si="291"/>
        <v>0</v>
      </c>
      <c r="O106" s="154">
        <f t="shared" si="291"/>
        <v>0</v>
      </c>
      <c r="P106" s="154">
        <f t="shared" si="291"/>
        <v>0</v>
      </c>
      <c r="Q106" s="154">
        <f t="shared" si="291"/>
        <v>0</v>
      </c>
      <c r="R106" s="154">
        <f t="shared" si="291"/>
        <v>0</v>
      </c>
      <c r="S106" s="154">
        <f t="shared" ref="S106" si="292">S107+S118+S133+S149+S164+S190+S207+S214</f>
        <v>0</v>
      </c>
      <c r="T106" s="154">
        <f t="shared" si="291"/>
        <v>1058909.996</v>
      </c>
      <c r="U106" s="154">
        <f t="shared" si="291"/>
        <v>0</v>
      </c>
      <c r="V106" s="154">
        <f t="shared" si="291"/>
        <v>0</v>
      </c>
      <c r="W106" s="154">
        <f t="shared" si="291"/>
        <v>0</v>
      </c>
      <c r="X106" s="154">
        <f t="shared" si="291"/>
        <v>1806372</v>
      </c>
      <c r="Y106" s="154">
        <f t="shared" si="291"/>
        <v>585620</v>
      </c>
      <c r="Z106" s="154">
        <f t="shared" si="291"/>
        <v>783465.99600000004</v>
      </c>
      <c r="AA106" s="154">
        <f t="shared" si="291"/>
        <v>500</v>
      </c>
      <c r="AB106" s="154">
        <f t="shared" si="7"/>
        <v>1369585.996</v>
      </c>
      <c r="AC106" s="154">
        <f>AC107+AC118+AC133+AC149+AC164+AC190+AC207+AC214</f>
        <v>329200</v>
      </c>
      <c r="AD106" s="154">
        <f>AD107+AD118+AD133+AD149+AD164+AD190+AD207+AD214</f>
        <v>10956</v>
      </c>
      <c r="AE106" s="154">
        <f>AE107+AE118+AE133+AE149+AE164+AE190+AE207+AE214</f>
        <v>1500</v>
      </c>
      <c r="AF106" s="154">
        <f t="shared" si="8"/>
        <v>341656</v>
      </c>
      <c r="AG106" s="154">
        <f>AG107+AG118+AG133+AG149+AG164+AG190+AG207+AG214</f>
        <v>350600</v>
      </c>
      <c r="AH106" s="154">
        <f>AH107+AH118+AH133+AH149+AH164+AH190+AH207+AH214</f>
        <v>2400</v>
      </c>
      <c r="AI106" s="154">
        <f>AI107+AI118+AI133+AI149+AI164+AI190+AI207+AI214</f>
        <v>64000</v>
      </c>
      <c r="AJ106" s="154">
        <f t="shared" si="9"/>
        <v>417000</v>
      </c>
      <c r="AK106" s="154">
        <f>AK107+AK118+AK133+AK149+AK164+AK190+AK207+AK214</f>
        <v>169000</v>
      </c>
      <c r="AL106" s="154">
        <f>AL107+AL118+AL133+AL149+AL164+AL190+AL207+AL214</f>
        <v>15000</v>
      </c>
      <c r="AM106" s="154">
        <f>AM107+AM118+AM133+AM149+AM164+AM190+AM207+AM214</f>
        <v>553040</v>
      </c>
      <c r="AN106" s="154">
        <f t="shared" si="10"/>
        <v>737040</v>
      </c>
      <c r="AO106" s="154">
        <f t="shared" si="11"/>
        <v>2865281.9960000003</v>
      </c>
    </row>
    <row r="107" spans="1:41">
      <c r="A107" s="598" t="s">
        <v>285</v>
      </c>
      <c r="B107" s="599" t="s">
        <v>170</v>
      </c>
      <c r="C107" s="600">
        <f>SUM(C108:C117)</f>
        <v>0</v>
      </c>
      <c r="D107" s="600">
        <f>SUM(D108:D117)</f>
        <v>0</v>
      </c>
      <c r="E107" s="600">
        <f t="shared" ref="E107:E221" si="293">C107+D107</f>
        <v>0</v>
      </c>
      <c r="F107" s="164">
        <f>SUM(F108:F117)</f>
        <v>0</v>
      </c>
      <c r="G107" s="164">
        <f t="shared" si="3"/>
        <v>0</v>
      </c>
      <c r="H107" s="164">
        <f>SUM(H108:H117)</f>
        <v>0</v>
      </c>
      <c r="I107" s="164">
        <f t="shared" si="4"/>
        <v>0</v>
      </c>
      <c r="J107" s="164">
        <f t="shared" ref="J107:AA107" si="294">SUM(J108:J117)</f>
        <v>0</v>
      </c>
      <c r="K107" s="164">
        <f t="shared" si="294"/>
        <v>0</v>
      </c>
      <c r="L107" s="164">
        <f t="shared" si="294"/>
        <v>0</v>
      </c>
      <c r="M107" s="164">
        <f t="shared" si="294"/>
        <v>0</v>
      </c>
      <c r="N107" s="164">
        <f t="shared" si="294"/>
        <v>0</v>
      </c>
      <c r="O107" s="164">
        <f t="shared" ref="O107:P107" si="295">SUM(O108:O117)</f>
        <v>0</v>
      </c>
      <c r="P107" s="164">
        <f t="shared" si="295"/>
        <v>0</v>
      </c>
      <c r="Q107" s="164">
        <f t="shared" si="294"/>
        <v>0</v>
      </c>
      <c r="R107" s="164">
        <f t="shared" si="294"/>
        <v>0</v>
      </c>
      <c r="S107" s="164">
        <f t="shared" ref="S107" si="296">SUM(S108:S117)</f>
        <v>0</v>
      </c>
      <c r="T107" s="164">
        <f t="shared" si="294"/>
        <v>0</v>
      </c>
      <c r="U107" s="164">
        <f t="shared" si="294"/>
        <v>0</v>
      </c>
      <c r="V107" s="164">
        <f t="shared" ref="V107" si="297">SUM(V108:V117)</f>
        <v>0</v>
      </c>
      <c r="W107" s="164">
        <f t="shared" si="294"/>
        <v>0</v>
      </c>
      <c r="X107" s="164">
        <f t="shared" si="294"/>
        <v>0</v>
      </c>
      <c r="Y107" s="164">
        <f t="shared" si="294"/>
        <v>0</v>
      </c>
      <c r="Z107" s="164">
        <f t="shared" si="294"/>
        <v>0</v>
      </c>
      <c r="AA107" s="164">
        <f t="shared" si="294"/>
        <v>0</v>
      </c>
      <c r="AB107" s="164">
        <f t="shared" si="7"/>
        <v>0</v>
      </c>
      <c r="AC107" s="164">
        <f>SUM(AC108:AC117)</f>
        <v>0</v>
      </c>
      <c r="AD107" s="164">
        <f>SUM(AD108:AD117)</f>
        <v>0</v>
      </c>
      <c r="AE107" s="164">
        <f>SUM(AE108:AE117)</f>
        <v>0</v>
      </c>
      <c r="AF107" s="164">
        <f t="shared" si="8"/>
        <v>0</v>
      </c>
      <c r="AG107" s="164">
        <f>SUM(AG108:AG117)</f>
        <v>0</v>
      </c>
      <c r="AH107" s="164">
        <f>SUM(AH108:AH117)</f>
        <v>0</v>
      </c>
      <c r="AI107" s="164">
        <f>SUM(AI108:AI117)</f>
        <v>0</v>
      </c>
      <c r="AJ107" s="164">
        <f t="shared" si="9"/>
        <v>0</v>
      </c>
      <c r="AK107" s="164">
        <f>SUM(AK108:AK117)</f>
        <v>0</v>
      </c>
      <c r="AL107" s="164">
        <f>SUM(AL108:AL117)</f>
        <v>0</v>
      </c>
      <c r="AM107" s="164">
        <f>SUM(AM108:AM117)</f>
        <v>0</v>
      </c>
      <c r="AN107" s="164">
        <f t="shared" si="10"/>
        <v>0</v>
      </c>
      <c r="AO107" s="164">
        <f t="shared" si="11"/>
        <v>0</v>
      </c>
    </row>
    <row r="108" spans="1:41" hidden="1">
      <c r="A108" s="601" t="s">
        <v>636</v>
      </c>
      <c r="B108" s="602" t="s">
        <v>132</v>
      </c>
      <c r="C108" s="603">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D108" s="603">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E108" s="603">
        <f t="shared" si="293"/>
        <v>0</v>
      </c>
      <c r="F108" s="157"/>
      <c r="G108" s="157">
        <f t="shared" ref="G108:G115" si="298">E108-F108</f>
        <v>0</v>
      </c>
      <c r="H108" s="157"/>
      <c r="I108" s="157">
        <f t="shared" ref="I108:I115" si="299">E108-H108</f>
        <v>0</v>
      </c>
      <c r="J108"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K108"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L108"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M108"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N108"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O108"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P108"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Q108"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R108"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S108"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T108"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U108"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V108"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W108"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X108"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Y108"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Z108"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A108"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B108" s="157">
        <f t="shared" ref="AB108:AB115" si="300">Y108+Z108+AA108</f>
        <v>0</v>
      </c>
      <c r="AC108"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D108"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E108"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F108" s="157">
        <f t="shared" ref="AF108:AF115" si="301">AC108+AD108+AE108</f>
        <v>0</v>
      </c>
      <c r="AG108"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H108"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I108"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J108" s="157">
        <f t="shared" ref="AJ108:AJ115" si="302">AG108+AH108+AI108</f>
        <v>0</v>
      </c>
      <c r="AK108"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L108"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M108"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N108" s="157">
        <f t="shared" ref="AN108:AN115" si="303">AK108+AL108+AM108</f>
        <v>0</v>
      </c>
      <c r="AO108" s="157">
        <f t="shared" ref="AO108:AO115" si="304">AB108+AF108+AJ108+AN108</f>
        <v>0</v>
      </c>
    </row>
    <row r="109" spans="1:41" hidden="1">
      <c r="A109" s="601" t="s">
        <v>637</v>
      </c>
      <c r="B109" s="602" t="s">
        <v>638</v>
      </c>
      <c r="C109" s="603">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D109" s="603">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E109" s="603">
        <f t="shared" ref="E109:E112" si="305">C109+D109</f>
        <v>0</v>
      </c>
      <c r="F109" s="157"/>
      <c r="G109" s="157">
        <f t="shared" si="298"/>
        <v>0</v>
      </c>
      <c r="H109" s="157"/>
      <c r="I109" s="157">
        <f t="shared" si="299"/>
        <v>0</v>
      </c>
      <c r="J109"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K109"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L109"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M109"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N109"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O109"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P109"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Q109"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R109"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S109"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T109"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U109"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V109"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W109"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X109"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Y109"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Z109"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A109"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B109" s="157">
        <f t="shared" si="300"/>
        <v>0</v>
      </c>
      <c r="AC109"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D109"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E109"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F109" s="157">
        <f t="shared" si="301"/>
        <v>0</v>
      </c>
      <c r="AG109"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H109"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I109"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J109" s="157">
        <f t="shared" si="302"/>
        <v>0</v>
      </c>
      <c r="AK109"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L109"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M109"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N109" s="157">
        <f t="shared" si="303"/>
        <v>0</v>
      </c>
      <c r="AO109" s="157">
        <f t="shared" si="304"/>
        <v>0</v>
      </c>
    </row>
    <row r="110" spans="1:41" hidden="1">
      <c r="A110" s="601" t="s">
        <v>639</v>
      </c>
      <c r="B110" s="602" t="s">
        <v>640</v>
      </c>
      <c r="C110" s="603">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D110" s="603">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E110" s="603">
        <f t="shared" si="305"/>
        <v>0</v>
      </c>
      <c r="F110" s="157"/>
      <c r="G110" s="157">
        <f t="shared" si="298"/>
        <v>0</v>
      </c>
      <c r="H110" s="157"/>
      <c r="I110" s="157">
        <f t="shared" si="299"/>
        <v>0</v>
      </c>
      <c r="J110"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K110"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L110"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M110"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N110"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O110"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P110"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Q110"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R110"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S110"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T110"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U110"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V110"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W110"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X110"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Y110"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Z110"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A110"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B110" s="157">
        <f t="shared" si="300"/>
        <v>0</v>
      </c>
      <c r="AC110"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D110"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E110"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F110" s="157">
        <f t="shared" si="301"/>
        <v>0</v>
      </c>
      <c r="AG110"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H110"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I110"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J110" s="157">
        <f t="shared" si="302"/>
        <v>0</v>
      </c>
      <c r="AK110"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L110"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M110"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N110" s="157">
        <f t="shared" si="303"/>
        <v>0</v>
      </c>
      <c r="AO110" s="157">
        <f t="shared" si="304"/>
        <v>0</v>
      </c>
    </row>
    <row r="111" spans="1:41" hidden="1">
      <c r="A111" s="601" t="s">
        <v>286</v>
      </c>
      <c r="B111" s="602" t="s">
        <v>171</v>
      </c>
      <c r="C111" s="603">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D111" s="603">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E111" s="603">
        <f t="shared" si="305"/>
        <v>0</v>
      </c>
      <c r="F111" s="157"/>
      <c r="G111" s="157">
        <f t="shared" ref="G111:G112" si="306">E111-F111</f>
        <v>0</v>
      </c>
      <c r="H111" s="157"/>
      <c r="I111" s="157">
        <f t="shared" ref="I111:I112" si="307">E111-H111</f>
        <v>0</v>
      </c>
      <c r="J111"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K111"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L111"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M111"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N111"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O111"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P111"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Q111"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R111"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S111"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T111"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U111"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V111"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W111"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X111"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Y111"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Z111"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A111"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B111" s="157">
        <f t="shared" ref="AB111:AB112" si="308">Y111+Z111+AA111</f>
        <v>0</v>
      </c>
      <c r="AC111"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D111"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E111"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F111" s="157">
        <f t="shared" ref="AF111:AF112" si="309">AC111+AD111+AE111</f>
        <v>0</v>
      </c>
      <c r="AG111"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H111"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I111"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J111" s="157">
        <f t="shared" ref="AJ111:AJ112" si="310">AG111+AH111+AI111</f>
        <v>0</v>
      </c>
      <c r="AK111"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L111"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M111"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N111" s="157">
        <f t="shared" ref="AN111:AN112" si="311">AK111+AL111+AM111</f>
        <v>0</v>
      </c>
      <c r="AO111" s="157">
        <f t="shared" ref="AO111:AO112" si="312">AB111+AF111+AJ111+AN111</f>
        <v>0</v>
      </c>
    </row>
    <row r="112" spans="1:41" hidden="1">
      <c r="A112" s="601" t="s">
        <v>641</v>
      </c>
      <c r="B112" s="602" t="s">
        <v>642</v>
      </c>
      <c r="C112" s="603">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D112" s="603">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E112" s="603">
        <f t="shared" si="305"/>
        <v>0</v>
      </c>
      <c r="F112" s="157"/>
      <c r="G112" s="157">
        <f t="shared" si="306"/>
        <v>0</v>
      </c>
      <c r="H112" s="157"/>
      <c r="I112" s="157">
        <f t="shared" si="307"/>
        <v>0</v>
      </c>
      <c r="J112"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K112"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L112"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M112"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N112"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O112"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P112"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Q112"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R112"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S112"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T112"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U112"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V112"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W112"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X112"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Y112"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Z112"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A112"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B112" s="157">
        <f t="shared" si="308"/>
        <v>0</v>
      </c>
      <c r="AC112"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D112"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E112"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F112" s="157">
        <f t="shared" si="309"/>
        <v>0</v>
      </c>
      <c r="AG112"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H112"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I112"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J112" s="157">
        <f t="shared" si="310"/>
        <v>0</v>
      </c>
      <c r="AK112"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L112"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M112"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N112" s="157">
        <f t="shared" si="311"/>
        <v>0</v>
      </c>
      <c r="AO112" s="157">
        <f t="shared" si="312"/>
        <v>0</v>
      </c>
    </row>
    <row r="113" spans="1:41" hidden="1">
      <c r="A113" s="601" t="s">
        <v>643</v>
      </c>
      <c r="B113" s="602" t="s">
        <v>644</v>
      </c>
      <c r="C113" s="603">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D113" s="603">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E113" s="603">
        <f t="shared" si="293"/>
        <v>0</v>
      </c>
      <c r="F113" s="157"/>
      <c r="G113" s="157">
        <f t="shared" ref="G113:G114" si="313">E113-F113</f>
        <v>0</v>
      </c>
      <c r="H113" s="157"/>
      <c r="I113" s="157">
        <f t="shared" ref="I113:I114" si="314">E113-H113</f>
        <v>0</v>
      </c>
      <c r="J113"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K113"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L113"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M113"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N113"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O113"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P113"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Q113"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R113"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S113"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T113"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U113"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V113"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W113"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X113"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Y113"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Z113"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A113"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B113" s="157">
        <f t="shared" ref="AB113:AB114" si="315">Y113+Z113+AA113</f>
        <v>0</v>
      </c>
      <c r="AC113"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D113"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E113"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F113" s="157">
        <f t="shared" ref="AF113:AF114" si="316">AC113+AD113+AE113</f>
        <v>0</v>
      </c>
      <c r="AG113"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H113"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I113"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J113" s="157">
        <f t="shared" ref="AJ113:AJ114" si="317">AG113+AH113+AI113</f>
        <v>0</v>
      </c>
      <c r="AK113"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L113"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M113"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N113" s="157">
        <f t="shared" ref="AN113:AN114" si="318">AK113+AL113+AM113</f>
        <v>0</v>
      </c>
      <c r="AO113" s="157">
        <f t="shared" ref="AO113:AO114" si="319">AB113+AF113+AJ113+AN113</f>
        <v>0</v>
      </c>
    </row>
    <row r="114" spans="1:41" hidden="1">
      <c r="A114" s="601" t="s">
        <v>645</v>
      </c>
      <c r="B114" s="602" t="s">
        <v>646</v>
      </c>
      <c r="C114" s="603">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D114" s="603">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E114" s="603">
        <f t="shared" si="293"/>
        <v>0</v>
      </c>
      <c r="F114" s="157"/>
      <c r="G114" s="157">
        <f t="shared" si="313"/>
        <v>0</v>
      </c>
      <c r="H114" s="157"/>
      <c r="I114" s="157">
        <f t="shared" si="314"/>
        <v>0</v>
      </c>
      <c r="J114"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K114"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L114"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M114"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N114"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O114"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P114"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Q114"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R114"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S114"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T114"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U114"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V114"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W114"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X114"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Y114"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Z114"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A114"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B114" s="157">
        <f t="shared" si="315"/>
        <v>0</v>
      </c>
      <c r="AC114"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D114"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E114"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F114" s="157">
        <f t="shared" si="316"/>
        <v>0</v>
      </c>
      <c r="AG114"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H114"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I114"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J114" s="157">
        <f t="shared" si="317"/>
        <v>0</v>
      </c>
      <c r="AK114"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L114"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M114"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N114" s="157">
        <f t="shared" si="318"/>
        <v>0</v>
      </c>
      <c r="AO114" s="157">
        <f t="shared" si="319"/>
        <v>0</v>
      </c>
    </row>
    <row r="115" spans="1:41" hidden="1">
      <c r="A115" s="601" t="s">
        <v>647</v>
      </c>
      <c r="B115" s="602" t="s">
        <v>648</v>
      </c>
      <c r="C115" s="603">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D115" s="603">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E115" s="603">
        <f t="shared" ref="E115" si="320">C115+D115</f>
        <v>0</v>
      </c>
      <c r="F115" s="157"/>
      <c r="G115" s="157">
        <f t="shared" si="298"/>
        <v>0</v>
      </c>
      <c r="H115" s="157"/>
      <c r="I115" s="157">
        <f t="shared" si="299"/>
        <v>0</v>
      </c>
      <c r="J115"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K115"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L115"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M115"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N115"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O115"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P115"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Q115"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R115"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S115"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T115"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U115"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V115"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W115"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X115"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Y115"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Z115"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A115"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B115" s="157">
        <f t="shared" si="300"/>
        <v>0</v>
      </c>
      <c r="AC115"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D115"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E115"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F115" s="157">
        <f t="shared" si="301"/>
        <v>0</v>
      </c>
      <c r="AG115"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H115"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I115"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J115" s="157">
        <f t="shared" si="302"/>
        <v>0</v>
      </c>
      <c r="AK115"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L115"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M115"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N115" s="157">
        <f t="shared" si="303"/>
        <v>0</v>
      </c>
      <c r="AO115" s="157">
        <f t="shared" si="304"/>
        <v>0</v>
      </c>
    </row>
    <row r="116" spans="1:41" hidden="1">
      <c r="A116" s="601" t="s">
        <v>649</v>
      </c>
      <c r="B116" s="602" t="s">
        <v>650</v>
      </c>
      <c r="C116" s="603">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D116" s="603">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E116" s="603">
        <f t="shared" ref="E116" si="321">C116+D116</f>
        <v>0</v>
      </c>
      <c r="F116" s="157"/>
      <c r="G116" s="157">
        <f t="shared" si="3"/>
        <v>0</v>
      </c>
      <c r="H116" s="157"/>
      <c r="I116" s="157">
        <f t="shared" si="4"/>
        <v>0</v>
      </c>
      <c r="J116"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K116"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L116"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M116"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N116"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O116"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P116"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Q116"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R116"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S116"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T116"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U116"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V116"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W116"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X116"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Y116"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Z116"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A116"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B116" s="157">
        <f t="shared" si="7"/>
        <v>0</v>
      </c>
      <c r="AC116"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D116"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E116"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F116" s="157">
        <f t="shared" si="8"/>
        <v>0</v>
      </c>
      <c r="AG116"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H116"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I116"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J116" s="157">
        <f t="shared" si="9"/>
        <v>0</v>
      </c>
      <c r="AK116"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L116"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M116"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N116" s="157">
        <f t="shared" si="10"/>
        <v>0</v>
      </c>
      <c r="AO116" s="157">
        <f t="shared" si="11"/>
        <v>0</v>
      </c>
    </row>
    <row r="117" spans="1:41" hidden="1">
      <c r="A117" s="601" t="s">
        <v>651</v>
      </c>
      <c r="B117" s="602" t="s">
        <v>652</v>
      </c>
      <c r="C117" s="603">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D117" s="603">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E117" s="603">
        <f t="shared" si="293"/>
        <v>0</v>
      </c>
      <c r="F117" s="157"/>
      <c r="G117" s="157">
        <f t="shared" ref="G117" si="322">E117-F117</f>
        <v>0</v>
      </c>
      <c r="H117" s="157"/>
      <c r="I117" s="157">
        <f t="shared" ref="I117" si="323">E117-H117</f>
        <v>0</v>
      </c>
      <c r="J117"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K117"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L117"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M117"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N117"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O117"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P117"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Q117"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R117"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S117"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T117"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U117"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V117"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W117"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X117"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Y117"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Z117"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A117"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B117" s="157">
        <f t="shared" ref="AB117" si="324">Y117+Z117+AA117</f>
        <v>0</v>
      </c>
      <c r="AC117"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D117"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E117"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F117" s="157">
        <f t="shared" ref="AF117" si="325">AC117+AD117+AE117</f>
        <v>0</v>
      </c>
      <c r="AG117"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H117"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I117"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J117" s="157">
        <f t="shared" ref="AJ117" si="326">AG117+AH117+AI117</f>
        <v>0</v>
      </c>
      <c r="AK117"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L117"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M117"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N117" s="157">
        <f t="shared" ref="AN117" si="327">AK117+AL117+AM117</f>
        <v>0</v>
      </c>
      <c r="AO117" s="157">
        <f t="shared" ref="AO117" si="328">AB117+AF117+AJ117+AN117</f>
        <v>0</v>
      </c>
    </row>
    <row r="118" spans="1:41">
      <c r="A118" s="598" t="s">
        <v>287</v>
      </c>
      <c r="B118" s="599" t="s">
        <v>172</v>
      </c>
      <c r="C118" s="600">
        <f>SUM(C119:C132)</f>
        <v>91500</v>
      </c>
      <c r="D118" s="600">
        <f>SUM(D119:D132)</f>
        <v>0</v>
      </c>
      <c r="E118" s="600">
        <f t="shared" si="293"/>
        <v>91500</v>
      </c>
      <c r="F118" s="164">
        <f t="shared" ref="F118:H118" si="329">SUM(F119:F132)</f>
        <v>0</v>
      </c>
      <c r="G118" s="164">
        <f t="shared" si="3"/>
        <v>91500</v>
      </c>
      <c r="H118" s="164">
        <f t="shared" si="329"/>
        <v>0</v>
      </c>
      <c r="I118" s="164">
        <f t="shared" si="4"/>
        <v>91500</v>
      </c>
      <c r="J118" s="164">
        <f t="shared" ref="J118:AM118" si="330">SUM(J119:J132)</f>
        <v>0</v>
      </c>
      <c r="K118" s="164">
        <f t="shared" si="330"/>
        <v>0</v>
      </c>
      <c r="L118" s="164">
        <f t="shared" si="330"/>
        <v>0</v>
      </c>
      <c r="M118" s="164">
        <f t="shared" si="330"/>
        <v>0</v>
      </c>
      <c r="N118" s="164">
        <f t="shared" si="330"/>
        <v>0</v>
      </c>
      <c r="O118" s="164">
        <f t="shared" ref="O118:P118" si="331">SUM(O119:O132)</f>
        <v>0</v>
      </c>
      <c r="P118" s="164">
        <f t="shared" si="331"/>
        <v>0</v>
      </c>
      <c r="Q118" s="164">
        <f t="shared" si="330"/>
        <v>0</v>
      </c>
      <c r="R118" s="164">
        <f t="shared" si="330"/>
        <v>0</v>
      </c>
      <c r="S118" s="164">
        <f t="shared" ref="S118" si="332">SUM(S119:S132)</f>
        <v>0</v>
      </c>
      <c r="T118" s="164">
        <f t="shared" si="330"/>
        <v>0</v>
      </c>
      <c r="U118" s="164">
        <f t="shared" si="330"/>
        <v>0</v>
      </c>
      <c r="V118" s="164">
        <f t="shared" ref="V118" si="333">SUM(V119:V132)</f>
        <v>0</v>
      </c>
      <c r="W118" s="164">
        <f t="shared" si="330"/>
        <v>0</v>
      </c>
      <c r="X118" s="164">
        <f t="shared" si="330"/>
        <v>91500</v>
      </c>
      <c r="Y118" s="164">
        <f t="shared" si="330"/>
        <v>0</v>
      </c>
      <c r="Z118" s="164">
        <f t="shared" si="330"/>
        <v>0</v>
      </c>
      <c r="AA118" s="164">
        <f t="shared" si="330"/>
        <v>0</v>
      </c>
      <c r="AB118" s="164">
        <f t="shared" si="7"/>
        <v>0</v>
      </c>
      <c r="AC118" s="164">
        <f t="shared" si="330"/>
        <v>0</v>
      </c>
      <c r="AD118" s="164">
        <f t="shared" si="330"/>
        <v>0</v>
      </c>
      <c r="AE118" s="164">
        <f t="shared" si="330"/>
        <v>0</v>
      </c>
      <c r="AF118" s="164">
        <f t="shared" si="8"/>
        <v>0</v>
      </c>
      <c r="AG118" s="164">
        <f t="shared" si="330"/>
        <v>34500</v>
      </c>
      <c r="AH118" s="164">
        <f t="shared" si="330"/>
        <v>0</v>
      </c>
      <c r="AI118" s="164">
        <f t="shared" si="330"/>
        <v>0</v>
      </c>
      <c r="AJ118" s="164">
        <f t="shared" si="9"/>
        <v>34500</v>
      </c>
      <c r="AK118" s="164">
        <f t="shared" si="330"/>
        <v>42000</v>
      </c>
      <c r="AL118" s="164">
        <f t="shared" si="330"/>
        <v>15000</v>
      </c>
      <c r="AM118" s="164">
        <f t="shared" si="330"/>
        <v>0</v>
      </c>
      <c r="AN118" s="164">
        <f t="shared" si="10"/>
        <v>57000</v>
      </c>
      <c r="AO118" s="164">
        <f t="shared" si="11"/>
        <v>91500</v>
      </c>
    </row>
    <row r="119" spans="1:41" hidden="1">
      <c r="A119" s="601" t="s">
        <v>288</v>
      </c>
      <c r="B119" s="602" t="s">
        <v>173</v>
      </c>
      <c r="C119" s="603">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D119" s="603">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E119" s="603">
        <f t="shared" si="293"/>
        <v>0</v>
      </c>
      <c r="F119" s="157"/>
      <c r="G119" s="157">
        <f t="shared" ref="G119:G132" si="334">E119-F119</f>
        <v>0</v>
      </c>
      <c r="H119" s="157"/>
      <c r="I119" s="157">
        <f t="shared" ref="I119:I132" si="335">E119-H119</f>
        <v>0</v>
      </c>
      <c r="J119"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K119"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L119"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M119"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N119"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O119"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P119"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Q119"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R119"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S119"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T119"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U119"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V119"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W119"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X119"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Y119"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Z119"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A119"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B119" s="157">
        <f t="shared" ref="AB119:AB132" si="336">Y119+Z119+AA119</f>
        <v>0</v>
      </c>
      <c r="AC119"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D119"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E119"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F119" s="157">
        <f t="shared" ref="AF119:AF132" si="337">AC119+AD119+AE119</f>
        <v>0</v>
      </c>
      <c r="AG119"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H119"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I119"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J119" s="157">
        <f t="shared" ref="AJ119:AJ132" si="338">AG119+AH119+AI119</f>
        <v>0</v>
      </c>
      <c r="AK119"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L119"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M119"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N119" s="157">
        <f t="shared" ref="AN119:AN132" si="339">AK119+AL119+AM119</f>
        <v>0</v>
      </c>
      <c r="AO119" s="157">
        <f t="shared" ref="AO119:AO132" si="340">AB119+AF119+AJ119+AN119</f>
        <v>0</v>
      </c>
    </row>
    <row r="120" spans="1:41">
      <c r="A120" s="601" t="s">
        <v>653</v>
      </c>
      <c r="B120" s="602" t="s">
        <v>654</v>
      </c>
      <c r="C120" s="603">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49500</v>
      </c>
      <c r="D120" s="603">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E120" s="603">
        <f t="shared" ref="E120:E125" si="341">C120+D120</f>
        <v>49500</v>
      </c>
      <c r="F120" s="157"/>
      <c r="G120" s="157">
        <f t="shared" ref="G120:G125" si="342">E120-F120</f>
        <v>49500</v>
      </c>
      <c r="H120" s="157"/>
      <c r="I120" s="157">
        <f t="shared" ref="I120:I125" si="343">E120-H120</f>
        <v>49500</v>
      </c>
      <c r="J120"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K120"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L120"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M120"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N120"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O120"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P120"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Q120"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R120"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S120"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T120"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U120"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V120"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W120"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X120"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49500</v>
      </c>
      <c r="Y120"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Z120"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A120"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B120" s="157">
        <f t="shared" ref="AB120:AB125" si="344">Y120+Z120+AA120</f>
        <v>0</v>
      </c>
      <c r="AC120"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D120"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E120"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F120" s="157">
        <f t="shared" ref="AF120:AF125" si="345">AC120+AD120+AE120</f>
        <v>0</v>
      </c>
      <c r="AG120"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34500</v>
      </c>
      <c r="AH120"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I120"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J120" s="157">
        <f t="shared" ref="AJ120:AJ125" si="346">AG120+AH120+AI120</f>
        <v>34500</v>
      </c>
      <c r="AK120"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L120"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15000</v>
      </c>
      <c r="AM120"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N120" s="157">
        <f t="shared" ref="AN120:AN125" si="347">AK120+AL120+AM120</f>
        <v>15000</v>
      </c>
      <c r="AO120" s="157">
        <f t="shared" ref="AO120:AO125" si="348">AB120+AF120+AJ120+AN120</f>
        <v>49500</v>
      </c>
    </row>
    <row r="121" spans="1:41" hidden="1">
      <c r="A121" s="601" t="s">
        <v>289</v>
      </c>
      <c r="B121" s="602" t="s">
        <v>174</v>
      </c>
      <c r="C121" s="603">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D121" s="603">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E121" s="603">
        <f t="shared" si="341"/>
        <v>0</v>
      </c>
      <c r="F121" s="157"/>
      <c r="G121" s="157">
        <f t="shared" si="342"/>
        <v>0</v>
      </c>
      <c r="H121" s="157"/>
      <c r="I121" s="157">
        <f t="shared" si="343"/>
        <v>0</v>
      </c>
      <c r="J121"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K121"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L121"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M121"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N121"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O121"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P121"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Q121"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R121"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S121"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T121"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U121"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V121"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W121"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X121"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Y121"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Z121"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A121"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B121" s="157">
        <f t="shared" si="344"/>
        <v>0</v>
      </c>
      <c r="AC121"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D121"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E121"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F121" s="157">
        <f t="shared" si="345"/>
        <v>0</v>
      </c>
      <c r="AG121"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H121"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I121"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J121" s="157">
        <f t="shared" si="346"/>
        <v>0</v>
      </c>
      <c r="AK121"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L121"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M121"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N121" s="157">
        <f t="shared" si="347"/>
        <v>0</v>
      </c>
      <c r="AO121" s="157">
        <f t="shared" si="348"/>
        <v>0</v>
      </c>
    </row>
    <row r="122" spans="1:41" hidden="1">
      <c r="A122" s="601" t="s">
        <v>655</v>
      </c>
      <c r="B122" s="602" t="s">
        <v>656</v>
      </c>
      <c r="C122" s="603">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D122" s="603">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E122" s="603">
        <f t="shared" si="341"/>
        <v>0</v>
      </c>
      <c r="F122" s="157"/>
      <c r="G122" s="157">
        <f t="shared" si="342"/>
        <v>0</v>
      </c>
      <c r="H122" s="157"/>
      <c r="I122" s="157">
        <f t="shared" si="343"/>
        <v>0</v>
      </c>
      <c r="J122"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K122"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L122"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M122"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N122"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O122"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P122"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Q122"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R122"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S122"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T122"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U122"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V122"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W122"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X122"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Y122"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Z122"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A122"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B122" s="157">
        <f t="shared" si="344"/>
        <v>0</v>
      </c>
      <c r="AC122"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D122"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E122"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F122" s="157">
        <f t="shared" si="345"/>
        <v>0</v>
      </c>
      <c r="AG122"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H122"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I122"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J122" s="157">
        <f t="shared" si="346"/>
        <v>0</v>
      </c>
      <c r="AK122"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L122"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M122"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N122" s="157">
        <f t="shared" si="347"/>
        <v>0</v>
      </c>
      <c r="AO122" s="157">
        <f t="shared" si="348"/>
        <v>0</v>
      </c>
    </row>
    <row r="123" spans="1:41" hidden="1">
      <c r="A123" s="601" t="s">
        <v>657</v>
      </c>
      <c r="B123" s="602" t="s">
        <v>658</v>
      </c>
      <c r="C123" s="603">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D123" s="603">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E123" s="603">
        <f t="shared" si="341"/>
        <v>0</v>
      </c>
      <c r="F123" s="157"/>
      <c r="G123" s="157">
        <f t="shared" si="342"/>
        <v>0</v>
      </c>
      <c r="H123" s="157"/>
      <c r="I123" s="157">
        <f t="shared" si="343"/>
        <v>0</v>
      </c>
      <c r="J123"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K123"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L123"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M123"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N123"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O123"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P123"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Q123"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R123"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S123"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T123"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U123"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V123"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W123"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X123"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Y123"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Z123"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A123"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B123" s="157">
        <f t="shared" si="344"/>
        <v>0</v>
      </c>
      <c r="AC123"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D123"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E123"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F123" s="157">
        <f t="shared" si="345"/>
        <v>0</v>
      </c>
      <c r="AG123"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H123"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I123"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J123" s="157">
        <f t="shared" si="346"/>
        <v>0</v>
      </c>
      <c r="AK123"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L123"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M123"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N123" s="157">
        <f t="shared" si="347"/>
        <v>0</v>
      </c>
      <c r="AO123" s="157">
        <f t="shared" si="348"/>
        <v>0</v>
      </c>
    </row>
    <row r="124" spans="1:41" hidden="1">
      <c r="A124" s="601" t="s">
        <v>659</v>
      </c>
      <c r="B124" s="602" t="s">
        <v>660</v>
      </c>
      <c r="C124" s="603">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D124" s="603">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E124" s="603">
        <f t="shared" si="341"/>
        <v>0</v>
      </c>
      <c r="F124" s="157"/>
      <c r="G124" s="157">
        <f t="shared" si="342"/>
        <v>0</v>
      </c>
      <c r="H124" s="157"/>
      <c r="I124" s="157">
        <f t="shared" si="343"/>
        <v>0</v>
      </c>
      <c r="J124"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K124"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L124"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M124"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N124"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O124"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P124"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Q124"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R124"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S124"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T124"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U124"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V124"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W124"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X124"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Y124"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Z124"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A124"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B124" s="157">
        <f t="shared" si="344"/>
        <v>0</v>
      </c>
      <c r="AC124"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D124"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E124"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F124" s="157">
        <f t="shared" si="345"/>
        <v>0</v>
      </c>
      <c r="AG124"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H124"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I124"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J124" s="157">
        <f t="shared" si="346"/>
        <v>0</v>
      </c>
      <c r="AK124"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L124"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M124"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N124" s="157">
        <f t="shared" si="347"/>
        <v>0</v>
      </c>
      <c r="AO124" s="157">
        <f t="shared" si="348"/>
        <v>0</v>
      </c>
    </row>
    <row r="125" spans="1:41" hidden="1">
      <c r="A125" s="601" t="s">
        <v>661</v>
      </c>
      <c r="B125" s="602" t="s">
        <v>662</v>
      </c>
      <c r="C125" s="603">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D125" s="603">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E125" s="603">
        <f t="shared" si="341"/>
        <v>0</v>
      </c>
      <c r="F125" s="157"/>
      <c r="G125" s="157">
        <f t="shared" si="342"/>
        <v>0</v>
      </c>
      <c r="H125" s="157"/>
      <c r="I125" s="157">
        <f t="shared" si="343"/>
        <v>0</v>
      </c>
      <c r="J125"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K125"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L125"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M125"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N125"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O125"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P125"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Q125"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R125"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S125"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T125"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U125"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V125"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W125"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X125"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Y125"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Z125"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A125"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B125" s="157">
        <f t="shared" si="344"/>
        <v>0</v>
      </c>
      <c r="AC125"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D125"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E125"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F125" s="157">
        <f t="shared" si="345"/>
        <v>0</v>
      </c>
      <c r="AG125"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H125"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I125"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J125" s="157">
        <f t="shared" si="346"/>
        <v>0</v>
      </c>
      <c r="AK125"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L125"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M125"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N125" s="157">
        <f t="shared" si="347"/>
        <v>0</v>
      </c>
      <c r="AO125" s="157">
        <f t="shared" si="348"/>
        <v>0</v>
      </c>
    </row>
    <row r="126" spans="1:41" hidden="1">
      <c r="A126" s="601" t="s">
        <v>663</v>
      </c>
      <c r="B126" s="602" t="s">
        <v>664</v>
      </c>
      <c r="C126" s="603">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D126" s="603">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E126" s="603">
        <f t="shared" si="293"/>
        <v>0</v>
      </c>
      <c r="F126" s="157"/>
      <c r="G126" s="157">
        <f t="shared" si="334"/>
        <v>0</v>
      </c>
      <c r="H126" s="157"/>
      <c r="I126" s="157">
        <f t="shared" si="335"/>
        <v>0</v>
      </c>
      <c r="J126"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K126"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L126"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M126"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N126"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O126"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P126"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Q126"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R126"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S126"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T126"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U126"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V126"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W126"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X126"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Y126"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Z126"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A126"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B126" s="157">
        <f t="shared" si="336"/>
        <v>0</v>
      </c>
      <c r="AC126"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D126"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E126"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F126" s="157">
        <f t="shared" si="337"/>
        <v>0</v>
      </c>
      <c r="AG126"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H126"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I126"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J126" s="157">
        <f t="shared" si="338"/>
        <v>0</v>
      </c>
      <c r="AK126"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L126"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M126"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N126" s="157">
        <f t="shared" si="339"/>
        <v>0</v>
      </c>
      <c r="AO126" s="157">
        <f t="shared" si="340"/>
        <v>0</v>
      </c>
    </row>
    <row r="127" spans="1:41" hidden="1">
      <c r="A127" s="601" t="s">
        <v>665</v>
      </c>
      <c r="B127" s="602" t="s">
        <v>666</v>
      </c>
      <c r="C127" s="603">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D127" s="603">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E127" s="603">
        <f t="shared" si="293"/>
        <v>0</v>
      </c>
      <c r="F127" s="157"/>
      <c r="G127" s="157">
        <f t="shared" si="334"/>
        <v>0</v>
      </c>
      <c r="H127" s="157"/>
      <c r="I127" s="157">
        <f t="shared" si="335"/>
        <v>0</v>
      </c>
      <c r="J127"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K127"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L127"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M127"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N127"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O127"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P127"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Q127"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R127"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S127"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T127"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U127"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V127"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W127"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X127"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Y127"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Z127"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A127"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B127" s="157">
        <f t="shared" si="336"/>
        <v>0</v>
      </c>
      <c r="AC127"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D127"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E127"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F127" s="157">
        <f t="shared" si="337"/>
        <v>0</v>
      </c>
      <c r="AG127"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H127"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I127"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J127" s="157">
        <f t="shared" si="338"/>
        <v>0</v>
      </c>
      <c r="AK127"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L127"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M127"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N127" s="157">
        <f t="shared" si="339"/>
        <v>0</v>
      </c>
      <c r="AO127" s="157">
        <f t="shared" si="340"/>
        <v>0</v>
      </c>
    </row>
    <row r="128" spans="1:41" hidden="1">
      <c r="A128" s="601" t="s">
        <v>667</v>
      </c>
      <c r="B128" s="602" t="s">
        <v>668</v>
      </c>
      <c r="C128" s="603">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D128" s="603">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E128" s="603">
        <f t="shared" ref="E128" si="349">C128+D128</f>
        <v>0</v>
      </c>
      <c r="F128" s="157"/>
      <c r="G128" s="157">
        <f t="shared" ref="G128" si="350">E128-F128</f>
        <v>0</v>
      </c>
      <c r="H128" s="157"/>
      <c r="I128" s="157">
        <f t="shared" ref="I128" si="351">E128-H128</f>
        <v>0</v>
      </c>
      <c r="J128"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K128"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L128"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M128"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N128"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O128"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P128"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Q128"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R128"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S128"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T128"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U128"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V128"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W128"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X128"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Y128"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Z128"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A128"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B128" s="157">
        <f t="shared" ref="AB128" si="352">Y128+Z128+AA128</f>
        <v>0</v>
      </c>
      <c r="AC128"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D128"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E128"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F128" s="157">
        <f t="shared" ref="AF128" si="353">AC128+AD128+AE128</f>
        <v>0</v>
      </c>
      <c r="AG128"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H128"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I128"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J128" s="157">
        <f t="shared" ref="AJ128" si="354">AG128+AH128+AI128</f>
        <v>0</v>
      </c>
      <c r="AK128"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L128"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M128"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N128" s="157">
        <f t="shared" ref="AN128" si="355">AK128+AL128+AM128</f>
        <v>0</v>
      </c>
      <c r="AO128" s="157">
        <f t="shared" ref="AO128" si="356">AB128+AF128+AJ128+AN128</f>
        <v>0</v>
      </c>
    </row>
    <row r="129" spans="1:41" hidden="1">
      <c r="A129" s="601" t="s">
        <v>290</v>
      </c>
      <c r="B129" s="602" t="s">
        <v>175</v>
      </c>
      <c r="C129" s="603">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D129" s="603">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E129" s="603">
        <f t="shared" ref="E129:E130" si="357">C129+D129</f>
        <v>0</v>
      </c>
      <c r="F129" s="157"/>
      <c r="G129" s="157">
        <f t="shared" ref="G129:G130" si="358">E129-F129</f>
        <v>0</v>
      </c>
      <c r="H129" s="157"/>
      <c r="I129" s="157">
        <f t="shared" ref="I129:I130" si="359">E129-H129</f>
        <v>0</v>
      </c>
      <c r="J129"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K129"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L129"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M129"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N129"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O129"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P129"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Q129"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R129"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S129"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T129"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U129"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V129"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W129"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X129"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Y129"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Z129"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A129"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B129" s="157">
        <f t="shared" ref="AB129:AB130" si="360">Y129+Z129+AA129</f>
        <v>0</v>
      </c>
      <c r="AC129"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D129"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E129"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F129" s="157">
        <f t="shared" ref="AF129:AF130" si="361">AC129+AD129+AE129</f>
        <v>0</v>
      </c>
      <c r="AG129"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H129"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I129"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J129" s="157">
        <f t="shared" ref="AJ129:AJ130" si="362">AG129+AH129+AI129</f>
        <v>0</v>
      </c>
      <c r="AK129"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L129"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M129"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N129" s="157">
        <f t="shared" ref="AN129:AN130" si="363">AK129+AL129+AM129</f>
        <v>0</v>
      </c>
      <c r="AO129" s="157">
        <f t="shared" ref="AO129:AO130" si="364">AB129+AF129+AJ129+AN129</f>
        <v>0</v>
      </c>
    </row>
    <row r="130" spans="1:41" hidden="1">
      <c r="A130" s="601" t="s">
        <v>669</v>
      </c>
      <c r="B130" s="602" t="s">
        <v>670</v>
      </c>
      <c r="C130" s="603">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D130" s="603">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E130" s="603">
        <f t="shared" si="357"/>
        <v>0</v>
      </c>
      <c r="F130" s="157"/>
      <c r="G130" s="157">
        <f t="shared" si="358"/>
        <v>0</v>
      </c>
      <c r="H130" s="157"/>
      <c r="I130" s="157">
        <f t="shared" si="359"/>
        <v>0</v>
      </c>
      <c r="J130"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K130"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L130"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M130"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N130"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O130"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P130"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Q130"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R130"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S130"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T130"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U130"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V130"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W130"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X130"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Y130"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Z130"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A130"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B130" s="157">
        <f t="shared" si="360"/>
        <v>0</v>
      </c>
      <c r="AC130"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D130"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E130"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F130" s="157">
        <f t="shared" si="361"/>
        <v>0</v>
      </c>
      <c r="AG130"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H130"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I130"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J130" s="157">
        <f t="shared" si="362"/>
        <v>0</v>
      </c>
      <c r="AK130"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L130"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M130"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N130" s="157">
        <f t="shared" si="363"/>
        <v>0</v>
      </c>
      <c r="AO130" s="157">
        <f t="shared" si="364"/>
        <v>0</v>
      </c>
    </row>
    <row r="131" spans="1:41" hidden="1">
      <c r="A131" s="601" t="s">
        <v>671</v>
      </c>
      <c r="B131" s="602" t="s">
        <v>672</v>
      </c>
      <c r="C131" s="603">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D131" s="603">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E131" s="603">
        <f t="shared" si="293"/>
        <v>0</v>
      </c>
      <c r="F131" s="157"/>
      <c r="G131" s="157">
        <f t="shared" si="334"/>
        <v>0</v>
      </c>
      <c r="H131" s="157"/>
      <c r="I131" s="157">
        <f t="shared" si="335"/>
        <v>0</v>
      </c>
      <c r="J131"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K131"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L131"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M131"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N131"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O131"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P131"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Q131"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R131"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S131"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T131"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U131"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V131"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W131"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X131"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Y131"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Z131"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A131"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B131" s="157">
        <f t="shared" si="336"/>
        <v>0</v>
      </c>
      <c r="AC131"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D131"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E131"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F131" s="157">
        <f t="shared" si="337"/>
        <v>0</v>
      </c>
      <c r="AG131"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H131"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I131"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J131" s="157">
        <f t="shared" si="338"/>
        <v>0</v>
      </c>
      <c r="AK131"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L131"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M131"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N131" s="157">
        <f t="shared" si="339"/>
        <v>0</v>
      </c>
      <c r="AO131" s="157">
        <f t="shared" si="340"/>
        <v>0</v>
      </c>
    </row>
    <row r="132" spans="1:41">
      <c r="A132" s="601" t="s">
        <v>673</v>
      </c>
      <c r="B132" s="602" t="s">
        <v>674</v>
      </c>
      <c r="C132" s="603">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42000</v>
      </c>
      <c r="D132" s="603">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E132" s="603">
        <f t="shared" si="293"/>
        <v>42000</v>
      </c>
      <c r="F132" s="157"/>
      <c r="G132" s="157">
        <f t="shared" si="334"/>
        <v>42000</v>
      </c>
      <c r="H132" s="157"/>
      <c r="I132" s="157">
        <f t="shared" si="335"/>
        <v>42000</v>
      </c>
      <c r="J132"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K132"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L132"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M132"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N132"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O132"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P132"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Q132"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R132"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S132"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T132"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U132"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V132"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W132"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X132"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42000</v>
      </c>
      <c r="Y132"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Z132"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A132"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B132" s="157">
        <f t="shared" si="336"/>
        <v>0</v>
      </c>
      <c r="AC132"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D132"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E132"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F132" s="157">
        <f t="shared" si="337"/>
        <v>0</v>
      </c>
      <c r="AG132"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H132"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I132"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J132" s="157">
        <f t="shared" si="338"/>
        <v>0</v>
      </c>
      <c r="AK132"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42000</v>
      </c>
      <c r="AL132"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M132"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N132" s="157">
        <f t="shared" si="339"/>
        <v>42000</v>
      </c>
      <c r="AO132" s="157">
        <f t="shared" si="340"/>
        <v>42000</v>
      </c>
    </row>
    <row r="133" spans="1:41">
      <c r="A133" s="598" t="s">
        <v>291</v>
      </c>
      <c r="B133" s="599" t="s">
        <v>176</v>
      </c>
      <c r="C133" s="600">
        <f>SUM(C134:C148)</f>
        <v>0</v>
      </c>
      <c r="D133" s="600">
        <f>SUM(D134:D148)</f>
        <v>0</v>
      </c>
      <c r="E133" s="600">
        <f t="shared" si="293"/>
        <v>0</v>
      </c>
      <c r="F133" s="164">
        <f t="shared" ref="F133:H133" si="365">SUM(F134:F148)</f>
        <v>0</v>
      </c>
      <c r="G133" s="164">
        <f t="shared" si="3"/>
        <v>0</v>
      </c>
      <c r="H133" s="164">
        <f t="shared" si="365"/>
        <v>0</v>
      </c>
      <c r="I133" s="164">
        <f t="shared" si="4"/>
        <v>0</v>
      </c>
      <c r="J133" s="164">
        <f t="shared" ref="J133:AM133" si="366">SUM(J134:J148)</f>
        <v>0</v>
      </c>
      <c r="K133" s="164">
        <f t="shared" si="366"/>
        <v>0</v>
      </c>
      <c r="L133" s="164">
        <f t="shared" si="366"/>
        <v>0</v>
      </c>
      <c r="M133" s="164">
        <f t="shared" si="366"/>
        <v>0</v>
      </c>
      <c r="N133" s="164">
        <f t="shared" si="366"/>
        <v>0</v>
      </c>
      <c r="O133" s="164">
        <f t="shared" ref="O133:P133" si="367">SUM(O134:O148)</f>
        <v>0</v>
      </c>
      <c r="P133" s="164">
        <f t="shared" si="367"/>
        <v>0</v>
      </c>
      <c r="Q133" s="164">
        <f t="shared" si="366"/>
        <v>0</v>
      </c>
      <c r="R133" s="164">
        <f t="shared" si="366"/>
        <v>0</v>
      </c>
      <c r="S133" s="164">
        <f t="shared" ref="S133" si="368">SUM(S134:S148)</f>
        <v>0</v>
      </c>
      <c r="T133" s="164">
        <f t="shared" si="366"/>
        <v>0</v>
      </c>
      <c r="U133" s="164">
        <f t="shared" si="366"/>
        <v>0</v>
      </c>
      <c r="V133" s="164">
        <f t="shared" ref="V133" si="369">SUM(V134:V148)</f>
        <v>0</v>
      </c>
      <c r="W133" s="164">
        <f t="shared" si="366"/>
        <v>0</v>
      </c>
      <c r="X133" s="164">
        <f t="shared" si="366"/>
        <v>0</v>
      </c>
      <c r="Y133" s="164">
        <f t="shared" si="366"/>
        <v>0</v>
      </c>
      <c r="Z133" s="164">
        <f t="shared" si="366"/>
        <v>0</v>
      </c>
      <c r="AA133" s="164">
        <f t="shared" si="366"/>
        <v>0</v>
      </c>
      <c r="AB133" s="164">
        <f t="shared" si="7"/>
        <v>0</v>
      </c>
      <c r="AC133" s="164">
        <f t="shared" si="366"/>
        <v>0</v>
      </c>
      <c r="AD133" s="164">
        <f t="shared" si="366"/>
        <v>0</v>
      </c>
      <c r="AE133" s="164">
        <f t="shared" si="366"/>
        <v>0</v>
      </c>
      <c r="AF133" s="164">
        <f t="shared" si="8"/>
        <v>0</v>
      </c>
      <c r="AG133" s="164">
        <f t="shared" si="366"/>
        <v>0</v>
      </c>
      <c r="AH133" s="164">
        <f t="shared" si="366"/>
        <v>0</v>
      </c>
      <c r="AI133" s="164">
        <f t="shared" si="366"/>
        <v>0</v>
      </c>
      <c r="AJ133" s="164">
        <f t="shared" si="9"/>
        <v>0</v>
      </c>
      <c r="AK133" s="164">
        <f t="shared" si="366"/>
        <v>0</v>
      </c>
      <c r="AL133" s="164">
        <f t="shared" si="366"/>
        <v>0</v>
      </c>
      <c r="AM133" s="164">
        <f t="shared" si="366"/>
        <v>0</v>
      </c>
      <c r="AN133" s="164">
        <f t="shared" si="10"/>
        <v>0</v>
      </c>
      <c r="AO133" s="164">
        <f t="shared" si="11"/>
        <v>0</v>
      </c>
    </row>
    <row r="134" spans="1:41" hidden="1">
      <c r="A134" s="601" t="s">
        <v>675</v>
      </c>
      <c r="B134" s="602" t="s">
        <v>676</v>
      </c>
      <c r="C134" s="603">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D134" s="603">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E134" s="603">
        <f t="shared" si="293"/>
        <v>0</v>
      </c>
      <c r="F134" s="157"/>
      <c r="G134" s="157">
        <f t="shared" ref="G134:G148" si="370">E134-F134</f>
        <v>0</v>
      </c>
      <c r="H134" s="157"/>
      <c r="I134" s="157">
        <f t="shared" ref="I134:I148" si="371">E134-H134</f>
        <v>0</v>
      </c>
      <c r="J134"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K134"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L134"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M134"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N134"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O134"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P134"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Q134"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R134"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S134"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T134"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U134"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V134"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W134"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X134"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Y134"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Z134"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A134"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B134" s="157">
        <f t="shared" ref="AB134:AB148" si="372">Y134+Z134+AA134</f>
        <v>0</v>
      </c>
      <c r="AC134"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D134"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E134"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F134" s="157">
        <f t="shared" ref="AF134:AF148" si="373">AC134+AD134+AE134</f>
        <v>0</v>
      </c>
      <c r="AG134"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H134"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I134"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J134" s="157">
        <f t="shared" ref="AJ134:AJ148" si="374">AG134+AH134+AI134</f>
        <v>0</v>
      </c>
      <c r="AK134"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L134"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M134"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N134" s="157">
        <f t="shared" ref="AN134:AN148" si="375">AK134+AL134+AM134</f>
        <v>0</v>
      </c>
      <c r="AO134" s="157">
        <f t="shared" ref="AO134:AO148" si="376">AB134+AF134+AJ134+AN134</f>
        <v>0</v>
      </c>
    </row>
    <row r="135" spans="1:41" hidden="1">
      <c r="A135" s="601" t="s">
        <v>292</v>
      </c>
      <c r="B135" s="602" t="s">
        <v>177</v>
      </c>
      <c r="C135" s="603">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D135" s="603">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E135" s="603">
        <f t="shared" si="293"/>
        <v>0</v>
      </c>
      <c r="F135" s="157"/>
      <c r="G135" s="157">
        <f t="shared" si="370"/>
        <v>0</v>
      </c>
      <c r="H135" s="157"/>
      <c r="I135" s="157">
        <f t="shared" si="371"/>
        <v>0</v>
      </c>
      <c r="J135"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K135"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L135"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M135"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N135"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O135"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P135"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Q135"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R135"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S135"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T135"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U135"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V135"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W135"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X135"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Y135"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Z135"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A135"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B135" s="157">
        <f t="shared" si="372"/>
        <v>0</v>
      </c>
      <c r="AC135"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D135"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E135"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F135" s="157">
        <f t="shared" si="373"/>
        <v>0</v>
      </c>
      <c r="AG135"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H135"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I135"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J135" s="157">
        <f t="shared" si="374"/>
        <v>0</v>
      </c>
      <c r="AK135"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L135"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M135"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N135" s="157">
        <f t="shared" si="375"/>
        <v>0</v>
      </c>
      <c r="AO135" s="157">
        <f t="shared" si="376"/>
        <v>0</v>
      </c>
    </row>
    <row r="136" spans="1:41" hidden="1">
      <c r="A136" s="601" t="s">
        <v>677</v>
      </c>
      <c r="B136" s="602" t="s">
        <v>678</v>
      </c>
      <c r="C136" s="603">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D136" s="603">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E136" s="603">
        <f t="shared" si="293"/>
        <v>0</v>
      </c>
      <c r="F136" s="157"/>
      <c r="G136" s="157">
        <f t="shared" si="370"/>
        <v>0</v>
      </c>
      <c r="H136" s="157"/>
      <c r="I136" s="157">
        <f t="shared" si="371"/>
        <v>0</v>
      </c>
      <c r="J136"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K136"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L136"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M136"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N136"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O136"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P136"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Q136"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R136"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S136"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T136"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U136"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V136"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W136"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X136"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Y136"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Z136"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A136"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B136" s="157">
        <f t="shared" si="372"/>
        <v>0</v>
      </c>
      <c r="AC136"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D136"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E136"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F136" s="157">
        <f t="shared" si="373"/>
        <v>0</v>
      </c>
      <c r="AG136"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H136"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I136"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J136" s="157">
        <f t="shared" si="374"/>
        <v>0</v>
      </c>
      <c r="AK136"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L136"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M136"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N136" s="157">
        <f t="shared" si="375"/>
        <v>0</v>
      </c>
      <c r="AO136" s="157">
        <f t="shared" si="376"/>
        <v>0</v>
      </c>
    </row>
    <row r="137" spans="1:41" hidden="1">
      <c r="A137" s="601" t="s">
        <v>293</v>
      </c>
      <c r="B137" s="602" t="s">
        <v>178</v>
      </c>
      <c r="C137" s="603">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D137" s="603">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E137" s="603">
        <f t="shared" si="293"/>
        <v>0</v>
      </c>
      <c r="F137" s="157"/>
      <c r="G137" s="157">
        <f t="shared" si="370"/>
        <v>0</v>
      </c>
      <c r="H137" s="157"/>
      <c r="I137" s="157">
        <f t="shared" si="371"/>
        <v>0</v>
      </c>
      <c r="J137"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K137"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L137"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M137"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N137"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O137"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P137"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Q137"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R137"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S137"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T137"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U137"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V137"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W137"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X137"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Y137"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Z137"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A137"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B137" s="157">
        <f t="shared" si="372"/>
        <v>0</v>
      </c>
      <c r="AC137"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D137"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E137"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F137" s="157">
        <f t="shared" si="373"/>
        <v>0</v>
      </c>
      <c r="AG137"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H137"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I137"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J137" s="157">
        <f t="shared" si="374"/>
        <v>0</v>
      </c>
      <c r="AK137"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L137"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M137"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N137" s="157">
        <f t="shared" si="375"/>
        <v>0</v>
      </c>
      <c r="AO137" s="157">
        <f t="shared" si="376"/>
        <v>0</v>
      </c>
    </row>
    <row r="138" spans="1:41" hidden="1">
      <c r="A138" s="601" t="s">
        <v>679</v>
      </c>
      <c r="B138" s="602" t="s">
        <v>680</v>
      </c>
      <c r="C138" s="603">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D138" s="603">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E138" s="603">
        <f t="shared" ref="E138:E143" si="377">C138+D138</f>
        <v>0</v>
      </c>
      <c r="F138" s="157"/>
      <c r="G138" s="157">
        <f t="shared" ref="G138:G143" si="378">E138-F138</f>
        <v>0</v>
      </c>
      <c r="H138" s="157"/>
      <c r="I138" s="157">
        <f t="shared" ref="I138:I143" si="379">E138-H138</f>
        <v>0</v>
      </c>
      <c r="J138"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K138"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L138"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M138"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N138"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O138"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P138"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Q138"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R138"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S138"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T138"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U138"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V138"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W138"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X138"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Y138"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Z138"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A138"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B138" s="157">
        <f t="shared" ref="AB138:AB143" si="380">Y138+Z138+AA138</f>
        <v>0</v>
      </c>
      <c r="AC138"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D138"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E138"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F138" s="157">
        <f t="shared" ref="AF138:AF143" si="381">AC138+AD138+AE138</f>
        <v>0</v>
      </c>
      <c r="AG138"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H138"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I138"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J138" s="157">
        <f t="shared" ref="AJ138:AJ143" si="382">AG138+AH138+AI138</f>
        <v>0</v>
      </c>
      <c r="AK138"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L138"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M138"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N138" s="157">
        <f t="shared" ref="AN138:AN143" si="383">AK138+AL138+AM138</f>
        <v>0</v>
      </c>
      <c r="AO138" s="157">
        <f t="shared" ref="AO138:AO143" si="384">AB138+AF138+AJ138+AN138</f>
        <v>0</v>
      </c>
    </row>
    <row r="139" spans="1:41" hidden="1">
      <c r="A139" s="601" t="s">
        <v>681</v>
      </c>
      <c r="B139" s="602" t="s">
        <v>682</v>
      </c>
      <c r="C139" s="603">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D139" s="603">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E139" s="603">
        <f t="shared" ref="E139:E140" si="385">C139+D139</f>
        <v>0</v>
      </c>
      <c r="F139" s="157"/>
      <c r="G139" s="157">
        <f t="shared" ref="G139:G140" si="386">E139-F139</f>
        <v>0</v>
      </c>
      <c r="H139" s="157"/>
      <c r="I139" s="157">
        <f t="shared" ref="I139:I140" si="387">E139-H139</f>
        <v>0</v>
      </c>
      <c r="J139"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K139"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L139"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M139"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N139"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O139"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P139"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Q139"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R139"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S139"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T139"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U139"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V139"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W139"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X139"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Y139"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Z139"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A139"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B139" s="157">
        <f t="shared" ref="AB139:AB140" si="388">Y139+Z139+AA139</f>
        <v>0</v>
      </c>
      <c r="AC139"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D139"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E139"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F139" s="157">
        <f t="shared" ref="AF139:AF140" si="389">AC139+AD139+AE139</f>
        <v>0</v>
      </c>
      <c r="AG139"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H139"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I139"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J139" s="157">
        <f t="shared" ref="AJ139:AJ140" si="390">AG139+AH139+AI139</f>
        <v>0</v>
      </c>
      <c r="AK139"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L139"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M139"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N139" s="157">
        <f t="shared" ref="AN139:AN140" si="391">AK139+AL139+AM139</f>
        <v>0</v>
      </c>
      <c r="AO139" s="157">
        <f t="shared" ref="AO139:AO140" si="392">AB139+AF139+AJ139+AN139</f>
        <v>0</v>
      </c>
    </row>
    <row r="140" spans="1:41" hidden="1">
      <c r="A140" s="601" t="s">
        <v>683</v>
      </c>
      <c r="B140" s="602" t="s">
        <v>684</v>
      </c>
      <c r="C140" s="603">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D140" s="603">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E140" s="603">
        <f t="shared" si="385"/>
        <v>0</v>
      </c>
      <c r="F140" s="157"/>
      <c r="G140" s="157">
        <f t="shared" si="386"/>
        <v>0</v>
      </c>
      <c r="H140" s="157"/>
      <c r="I140" s="157">
        <f t="shared" si="387"/>
        <v>0</v>
      </c>
      <c r="J140"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K140"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L140"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M140"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N140"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O140"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P140"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Q140"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R140"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S140"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T140"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U140"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V140"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W140"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X140"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Y140"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Z140"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A140"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B140" s="157">
        <f t="shared" si="388"/>
        <v>0</v>
      </c>
      <c r="AC140"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D140"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E140"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F140" s="157">
        <f t="shared" si="389"/>
        <v>0</v>
      </c>
      <c r="AG140"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H140"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I140"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J140" s="157">
        <f t="shared" si="390"/>
        <v>0</v>
      </c>
      <c r="AK140"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L140"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M140"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N140" s="157">
        <f t="shared" si="391"/>
        <v>0</v>
      </c>
      <c r="AO140" s="157">
        <f t="shared" si="392"/>
        <v>0</v>
      </c>
    </row>
    <row r="141" spans="1:41" hidden="1">
      <c r="A141" s="601" t="s">
        <v>685</v>
      </c>
      <c r="B141" s="602" t="s">
        <v>686</v>
      </c>
      <c r="C141" s="603">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D141" s="603">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E141" s="603">
        <f t="shared" si="377"/>
        <v>0</v>
      </c>
      <c r="F141" s="157"/>
      <c r="G141" s="157">
        <f t="shared" si="378"/>
        <v>0</v>
      </c>
      <c r="H141" s="157"/>
      <c r="I141" s="157">
        <f t="shared" si="379"/>
        <v>0</v>
      </c>
      <c r="J141"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K141"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L141"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M141"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N141"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O141"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P141"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Q141"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R141"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S141"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T141"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U141"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V141"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W141"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X141"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Y141"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Z141"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A141"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B141" s="157">
        <f t="shared" si="380"/>
        <v>0</v>
      </c>
      <c r="AC141"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D141"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E141"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F141" s="157">
        <f t="shared" si="381"/>
        <v>0</v>
      </c>
      <c r="AG141"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H141"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I141"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J141" s="157">
        <f t="shared" si="382"/>
        <v>0</v>
      </c>
      <c r="AK141"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L141"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M141"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N141" s="157">
        <f t="shared" si="383"/>
        <v>0</v>
      </c>
      <c r="AO141" s="157">
        <f t="shared" si="384"/>
        <v>0</v>
      </c>
    </row>
    <row r="142" spans="1:41" hidden="1">
      <c r="A142" s="601" t="s">
        <v>687</v>
      </c>
      <c r="B142" s="602" t="s">
        <v>688</v>
      </c>
      <c r="C142" s="603">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D142" s="603">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E142" s="603">
        <f t="shared" si="377"/>
        <v>0</v>
      </c>
      <c r="F142" s="157"/>
      <c r="G142" s="157">
        <f t="shared" si="378"/>
        <v>0</v>
      </c>
      <c r="H142" s="157"/>
      <c r="I142" s="157">
        <f t="shared" si="379"/>
        <v>0</v>
      </c>
      <c r="J142"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K142"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L142"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M142"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N142"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O142"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P142"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Q142"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R142"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S142"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T142"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U142"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V142"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W142"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X142"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Y142"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Z142"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A142"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B142" s="157">
        <f t="shared" si="380"/>
        <v>0</v>
      </c>
      <c r="AC142"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D142"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E142"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F142" s="157">
        <f t="shared" si="381"/>
        <v>0</v>
      </c>
      <c r="AG142"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H142"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I142"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J142" s="157">
        <f t="shared" si="382"/>
        <v>0</v>
      </c>
      <c r="AK142"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L142"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M142"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N142" s="157">
        <f t="shared" si="383"/>
        <v>0</v>
      </c>
      <c r="AO142" s="157">
        <f t="shared" si="384"/>
        <v>0</v>
      </c>
    </row>
    <row r="143" spans="1:41" hidden="1">
      <c r="A143" s="601" t="s">
        <v>689</v>
      </c>
      <c r="B143" s="602" t="s">
        <v>690</v>
      </c>
      <c r="C143" s="603">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D143" s="603">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E143" s="603">
        <f t="shared" si="377"/>
        <v>0</v>
      </c>
      <c r="F143" s="157"/>
      <c r="G143" s="157">
        <f t="shared" si="378"/>
        <v>0</v>
      </c>
      <c r="H143" s="157"/>
      <c r="I143" s="157">
        <f t="shared" si="379"/>
        <v>0</v>
      </c>
      <c r="J143"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K143"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L143"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M143"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N143"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O143"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P143"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Q143"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R143"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S143"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T143"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U143"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V143"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W143"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X143"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Y143"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Z143"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A143"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B143" s="157">
        <f t="shared" si="380"/>
        <v>0</v>
      </c>
      <c r="AC143"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D143"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E143"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F143" s="157">
        <f t="shared" si="381"/>
        <v>0</v>
      </c>
      <c r="AG143"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H143"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I143"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J143" s="157">
        <f t="shared" si="382"/>
        <v>0</v>
      </c>
      <c r="AK143"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L143"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M143"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N143" s="157">
        <f t="shared" si="383"/>
        <v>0</v>
      </c>
      <c r="AO143" s="157">
        <f t="shared" si="384"/>
        <v>0</v>
      </c>
    </row>
    <row r="144" spans="1:41" hidden="1">
      <c r="A144" s="601" t="s">
        <v>691</v>
      </c>
      <c r="B144" s="602" t="s">
        <v>692</v>
      </c>
      <c r="C144" s="603">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D144" s="603">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E144" s="603">
        <f t="shared" si="293"/>
        <v>0</v>
      </c>
      <c r="F144" s="157"/>
      <c r="G144" s="157">
        <f t="shared" si="370"/>
        <v>0</v>
      </c>
      <c r="H144" s="157"/>
      <c r="I144" s="157">
        <f t="shared" si="371"/>
        <v>0</v>
      </c>
      <c r="J144"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K144"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L144"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M144"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N144"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O144"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P144"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Q144"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R144"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S144"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T144"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U144"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V144"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W144"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X144"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Y144"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Z144"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A144"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B144" s="157">
        <f t="shared" si="372"/>
        <v>0</v>
      </c>
      <c r="AC144"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D144"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E144"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F144" s="157">
        <f t="shared" si="373"/>
        <v>0</v>
      </c>
      <c r="AG144"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H144"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I144"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J144" s="157">
        <f t="shared" si="374"/>
        <v>0</v>
      </c>
      <c r="AK144"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L144"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M144"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N144" s="157">
        <f t="shared" si="375"/>
        <v>0</v>
      </c>
      <c r="AO144" s="157">
        <f t="shared" si="376"/>
        <v>0</v>
      </c>
    </row>
    <row r="145" spans="1:41" hidden="1">
      <c r="A145" s="601" t="s">
        <v>693</v>
      </c>
      <c r="B145" s="602" t="s">
        <v>694</v>
      </c>
      <c r="C145" s="603">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D145" s="603">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E145" s="603">
        <f t="shared" si="293"/>
        <v>0</v>
      </c>
      <c r="F145" s="157"/>
      <c r="G145" s="157">
        <f t="shared" si="370"/>
        <v>0</v>
      </c>
      <c r="H145" s="157"/>
      <c r="I145" s="157">
        <f t="shared" si="371"/>
        <v>0</v>
      </c>
      <c r="J145"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K145"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L145"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M145"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N145"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O145"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P145"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Q145"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R145"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S145"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T145"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U145"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V145"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W145"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X145"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Y145"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Z145"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A145"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B145" s="157">
        <f t="shared" si="372"/>
        <v>0</v>
      </c>
      <c r="AC145"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D145"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E145"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F145" s="157">
        <f t="shared" si="373"/>
        <v>0</v>
      </c>
      <c r="AG145"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H145"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I145"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J145" s="157">
        <f t="shared" si="374"/>
        <v>0</v>
      </c>
      <c r="AK145"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L145"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M145"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N145" s="157">
        <f t="shared" si="375"/>
        <v>0</v>
      </c>
      <c r="AO145" s="157">
        <f t="shared" si="376"/>
        <v>0</v>
      </c>
    </row>
    <row r="146" spans="1:41" hidden="1">
      <c r="A146" s="601" t="s">
        <v>695</v>
      </c>
      <c r="B146" s="602" t="s">
        <v>696</v>
      </c>
      <c r="C146" s="603">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D146" s="603">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E146" s="603">
        <f t="shared" ref="E146" si="393">C146+D146</f>
        <v>0</v>
      </c>
      <c r="F146" s="157"/>
      <c r="G146" s="157">
        <f t="shared" ref="G146" si="394">E146-F146</f>
        <v>0</v>
      </c>
      <c r="H146" s="157"/>
      <c r="I146" s="157">
        <f t="shared" ref="I146" si="395">E146-H146</f>
        <v>0</v>
      </c>
      <c r="J146"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K146"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L146"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M146"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N146"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O146"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P146"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Q146"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R146"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S146"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T146"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U146"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V146"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W146"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X146"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Y146"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Z146"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A146"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B146" s="157">
        <f t="shared" ref="AB146" si="396">Y146+Z146+AA146</f>
        <v>0</v>
      </c>
      <c r="AC146"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D146"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E146"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F146" s="157">
        <f t="shared" ref="AF146" si="397">AC146+AD146+AE146</f>
        <v>0</v>
      </c>
      <c r="AG146"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H146"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I146"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J146" s="157">
        <f t="shared" ref="AJ146" si="398">AG146+AH146+AI146</f>
        <v>0</v>
      </c>
      <c r="AK146"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L146"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M146"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N146" s="157">
        <f t="shared" ref="AN146" si="399">AK146+AL146+AM146</f>
        <v>0</v>
      </c>
      <c r="AO146" s="157">
        <f t="shared" ref="AO146" si="400">AB146+AF146+AJ146+AN146</f>
        <v>0</v>
      </c>
    </row>
    <row r="147" spans="1:41" hidden="1">
      <c r="A147" s="601" t="s">
        <v>697</v>
      </c>
      <c r="B147" s="602" t="s">
        <v>698</v>
      </c>
      <c r="C147" s="603">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D147" s="603">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E147" s="603">
        <f t="shared" ref="E147" si="401">C147+D147</f>
        <v>0</v>
      </c>
      <c r="F147" s="157"/>
      <c r="G147" s="157">
        <f t="shared" ref="G147" si="402">E147-F147</f>
        <v>0</v>
      </c>
      <c r="H147" s="157"/>
      <c r="I147" s="157">
        <f t="shared" ref="I147" si="403">E147-H147</f>
        <v>0</v>
      </c>
      <c r="J147"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K147"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L147"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M147"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N147"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O147"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P147"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Q147"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R147"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S147"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T147"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U147"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V147"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W147"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X147"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Y147"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Z147"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A147"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B147" s="157">
        <f t="shared" ref="AB147" si="404">Y147+Z147+AA147</f>
        <v>0</v>
      </c>
      <c r="AC147"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D147"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E147"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F147" s="157">
        <f t="shared" ref="AF147" si="405">AC147+AD147+AE147</f>
        <v>0</v>
      </c>
      <c r="AG147"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H147"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I147"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J147" s="157">
        <f t="shared" ref="AJ147" si="406">AG147+AH147+AI147</f>
        <v>0</v>
      </c>
      <c r="AK147"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L147"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M147"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N147" s="157">
        <f t="shared" ref="AN147" si="407">AK147+AL147+AM147</f>
        <v>0</v>
      </c>
      <c r="AO147" s="157">
        <f t="shared" ref="AO147" si="408">AB147+AF147+AJ147+AN147</f>
        <v>0</v>
      </c>
    </row>
    <row r="148" spans="1:41" hidden="1">
      <c r="A148" s="601" t="s">
        <v>699</v>
      </c>
      <c r="B148" s="602" t="s">
        <v>700</v>
      </c>
      <c r="C148" s="603">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D148" s="603">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E148" s="603">
        <f t="shared" si="293"/>
        <v>0</v>
      </c>
      <c r="F148" s="157"/>
      <c r="G148" s="157">
        <f t="shared" si="370"/>
        <v>0</v>
      </c>
      <c r="H148" s="157"/>
      <c r="I148" s="157">
        <f t="shared" si="371"/>
        <v>0</v>
      </c>
      <c r="J148"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K148"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L148"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M148"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N148"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O148"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P148"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Q148"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R148"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S148"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T148"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U148"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V148"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W148"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X148"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Y148"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Z148"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A148"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B148" s="157">
        <f t="shared" si="372"/>
        <v>0</v>
      </c>
      <c r="AC148"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D148"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E148"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F148" s="157">
        <f t="shared" si="373"/>
        <v>0</v>
      </c>
      <c r="AG148"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H148"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I148"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J148" s="157">
        <f t="shared" si="374"/>
        <v>0</v>
      </c>
      <c r="AK148"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L148"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M148"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N148" s="157">
        <f t="shared" si="375"/>
        <v>0</v>
      </c>
      <c r="AO148" s="157">
        <f t="shared" si="376"/>
        <v>0</v>
      </c>
    </row>
    <row r="149" spans="1:41">
      <c r="A149" s="598" t="s">
        <v>294</v>
      </c>
      <c r="B149" s="599" t="s">
        <v>179</v>
      </c>
      <c r="C149" s="600">
        <f>SUM(C150:C163)</f>
        <v>1214109.996</v>
      </c>
      <c r="D149" s="600">
        <f>SUM(D150:D163)</f>
        <v>0</v>
      </c>
      <c r="E149" s="600">
        <f t="shared" si="293"/>
        <v>1214109.996</v>
      </c>
      <c r="F149" s="164">
        <f>SUM(F150:F163)</f>
        <v>0</v>
      </c>
      <c r="G149" s="164">
        <f t="shared" si="3"/>
        <v>1214109.996</v>
      </c>
      <c r="H149" s="164">
        <f>SUM(H150:H163)</f>
        <v>0</v>
      </c>
      <c r="I149" s="164">
        <f t="shared" si="4"/>
        <v>1214109.996</v>
      </c>
      <c r="J149" s="164">
        <f t="shared" ref="J149:AA149" si="409">SUM(J150:J163)</f>
        <v>0</v>
      </c>
      <c r="K149" s="164">
        <f t="shared" si="409"/>
        <v>0</v>
      </c>
      <c r="L149" s="164">
        <f t="shared" si="409"/>
        <v>0</v>
      </c>
      <c r="M149" s="164">
        <f t="shared" si="409"/>
        <v>0</v>
      </c>
      <c r="N149" s="164">
        <f t="shared" si="409"/>
        <v>0</v>
      </c>
      <c r="O149" s="164">
        <f t="shared" ref="O149:P149" si="410">SUM(O150:O163)</f>
        <v>0</v>
      </c>
      <c r="P149" s="164">
        <f t="shared" si="410"/>
        <v>0</v>
      </c>
      <c r="Q149" s="164">
        <f t="shared" si="409"/>
        <v>0</v>
      </c>
      <c r="R149" s="164">
        <f t="shared" si="409"/>
        <v>0</v>
      </c>
      <c r="S149" s="164">
        <f t="shared" ref="S149" si="411">SUM(S150:S163)</f>
        <v>0</v>
      </c>
      <c r="T149" s="164">
        <f t="shared" si="409"/>
        <v>614109.99600000004</v>
      </c>
      <c r="U149" s="164">
        <f t="shared" si="409"/>
        <v>0</v>
      </c>
      <c r="V149" s="164">
        <f t="shared" ref="V149" si="412">SUM(V150:V163)</f>
        <v>0</v>
      </c>
      <c r="W149" s="164">
        <f t="shared" si="409"/>
        <v>0</v>
      </c>
      <c r="X149" s="164">
        <f t="shared" si="409"/>
        <v>600000</v>
      </c>
      <c r="Y149" s="164">
        <f t="shared" si="409"/>
        <v>350000</v>
      </c>
      <c r="Z149" s="164">
        <f t="shared" si="409"/>
        <v>614109.99600000004</v>
      </c>
      <c r="AA149" s="164">
        <f t="shared" si="409"/>
        <v>0</v>
      </c>
      <c r="AB149" s="164">
        <f t="shared" si="7"/>
        <v>964109.99600000004</v>
      </c>
      <c r="AC149" s="164">
        <f>SUM(AC150:AC163)</f>
        <v>250000</v>
      </c>
      <c r="AD149" s="164">
        <f>SUM(AD150:AD163)</f>
        <v>0</v>
      </c>
      <c r="AE149" s="164">
        <f>SUM(AE150:AE163)</f>
        <v>0</v>
      </c>
      <c r="AF149" s="164">
        <f t="shared" si="8"/>
        <v>250000</v>
      </c>
      <c r="AG149" s="164">
        <f>SUM(AG150:AG163)</f>
        <v>0</v>
      </c>
      <c r="AH149" s="164">
        <f>SUM(AH150:AH163)</f>
        <v>0</v>
      </c>
      <c r="AI149" s="164">
        <f>SUM(AI150:AI163)</f>
        <v>0</v>
      </c>
      <c r="AJ149" s="164">
        <f t="shared" si="9"/>
        <v>0</v>
      </c>
      <c r="AK149" s="164">
        <f>SUM(AK150:AK163)</f>
        <v>0</v>
      </c>
      <c r="AL149" s="164">
        <f>SUM(AL150:AL163)</f>
        <v>0</v>
      </c>
      <c r="AM149" s="164">
        <f>SUM(AM150:AM163)</f>
        <v>0</v>
      </c>
      <c r="AN149" s="164">
        <f t="shared" si="10"/>
        <v>0</v>
      </c>
      <c r="AO149" s="164">
        <f t="shared" si="11"/>
        <v>1214109.996</v>
      </c>
    </row>
    <row r="150" spans="1:41" hidden="1">
      <c r="A150" s="601" t="s">
        <v>701</v>
      </c>
      <c r="B150" s="602" t="s">
        <v>702</v>
      </c>
      <c r="C150" s="603">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D150" s="603">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E150" s="603">
        <f t="shared" si="293"/>
        <v>0</v>
      </c>
      <c r="F150" s="157"/>
      <c r="G150" s="157">
        <f t="shared" ref="G150:G163" si="413">E150-F150</f>
        <v>0</v>
      </c>
      <c r="H150" s="157"/>
      <c r="I150" s="157">
        <f t="shared" ref="I150:I163" si="414">E150-H150</f>
        <v>0</v>
      </c>
      <c r="J150"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K150"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L150"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M150"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N150"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O150"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P150"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Q150"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R150"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S150"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T150"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U150"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V150"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W150"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X150"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Y150"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Z150"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A150"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B150" s="157">
        <f t="shared" ref="AB150:AB163" si="415">Y150+Z150+AA150</f>
        <v>0</v>
      </c>
      <c r="AC150"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D150"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E150"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F150" s="157">
        <f t="shared" ref="AF150:AF163" si="416">AC150+AD150+AE150</f>
        <v>0</v>
      </c>
      <c r="AG150"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H150"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I150"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J150" s="157">
        <f t="shared" ref="AJ150:AJ163" si="417">AG150+AH150+AI150</f>
        <v>0</v>
      </c>
      <c r="AK150"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L150"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M150"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N150" s="157">
        <f t="shared" ref="AN150:AN163" si="418">AK150+AL150+AM150</f>
        <v>0</v>
      </c>
      <c r="AO150" s="157">
        <f t="shared" ref="AO150:AO163" si="419">AB150+AF150+AJ150+AN150</f>
        <v>0</v>
      </c>
    </row>
    <row r="151" spans="1:41" hidden="1">
      <c r="A151" s="601" t="s">
        <v>295</v>
      </c>
      <c r="B151" s="602" t="s">
        <v>180</v>
      </c>
      <c r="C151" s="603">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D151" s="603">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E151" s="603">
        <f t="shared" si="293"/>
        <v>0</v>
      </c>
      <c r="F151" s="157"/>
      <c r="G151" s="157">
        <f t="shared" si="413"/>
        <v>0</v>
      </c>
      <c r="H151" s="157"/>
      <c r="I151" s="157">
        <f t="shared" si="414"/>
        <v>0</v>
      </c>
      <c r="J151"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K151"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L151"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M151"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N151"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O151"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P151"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Q151"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R151"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S151"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T151"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U151"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V151"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W151"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X151"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Y151"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Z151"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A151"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B151" s="157">
        <f t="shared" si="415"/>
        <v>0</v>
      </c>
      <c r="AC151"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D151"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E151"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F151" s="157">
        <f t="shared" si="416"/>
        <v>0</v>
      </c>
      <c r="AG151"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H151"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I151"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J151" s="157">
        <f t="shared" si="417"/>
        <v>0</v>
      </c>
      <c r="AK151"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L151"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M151"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N151" s="157">
        <f t="shared" si="418"/>
        <v>0</v>
      </c>
      <c r="AO151" s="157">
        <f t="shared" si="419"/>
        <v>0</v>
      </c>
    </row>
    <row r="152" spans="1:41" hidden="1">
      <c r="A152" s="601" t="s">
        <v>703</v>
      </c>
      <c r="B152" s="602" t="s">
        <v>704</v>
      </c>
      <c r="C152" s="603">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D152" s="603">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E152" s="603">
        <f t="shared" si="293"/>
        <v>0</v>
      </c>
      <c r="F152" s="157"/>
      <c r="G152" s="157">
        <f t="shared" si="413"/>
        <v>0</v>
      </c>
      <c r="H152" s="157"/>
      <c r="I152" s="157">
        <f t="shared" si="414"/>
        <v>0</v>
      </c>
      <c r="J152"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K152"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L152"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M152"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N152"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O152"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P152"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Q152"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R152"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S152"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T152"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U152"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V152"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W152"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X152"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Y152"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Z152"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A152"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B152" s="157">
        <f t="shared" si="415"/>
        <v>0</v>
      </c>
      <c r="AC152"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D152"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E152"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F152" s="157">
        <f t="shared" si="416"/>
        <v>0</v>
      </c>
      <c r="AG152"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H152"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I152"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J152" s="157">
        <f t="shared" si="417"/>
        <v>0</v>
      </c>
      <c r="AK152"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L152"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M152"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N152" s="157">
        <f t="shared" si="418"/>
        <v>0</v>
      </c>
      <c r="AO152" s="157">
        <f t="shared" si="419"/>
        <v>0</v>
      </c>
    </row>
    <row r="153" spans="1:41" hidden="1">
      <c r="A153" s="601" t="s">
        <v>705</v>
      </c>
      <c r="B153" s="602" t="s">
        <v>706</v>
      </c>
      <c r="C153" s="603">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D153" s="603">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E153" s="603">
        <f t="shared" si="293"/>
        <v>0</v>
      </c>
      <c r="F153" s="157"/>
      <c r="G153" s="157">
        <f t="shared" si="413"/>
        <v>0</v>
      </c>
      <c r="H153" s="157"/>
      <c r="I153" s="157">
        <f t="shared" si="414"/>
        <v>0</v>
      </c>
      <c r="J153"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K153"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L153"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M153"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N153"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O153"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P153"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Q153"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R153"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S153"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T153"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U153"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V153"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W153"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X153"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Y153"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Z153"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A153"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B153" s="157">
        <f t="shared" si="415"/>
        <v>0</v>
      </c>
      <c r="AC153"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D153"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E153"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F153" s="157">
        <f t="shared" si="416"/>
        <v>0</v>
      </c>
      <c r="AG153"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H153"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I153"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J153" s="157">
        <f t="shared" si="417"/>
        <v>0</v>
      </c>
      <c r="AK153"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L153"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M153"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N153" s="157">
        <f t="shared" si="418"/>
        <v>0</v>
      </c>
      <c r="AO153" s="157">
        <f t="shared" si="419"/>
        <v>0</v>
      </c>
    </row>
    <row r="154" spans="1:41" hidden="1">
      <c r="A154" s="601" t="s">
        <v>296</v>
      </c>
      <c r="B154" s="602" t="s">
        <v>181</v>
      </c>
      <c r="C154" s="603">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D154" s="603">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E154" s="603">
        <f t="shared" ref="E154:E158" si="420">C154+D154</f>
        <v>0</v>
      </c>
      <c r="F154" s="157"/>
      <c r="G154" s="157">
        <f t="shared" ref="G154:G158" si="421">E154-F154</f>
        <v>0</v>
      </c>
      <c r="H154" s="157"/>
      <c r="I154" s="157">
        <f t="shared" ref="I154:I158" si="422">E154-H154</f>
        <v>0</v>
      </c>
      <c r="J154"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K154"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L154"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M154"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N154"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O154"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P154"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Q154"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R154"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S154"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T154"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U154"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V154"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W154"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X154"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Y154"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Z154"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A154"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B154" s="157">
        <f t="shared" ref="AB154:AB158" si="423">Y154+Z154+AA154</f>
        <v>0</v>
      </c>
      <c r="AC154"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D154"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E154"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F154" s="157">
        <f t="shared" ref="AF154:AF158" si="424">AC154+AD154+AE154</f>
        <v>0</v>
      </c>
      <c r="AG154"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H154"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I154"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J154" s="157">
        <f t="shared" ref="AJ154:AJ158" si="425">AG154+AH154+AI154</f>
        <v>0</v>
      </c>
      <c r="AK154"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L154"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M154"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N154" s="157">
        <f t="shared" ref="AN154:AN158" si="426">AK154+AL154+AM154</f>
        <v>0</v>
      </c>
      <c r="AO154" s="157">
        <f t="shared" ref="AO154:AO158" si="427">AB154+AF154+AJ154+AN154</f>
        <v>0</v>
      </c>
    </row>
    <row r="155" spans="1:41" hidden="1">
      <c r="A155" s="601" t="s">
        <v>707</v>
      </c>
      <c r="B155" s="602" t="s">
        <v>708</v>
      </c>
      <c r="C155" s="603">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D155" s="603">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E155" s="603">
        <f t="shared" si="420"/>
        <v>0</v>
      </c>
      <c r="F155" s="157"/>
      <c r="G155" s="157">
        <f t="shared" si="421"/>
        <v>0</v>
      </c>
      <c r="H155" s="157"/>
      <c r="I155" s="157">
        <f t="shared" si="422"/>
        <v>0</v>
      </c>
      <c r="J155"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K155"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L155"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M155"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N155"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O155"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P155"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Q155"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R155"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S155"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T155"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U155"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V155"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W155"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X155"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Y155"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Z155"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A155"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B155" s="157">
        <f t="shared" si="423"/>
        <v>0</v>
      </c>
      <c r="AC155"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D155"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E155"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F155" s="157">
        <f t="shared" si="424"/>
        <v>0</v>
      </c>
      <c r="AG155"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H155"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I155"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J155" s="157">
        <f t="shared" si="425"/>
        <v>0</v>
      </c>
      <c r="AK155"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L155"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M155"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N155" s="157">
        <f t="shared" si="426"/>
        <v>0</v>
      </c>
      <c r="AO155" s="157">
        <f t="shared" si="427"/>
        <v>0</v>
      </c>
    </row>
    <row r="156" spans="1:41" hidden="1">
      <c r="A156" s="601" t="s">
        <v>709</v>
      </c>
      <c r="B156" s="602" t="s">
        <v>710</v>
      </c>
      <c r="C156" s="603">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D156" s="603">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E156" s="603">
        <f t="shared" si="420"/>
        <v>0</v>
      </c>
      <c r="F156" s="157"/>
      <c r="G156" s="157">
        <f t="shared" si="421"/>
        <v>0</v>
      </c>
      <c r="H156" s="157"/>
      <c r="I156" s="157">
        <f t="shared" si="422"/>
        <v>0</v>
      </c>
      <c r="J156"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K156"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L156"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M156"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N156"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O156"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P156"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Q156"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R156"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S156"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T156"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U156"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V156"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W156"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X156"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Y156"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Z156"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A156"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B156" s="157">
        <f t="shared" si="423"/>
        <v>0</v>
      </c>
      <c r="AC156"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D156"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E156"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F156" s="157">
        <f t="shared" si="424"/>
        <v>0</v>
      </c>
      <c r="AG156"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H156"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I156"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J156" s="157">
        <f t="shared" si="425"/>
        <v>0</v>
      </c>
      <c r="AK156"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L156"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M156"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N156" s="157">
        <f t="shared" si="426"/>
        <v>0</v>
      </c>
      <c r="AO156" s="157">
        <f t="shared" si="427"/>
        <v>0</v>
      </c>
    </row>
    <row r="157" spans="1:41" hidden="1">
      <c r="A157" s="601" t="s">
        <v>297</v>
      </c>
      <c r="B157" s="602" t="s">
        <v>182</v>
      </c>
      <c r="C157" s="603">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D157" s="603">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E157" s="603">
        <f t="shared" si="420"/>
        <v>0</v>
      </c>
      <c r="F157" s="157"/>
      <c r="G157" s="157">
        <f t="shared" si="421"/>
        <v>0</v>
      </c>
      <c r="H157" s="157"/>
      <c r="I157" s="157">
        <f t="shared" si="422"/>
        <v>0</v>
      </c>
      <c r="J157"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K157"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L157"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M157"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N157"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O157"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P157"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Q157"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R157"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S157"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T157"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U157"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V157"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W157"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X157"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Y157"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Z157"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A157"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B157" s="157">
        <f t="shared" si="423"/>
        <v>0</v>
      </c>
      <c r="AC157"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D157"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E157"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F157" s="157">
        <f t="shared" si="424"/>
        <v>0</v>
      </c>
      <c r="AG157"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H157"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I157"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J157" s="157">
        <f t="shared" si="425"/>
        <v>0</v>
      </c>
      <c r="AK157"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L157"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M157"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N157" s="157">
        <f t="shared" si="426"/>
        <v>0</v>
      </c>
      <c r="AO157" s="157">
        <f t="shared" si="427"/>
        <v>0</v>
      </c>
    </row>
    <row r="158" spans="1:41">
      <c r="A158" s="601" t="s">
        <v>711</v>
      </c>
      <c r="B158" s="602" t="s">
        <v>712</v>
      </c>
      <c r="C158" s="603">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100000</v>
      </c>
      <c r="D158" s="603">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E158" s="603">
        <f t="shared" si="420"/>
        <v>100000</v>
      </c>
      <c r="F158" s="157"/>
      <c r="G158" s="157">
        <f t="shared" si="421"/>
        <v>100000</v>
      </c>
      <c r="H158" s="157"/>
      <c r="I158" s="157">
        <f t="shared" si="422"/>
        <v>100000</v>
      </c>
      <c r="J158"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K158"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L158"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M158"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N158"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O158"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P158"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Q158"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R158"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S158"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T158"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U158"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V158"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W158"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X158"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100000</v>
      </c>
      <c r="Y158"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100000</v>
      </c>
      <c r="Z158"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A158"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B158" s="157">
        <f t="shared" si="423"/>
        <v>100000</v>
      </c>
      <c r="AC158"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D158"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E158"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F158" s="157">
        <f t="shared" si="424"/>
        <v>0</v>
      </c>
      <c r="AG158"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H158"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I158"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J158" s="157">
        <f t="shared" si="425"/>
        <v>0</v>
      </c>
      <c r="AK158"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L158"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M158"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N158" s="157">
        <f t="shared" si="426"/>
        <v>0</v>
      </c>
      <c r="AO158" s="157">
        <f t="shared" si="427"/>
        <v>100000</v>
      </c>
    </row>
    <row r="159" spans="1:41" hidden="1">
      <c r="A159" s="601" t="s">
        <v>713</v>
      </c>
      <c r="B159" s="602" t="s">
        <v>714</v>
      </c>
      <c r="C159" s="603">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D159" s="603">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E159" s="603">
        <f t="shared" ref="E159:E161" si="428">C159+D159</f>
        <v>0</v>
      </c>
      <c r="F159" s="157"/>
      <c r="G159" s="157">
        <f t="shared" ref="G159:G161" si="429">E159-F159</f>
        <v>0</v>
      </c>
      <c r="H159" s="157"/>
      <c r="I159" s="157">
        <f t="shared" ref="I159:I161" si="430">E159-H159</f>
        <v>0</v>
      </c>
      <c r="J159"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K159"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L159"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M159"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N159"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O159"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P159"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Q159"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R159"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S159"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T159"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U159"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V159"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W159"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X159"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Y159"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Z159"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A159"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B159" s="157">
        <f t="shared" ref="AB159:AB161" si="431">Y159+Z159+AA159</f>
        <v>0</v>
      </c>
      <c r="AC159"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D159"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E159"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F159" s="157">
        <f t="shared" ref="AF159:AF161" si="432">AC159+AD159+AE159</f>
        <v>0</v>
      </c>
      <c r="AG159"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H159"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I159"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J159" s="157">
        <f t="shared" ref="AJ159:AJ161" si="433">AG159+AH159+AI159</f>
        <v>0</v>
      </c>
      <c r="AK159"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L159"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M159"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N159" s="157">
        <f t="shared" ref="AN159:AN161" si="434">AK159+AL159+AM159</f>
        <v>0</v>
      </c>
      <c r="AO159" s="157">
        <f t="shared" ref="AO159:AO161" si="435">AB159+AF159+AJ159+AN159</f>
        <v>0</v>
      </c>
    </row>
    <row r="160" spans="1:41" hidden="1">
      <c r="A160" s="601" t="s">
        <v>715</v>
      </c>
      <c r="B160" s="602" t="s">
        <v>716</v>
      </c>
      <c r="C160" s="603">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D160" s="603">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E160" s="603">
        <f t="shared" si="428"/>
        <v>0</v>
      </c>
      <c r="F160" s="157"/>
      <c r="G160" s="157">
        <f t="shared" si="429"/>
        <v>0</v>
      </c>
      <c r="H160" s="157"/>
      <c r="I160" s="157">
        <f t="shared" si="430"/>
        <v>0</v>
      </c>
      <c r="J160"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K160"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L160"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M160"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N160"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O160"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P160"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Q160"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R160"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S160"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T160"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U160"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V160"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W160"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X160"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Y160"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Z160"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A160"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B160" s="157">
        <f t="shared" si="431"/>
        <v>0</v>
      </c>
      <c r="AC160"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D160"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E160"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F160" s="157">
        <f t="shared" si="432"/>
        <v>0</v>
      </c>
      <c r="AG160"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H160"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I160"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J160" s="157">
        <f t="shared" si="433"/>
        <v>0</v>
      </c>
      <c r="AK160"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L160"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M160"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N160" s="157">
        <f t="shared" si="434"/>
        <v>0</v>
      </c>
      <c r="AO160" s="157">
        <f t="shared" si="435"/>
        <v>0</v>
      </c>
    </row>
    <row r="161" spans="1:41" hidden="1">
      <c r="A161" s="601" t="s">
        <v>298</v>
      </c>
      <c r="B161" s="602" t="s">
        <v>183</v>
      </c>
      <c r="C161" s="603">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D161" s="603">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E161" s="603">
        <f t="shared" si="428"/>
        <v>0</v>
      </c>
      <c r="F161" s="157"/>
      <c r="G161" s="157">
        <f t="shared" si="429"/>
        <v>0</v>
      </c>
      <c r="H161" s="157"/>
      <c r="I161" s="157">
        <f t="shared" si="430"/>
        <v>0</v>
      </c>
      <c r="J161"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K161"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L161"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M161"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N161"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O161"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P161"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Q161"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R161"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S161"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T161"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U161"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V161"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W161"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X161"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Y161"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Z161"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A161"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B161" s="157">
        <f t="shared" si="431"/>
        <v>0</v>
      </c>
      <c r="AC161"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D161"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E161"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F161" s="157">
        <f t="shared" si="432"/>
        <v>0</v>
      </c>
      <c r="AG161"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H161"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I161"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J161" s="157">
        <f t="shared" si="433"/>
        <v>0</v>
      </c>
      <c r="AK161"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L161"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M161"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N161" s="157">
        <f t="shared" si="434"/>
        <v>0</v>
      </c>
      <c r="AO161" s="157">
        <f t="shared" si="435"/>
        <v>0</v>
      </c>
    </row>
    <row r="162" spans="1:41">
      <c r="A162" s="601" t="s">
        <v>717</v>
      </c>
      <c r="B162" s="602" t="s">
        <v>718</v>
      </c>
      <c r="C162" s="603">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1114109.996</v>
      </c>
      <c r="D162" s="603">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E162" s="603">
        <f t="shared" si="293"/>
        <v>1114109.996</v>
      </c>
      <c r="F162" s="157"/>
      <c r="G162" s="157">
        <f t="shared" si="413"/>
        <v>1114109.996</v>
      </c>
      <c r="H162" s="157"/>
      <c r="I162" s="157">
        <f t="shared" si="414"/>
        <v>1114109.996</v>
      </c>
      <c r="J162"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K162"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L162"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M162"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N162"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O162"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P162"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Q162"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R162"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S162"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T162"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614109.99600000004</v>
      </c>
      <c r="U162"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V162"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W162"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X162"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500000</v>
      </c>
      <c r="Y162"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250000</v>
      </c>
      <c r="Z162"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614109.99600000004</v>
      </c>
      <c r="AA162"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B162" s="157">
        <f t="shared" si="415"/>
        <v>864109.99600000004</v>
      </c>
      <c r="AC162"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250000</v>
      </c>
      <c r="AD162"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E162"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F162" s="157">
        <f t="shared" si="416"/>
        <v>250000</v>
      </c>
      <c r="AG162"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H162"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I162"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J162" s="157">
        <f t="shared" si="417"/>
        <v>0</v>
      </c>
      <c r="AK162"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L162"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M162"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N162" s="157">
        <f t="shared" si="418"/>
        <v>0</v>
      </c>
      <c r="AO162" s="157">
        <f t="shared" si="419"/>
        <v>1114109.996</v>
      </c>
    </row>
    <row r="163" spans="1:41" hidden="1">
      <c r="A163" s="601" t="s">
        <v>719</v>
      </c>
      <c r="B163" s="602" t="s">
        <v>720</v>
      </c>
      <c r="C163" s="603">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D163" s="603">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E163" s="603">
        <f t="shared" si="293"/>
        <v>0</v>
      </c>
      <c r="F163" s="157"/>
      <c r="G163" s="157">
        <f t="shared" si="413"/>
        <v>0</v>
      </c>
      <c r="H163" s="157"/>
      <c r="I163" s="157">
        <f t="shared" si="414"/>
        <v>0</v>
      </c>
      <c r="J163"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K163"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L163"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M163"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N163"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O163"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P163"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Q163"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R163"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S163"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T163"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U163"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V163"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W163"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X163"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Y163"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Z163"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A163"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B163" s="157">
        <f t="shared" si="415"/>
        <v>0</v>
      </c>
      <c r="AC163"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D163"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E163"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F163" s="157">
        <f t="shared" si="416"/>
        <v>0</v>
      </c>
      <c r="AG163"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H163"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I163"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J163" s="157">
        <f t="shared" si="417"/>
        <v>0</v>
      </c>
      <c r="AK163"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L163"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M163"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N163" s="157">
        <f t="shared" si="418"/>
        <v>0</v>
      </c>
      <c r="AO163" s="157">
        <f t="shared" si="419"/>
        <v>0</v>
      </c>
    </row>
    <row r="164" spans="1:41">
      <c r="A164" s="598" t="s">
        <v>299</v>
      </c>
      <c r="B164" s="599" t="s">
        <v>184</v>
      </c>
      <c r="C164" s="600">
        <f>SUM(C165:C189)</f>
        <v>52612</v>
      </c>
      <c r="D164" s="600">
        <f>SUM(D165:D189)</f>
        <v>0</v>
      </c>
      <c r="E164" s="600">
        <f t="shared" si="293"/>
        <v>52612</v>
      </c>
      <c r="F164" s="164">
        <f>SUM(F165:F189)</f>
        <v>0</v>
      </c>
      <c r="G164" s="164">
        <f t="shared" si="3"/>
        <v>52612</v>
      </c>
      <c r="H164" s="164">
        <f>SUM(H165:H189)</f>
        <v>0</v>
      </c>
      <c r="I164" s="164">
        <f t="shared" si="4"/>
        <v>52612</v>
      </c>
      <c r="J164" s="164">
        <f t="shared" ref="J164:AA164" si="436">SUM(J165:J189)</f>
        <v>0</v>
      </c>
      <c r="K164" s="164">
        <f t="shared" si="436"/>
        <v>0</v>
      </c>
      <c r="L164" s="164">
        <f t="shared" si="436"/>
        <v>0</v>
      </c>
      <c r="M164" s="164">
        <f t="shared" si="436"/>
        <v>0</v>
      </c>
      <c r="N164" s="164">
        <f t="shared" si="436"/>
        <v>0</v>
      </c>
      <c r="O164" s="164">
        <f t="shared" ref="O164:P164" si="437">SUM(O165:O189)</f>
        <v>0</v>
      </c>
      <c r="P164" s="164">
        <f t="shared" si="437"/>
        <v>0</v>
      </c>
      <c r="Q164" s="164">
        <f t="shared" si="436"/>
        <v>0</v>
      </c>
      <c r="R164" s="164">
        <f t="shared" si="436"/>
        <v>0</v>
      </c>
      <c r="S164" s="164">
        <f t="shared" ref="S164" si="438">SUM(S165:S189)</f>
        <v>0</v>
      </c>
      <c r="T164" s="164">
        <f t="shared" si="436"/>
        <v>2000</v>
      </c>
      <c r="U164" s="164">
        <f t="shared" si="436"/>
        <v>0</v>
      </c>
      <c r="V164" s="164">
        <f t="shared" ref="V164" si="439">SUM(V165:V189)</f>
        <v>0</v>
      </c>
      <c r="W164" s="164">
        <f t="shared" si="436"/>
        <v>0</v>
      </c>
      <c r="X164" s="164">
        <f t="shared" si="436"/>
        <v>50612</v>
      </c>
      <c r="Y164" s="164">
        <f t="shared" si="436"/>
        <v>0</v>
      </c>
      <c r="Z164" s="164">
        <f t="shared" si="436"/>
        <v>10956</v>
      </c>
      <c r="AA164" s="164">
        <f t="shared" si="436"/>
        <v>500</v>
      </c>
      <c r="AB164" s="164">
        <f t="shared" si="7"/>
        <v>11456</v>
      </c>
      <c r="AC164" s="164">
        <f>SUM(AC165:AC189)</f>
        <v>0</v>
      </c>
      <c r="AD164" s="164">
        <f>SUM(AD165:AD189)</f>
        <v>10956</v>
      </c>
      <c r="AE164" s="164">
        <f>SUM(AE165:AE189)</f>
        <v>1500</v>
      </c>
      <c r="AF164" s="164">
        <f t="shared" si="8"/>
        <v>12456</v>
      </c>
      <c r="AG164" s="164">
        <f>SUM(AG165:AG189)</f>
        <v>22800</v>
      </c>
      <c r="AH164" s="164">
        <f>SUM(AH165:AH189)</f>
        <v>2400</v>
      </c>
      <c r="AI164" s="164">
        <f>SUM(AI165:AI189)</f>
        <v>0</v>
      </c>
      <c r="AJ164" s="164">
        <f t="shared" si="9"/>
        <v>25200</v>
      </c>
      <c r="AK164" s="164">
        <f>SUM(AK165:AK189)</f>
        <v>3500</v>
      </c>
      <c r="AL164" s="164">
        <f>SUM(AL165:AL189)</f>
        <v>0</v>
      </c>
      <c r="AM164" s="164">
        <f>SUM(AM165:AM189)</f>
        <v>0</v>
      </c>
      <c r="AN164" s="164">
        <f t="shared" si="10"/>
        <v>3500</v>
      </c>
      <c r="AO164" s="164">
        <f t="shared" si="11"/>
        <v>52612</v>
      </c>
    </row>
    <row r="165" spans="1:41">
      <c r="A165" s="601" t="s">
        <v>300</v>
      </c>
      <c r="B165" s="602" t="s">
        <v>185</v>
      </c>
      <c r="C165" s="603">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7200</v>
      </c>
      <c r="D165" s="603">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E165" s="603">
        <f t="shared" si="293"/>
        <v>7200</v>
      </c>
      <c r="F165" s="157"/>
      <c r="G165" s="157">
        <f t="shared" ref="G165:G168" si="440">E165-F165</f>
        <v>7200</v>
      </c>
      <c r="H165" s="157"/>
      <c r="I165" s="157">
        <f t="shared" ref="I165:I168" si="441">E165-H165</f>
        <v>7200</v>
      </c>
      <c r="J165"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K165"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L165"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M165"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N165"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O165"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P165"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Q165"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R165"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S165"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T165"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U165"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V165"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W165"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X165"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7200</v>
      </c>
      <c r="Y165"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Z165"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A165"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B165" s="157">
        <f t="shared" ref="AB165:AB168" si="442">Y165+Z165+AA165</f>
        <v>0</v>
      </c>
      <c r="AC165"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D165"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E165"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F165" s="157">
        <f t="shared" ref="AF165:AF168" si="443">AC165+AD165+AE165</f>
        <v>0</v>
      </c>
      <c r="AG165"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4800</v>
      </c>
      <c r="AH165"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2400</v>
      </c>
      <c r="AI165"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J165" s="157">
        <f t="shared" ref="AJ165:AJ168" si="444">AG165+AH165+AI165</f>
        <v>7200</v>
      </c>
      <c r="AK165"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L165"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M165"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N165" s="157">
        <f t="shared" ref="AN165:AN168" si="445">AK165+AL165+AM165</f>
        <v>0</v>
      </c>
      <c r="AO165" s="157">
        <f t="shared" ref="AO165:AO168" si="446">AB165+AF165+AJ165+AN165</f>
        <v>7200</v>
      </c>
    </row>
    <row r="166" spans="1:41" hidden="1">
      <c r="A166" s="601" t="s">
        <v>721</v>
      </c>
      <c r="B166" s="602" t="s">
        <v>722</v>
      </c>
      <c r="C166" s="603">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D166" s="603">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E166" s="603">
        <f t="shared" si="293"/>
        <v>0</v>
      </c>
      <c r="F166" s="157"/>
      <c r="G166" s="157">
        <f t="shared" si="440"/>
        <v>0</v>
      </c>
      <c r="H166" s="157"/>
      <c r="I166" s="157">
        <f t="shared" si="441"/>
        <v>0</v>
      </c>
      <c r="J166"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K166"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L166"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M166"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N166"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O166"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P166"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Q166"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R166"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S166"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T166"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U166"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V166"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W166"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X166"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Y166"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Z166"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A166"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B166" s="157">
        <f t="shared" si="442"/>
        <v>0</v>
      </c>
      <c r="AC166"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D166"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E166"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F166" s="157">
        <f t="shared" si="443"/>
        <v>0</v>
      </c>
      <c r="AG166"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H166"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I166"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J166" s="157">
        <f t="shared" si="444"/>
        <v>0</v>
      </c>
      <c r="AK166"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L166"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M166"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N166" s="157">
        <f t="shared" si="445"/>
        <v>0</v>
      </c>
      <c r="AO166" s="157">
        <f t="shared" si="446"/>
        <v>0</v>
      </c>
    </row>
    <row r="167" spans="1:41" hidden="1">
      <c r="A167" s="601" t="s">
        <v>723</v>
      </c>
      <c r="B167" s="602" t="s">
        <v>724</v>
      </c>
      <c r="C167" s="603">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D167" s="603">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E167" s="603">
        <f t="shared" ref="E167" si="447">C167+D167</f>
        <v>0</v>
      </c>
      <c r="F167" s="157"/>
      <c r="G167" s="157">
        <f t="shared" ref="G167" si="448">E167-F167</f>
        <v>0</v>
      </c>
      <c r="H167" s="157"/>
      <c r="I167" s="157">
        <f t="shared" ref="I167" si="449">E167-H167</f>
        <v>0</v>
      </c>
      <c r="J167"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K167"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L167"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M167"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N167"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O167"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P167"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Q167"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R167"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S167"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T167"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U167"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V167"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W167"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X167"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Y167"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Z167"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A167"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B167" s="157">
        <f t="shared" ref="AB167" si="450">Y167+Z167+AA167</f>
        <v>0</v>
      </c>
      <c r="AC167"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D167"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E167"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F167" s="157">
        <f t="shared" ref="AF167" si="451">AC167+AD167+AE167</f>
        <v>0</v>
      </c>
      <c r="AG167"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H167"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I167"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J167" s="157">
        <f t="shared" ref="AJ167" si="452">AG167+AH167+AI167</f>
        <v>0</v>
      </c>
      <c r="AK167"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L167"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M167"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N167" s="157">
        <f t="shared" ref="AN167" si="453">AK167+AL167+AM167</f>
        <v>0</v>
      </c>
      <c r="AO167" s="157">
        <f t="shared" ref="AO167" si="454">AB167+AF167+AJ167+AN167</f>
        <v>0</v>
      </c>
    </row>
    <row r="168" spans="1:41" hidden="1">
      <c r="A168" s="601" t="s">
        <v>725</v>
      </c>
      <c r="B168" s="602" t="s">
        <v>726</v>
      </c>
      <c r="C168" s="603">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D168" s="603">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E168" s="603">
        <f t="shared" si="293"/>
        <v>0</v>
      </c>
      <c r="F168" s="157"/>
      <c r="G168" s="157">
        <f t="shared" si="440"/>
        <v>0</v>
      </c>
      <c r="H168" s="157"/>
      <c r="I168" s="157">
        <f t="shared" si="441"/>
        <v>0</v>
      </c>
      <c r="J168"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K168"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L168"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M168"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N168"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O168"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P168"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Q168"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R168"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S168"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T168"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U168"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V168"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W168"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X168"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Y168"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Z168"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A168"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B168" s="157">
        <f t="shared" si="442"/>
        <v>0</v>
      </c>
      <c r="AC168"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D168"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E168"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F168" s="157">
        <f t="shared" si="443"/>
        <v>0</v>
      </c>
      <c r="AG168"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H168"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I168"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J168" s="157">
        <f t="shared" si="444"/>
        <v>0</v>
      </c>
      <c r="AK168"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L168"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M168"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N168" s="157">
        <f t="shared" si="445"/>
        <v>0</v>
      </c>
      <c r="AO168" s="157">
        <f t="shared" si="446"/>
        <v>0</v>
      </c>
    </row>
    <row r="169" spans="1:41" hidden="1">
      <c r="A169" s="601" t="s">
        <v>727</v>
      </c>
      <c r="B169" s="602" t="s">
        <v>728</v>
      </c>
      <c r="C169" s="603">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D169" s="603">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E169" s="603">
        <f t="shared" ref="E169:E177" si="455">C169+D169</f>
        <v>0</v>
      </c>
      <c r="F169" s="157"/>
      <c r="G169" s="157">
        <f t="shared" ref="G169:G177" si="456">E169-F169</f>
        <v>0</v>
      </c>
      <c r="H169" s="157"/>
      <c r="I169" s="157">
        <f t="shared" ref="I169:I177" si="457">E169-H169</f>
        <v>0</v>
      </c>
      <c r="J169"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K169"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L169"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M169"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N169"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O169"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P169"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Q169"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R169"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S169"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T169"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U169"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V169"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W169"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X169"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Y169"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Z169"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A169"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B169" s="157">
        <f t="shared" ref="AB169:AB177" si="458">Y169+Z169+AA169</f>
        <v>0</v>
      </c>
      <c r="AC169"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D169"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E169"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F169" s="157">
        <f t="shared" ref="AF169:AF177" si="459">AC169+AD169+AE169</f>
        <v>0</v>
      </c>
      <c r="AG169"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H169"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I169"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J169" s="157">
        <f t="shared" ref="AJ169:AJ177" si="460">AG169+AH169+AI169</f>
        <v>0</v>
      </c>
      <c r="AK169"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L169"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M169"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N169" s="157">
        <f t="shared" ref="AN169:AN177" si="461">AK169+AL169+AM169</f>
        <v>0</v>
      </c>
      <c r="AO169" s="157">
        <f t="shared" ref="AO169:AO177" si="462">AB169+AF169+AJ169+AN169</f>
        <v>0</v>
      </c>
    </row>
    <row r="170" spans="1:41" hidden="1">
      <c r="A170" s="601" t="s">
        <v>301</v>
      </c>
      <c r="B170" s="602" t="s">
        <v>186</v>
      </c>
      <c r="C170" s="603">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D170" s="603">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E170" s="603">
        <f t="shared" si="455"/>
        <v>0</v>
      </c>
      <c r="F170" s="157"/>
      <c r="G170" s="157">
        <f t="shared" si="456"/>
        <v>0</v>
      </c>
      <c r="H170" s="157"/>
      <c r="I170" s="157">
        <f t="shared" si="457"/>
        <v>0</v>
      </c>
      <c r="J170"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K170"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L170"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M170"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N170"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O170"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P170"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Q170"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R170"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S170"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T170"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U170"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V170"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W170"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X170"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Y170"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Z170"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A170"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B170" s="157">
        <f t="shared" si="458"/>
        <v>0</v>
      </c>
      <c r="AC170"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D170"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E170"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F170" s="157">
        <f t="shared" si="459"/>
        <v>0</v>
      </c>
      <c r="AG170"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H170"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I170"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J170" s="157">
        <f t="shared" si="460"/>
        <v>0</v>
      </c>
      <c r="AK170"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L170"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M170"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N170" s="157">
        <f t="shared" si="461"/>
        <v>0</v>
      </c>
      <c r="AO170" s="157">
        <f t="shared" si="462"/>
        <v>0</v>
      </c>
    </row>
    <row r="171" spans="1:41">
      <c r="A171" s="601" t="s">
        <v>729</v>
      </c>
      <c r="B171" s="602" t="s">
        <v>730</v>
      </c>
      <c r="C171" s="603">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23500</v>
      </c>
      <c r="D171" s="603">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E171" s="603">
        <f t="shared" si="455"/>
        <v>23500</v>
      </c>
      <c r="F171" s="157"/>
      <c r="G171" s="157">
        <f t="shared" si="456"/>
        <v>23500</v>
      </c>
      <c r="H171" s="157"/>
      <c r="I171" s="157">
        <f t="shared" si="457"/>
        <v>23500</v>
      </c>
      <c r="J171"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K171"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L171"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M171"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N171"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O171"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P171"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Q171"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R171"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S171"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T171"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2000</v>
      </c>
      <c r="U171"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V171"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W171"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X171"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21500</v>
      </c>
      <c r="Y171"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Z171"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A171"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500</v>
      </c>
      <c r="AB171" s="157">
        <f t="shared" si="458"/>
        <v>500</v>
      </c>
      <c r="AC171"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D171"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E171"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1500</v>
      </c>
      <c r="AF171" s="157">
        <f t="shared" si="459"/>
        <v>1500</v>
      </c>
      <c r="AG171"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18000</v>
      </c>
      <c r="AH171"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I171"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J171" s="157">
        <f t="shared" si="460"/>
        <v>18000</v>
      </c>
      <c r="AK171"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3500</v>
      </c>
      <c r="AL171"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M171"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N171" s="157">
        <f t="shared" si="461"/>
        <v>3500</v>
      </c>
      <c r="AO171" s="157">
        <f t="shared" si="462"/>
        <v>23500</v>
      </c>
    </row>
    <row r="172" spans="1:41" hidden="1">
      <c r="A172" s="601" t="s">
        <v>731</v>
      </c>
      <c r="B172" s="602" t="s">
        <v>732</v>
      </c>
      <c r="C172" s="603">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D172" s="603">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E172" s="603">
        <f t="shared" si="455"/>
        <v>0</v>
      </c>
      <c r="F172" s="157"/>
      <c r="G172" s="157">
        <f t="shared" si="456"/>
        <v>0</v>
      </c>
      <c r="H172" s="157"/>
      <c r="I172" s="157">
        <f t="shared" si="457"/>
        <v>0</v>
      </c>
      <c r="J172"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K172"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L172"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M172"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N172"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O172"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P172"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Q172"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R172"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S172"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T172"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U172"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V172"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W172"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X172"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Y172"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Z172"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A172"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B172" s="157">
        <f t="shared" si="458"/>
        <v>0</v>
      </c>
      <c r="AC172"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D172"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E172"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F172" s="157">
        <f t="shared" si="459"/>
        <v>0</v>
      </c>
      <c r="AG172"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H172"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I172"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J172" s="157">
        <f t="shared" si="460"/>
        <v>0</v>
      </c>
      <c r="AK172"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L172"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M172"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N172" s="157">
        <f t="shared" si="461"/>
        <v>0</v>
      </c>
      <c r="AO172" s="157">
        <f t="shared" si="462"/>
        <v>0</v>
      </c>
    </row>
    <row r="173" spans="1:41" hidden="1">
      <c r="A173" s="601" t="s">
        <v>733</v>
      </c>
      <c r="B173" s="602" t="s">
        <v>734</v>
      </c>
      <c r="C173" s="603">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D173" s="603">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E173" s="603">
        <f t="shared" si="455"/>
        <v>0</v>
      </c>
      <c r="F173" s="157"/>
      <c r="G173" s="157">
        <f t="shared" si="456"/>
        <v>0</v>
      </c>
      <c r="H173" s="157"/>
      <c r="I173" s="157">
        <f t="shared" si="457"/>
        <v>0</v>
      </c>
      <c r="J173"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K173"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L173"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M173"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N173"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O173"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P173"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Q173"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R173"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S173"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T173"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U173"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V173"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W173"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X173"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Y173"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Z173"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A173"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B173" s="157">
        <f t="shared" si="458"/>
        <v>0</v>
      </c>
      <c r="AC173"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D173"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E173"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F173" s="157">
        <f t="shared" si="459"/>
        <v>0</v>
      </c>
      <c r="AG173"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H173"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I173"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J173" s="157">
        <f t="shared" si="460"/>
        <v>0</v>
      </c>
      <c r="AK173"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L173"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M173"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N173" s="157">
        <f t="shared" si="461"/>
        <v>0</v>
      </c>
      <c r="AO173" s="157">
        <f t="shared" si="462"/>
        <v>0</v>
      </c>
    </row>
    <row r="174" spans="1:41" hidden="1">
      <c r="A174" s="601" t="s">
        <v>735</v>
      </c>
      <c r="B174" s="602" t="s">
        <v>736</v>
      </c>
      <c r="C174" s="603">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D174" s="603">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E174" s="603">
        <f t="shared" si="455"/>
        <v>0</v>
      </c>
      <c r="F174" s="157"/>
      <c r="G174" s="157">
        <f t="shared" si="456"/>
        <v>0</v>
      </c>
      <c r="H174" s="157"/>
      <c r="I174" s="157">
        <f t="shared" si="457"/>
        <v>0</v>
      </c>
      <c r="J174"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K174"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L174"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M174"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N174"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O174"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P174"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Q174"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R174"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S174"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T174"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U174"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V174"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W174"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X174"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Y174"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Z174"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A174"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B174" s="157">
        <f t="shared" si="458"/>
        <v>0</v>
      </c>
      <c r="AC174"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D174"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E174"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F174" s="157">
        <f t="shared" si="459"/>
        <v>0</v>
      </c>
      <c r="AG174"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H174"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I174"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J174" s="157">
        <f t="shared" si="460"/>
        <v>0</v>
      </c>
      <c r="AK174"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L174"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M174"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N174" s="157">
        <f t="shared" si="461"/>
        <v>0</v>
      </c>
      <c r="AO174" s="157">
        <f t="shared" si="462"/>
        <v>0</v>
      </c>
    </row>
    <row r="175" spans="1:41" hidden="1">
      <c r="A175" s="601" t="s">
        <v>737</v>
      </c>
      <c r="B175" s="602" t="s">
        <v>738</v>
      </c>
      <c r="C175" s="603">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D175" s="603">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E175" s="603">
        <f t="shared" si="455"/>
        <v>0</v>
      </c>
      <c r="F175" s="157"/>
      <c r="G175" s="157">
        <f t="shared" si="456"/>
        <v>0</v>
      </c>
      <c r="H175" s="157"/>
      <c r="I175" s="157">
        <f t="shared" si="457"/>
        <v>0</v>
      </c>
      <c r="J175"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K175"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L175"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M175"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N175"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O175"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P175"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Q175"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R175"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S175"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T175"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U175"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V175"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W175"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X175"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Y175"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Z175"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A175"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B175" s="157">
        <f t="shared" si="458"/>
        <v>0</v>
      </c>
      <c r="AC175"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D175"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E175"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F175" s="157">
        <f t="shared" si="459"/>
        <v>0</v>
      </c>
      <c r="AG175"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H175"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I175"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J175" s="157">
        <f t="shared" si="460"/>
        <v>0</v>
      </c>
      <c r="AK175"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L175"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M175"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N175" s="157">
        <f t="shared" si="461"/>
        <v>0</v>
      </c>
      <c r="AO175" s="157">
        <f t="shared" si="462"/>
        <v>0</v>
      </c>
    </row>
    <row r="176" spans="1:41" hidden="1">
      <c r="A176" s="601" t="s">
        <v>302</v>
      </c>
      <c r="B176" s="602" t="s">
        <v>739</v>
      </c>
      <c r="C176" s="603">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D176" s="603">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E176" s="603">
        <f t="shared" si="455"/>
        <v>0</v>
      </c>
      <c r="F176" s="157"/>
      <c r="G176" s="157">
        <f t="shared" si="456"/>
        <v>0</v>
      </c>
      <c r="H176" s="157"/>
      <c r="I176" s="157">
        <f t="shared" si="457"/>
        <v>0</v>
      </c>
      <c r="J176"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K176"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L176"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M176"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N176"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O176"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P176"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Q176"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R176"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S176"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T176"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U176"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V176"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W176"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X176"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Y176"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Z176"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A176"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B176" s="157">
        <f t="shared" si="458"/>
        <v>0</v>
      </c>
      <c r="AC176"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D176"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E176"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F176" s="157">
        <f t="shared" si="459"/>
        <v>0</v>
      </c>
      <c r="AG176"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H176"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I176"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J176" s="157">
        <f t="shared" si="460"/>
        <v>0</v>
      </c>
      <c r="AK176"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L176"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M176"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N176" s="157">
        <f t="shared" si="461"/>
        <v>0</v>
      </c>
      <c r="AO176" s="157">
        <f t="shared" si="462"/>
        <v>0</v>
      </c>
    </row>
    <row r="177" spans="1:41" hidden="1">
      <c r="A177" s="601" t="s">
        <v>740</v>
      </c>
      <c r="B177" s="602" t="s">
        <v>741</v>
      </c>
      <c r="C177" s="603">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D177" s="603">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E177" s="603">
        <f t="shared" si="455"/>
        <v>0</v>
      </c>
      <c r="F177" s="157"/>
      <c r="G177" s="157">
        <f t="shared" si="456"/>
        <v>0</v>
      </c>
      <c r="H177" s="157"/>
      <c r="I177" s="157">
        <f t="shared" si="457"/>
        <v>0</v>
      </c>
      <c r="J177"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K177"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L177"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M177"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N177"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O177"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P177"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Q177"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R177"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S177"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T177"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U177"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V177"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W177"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X177"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Y177"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Z177"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A177"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B177" s="157">
        <f t="shared" si="458"/>
        <v>0</v>
      </c>
      <c r="AC177"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D177"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E177"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F177" s="157">
        <f t="shared" si="459"/>
        <v>0</v>
      </c>
      <c r="AG177"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H177"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I177"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J177" s="157">
        <f t="shared" si="460"/>
        <v>0</v>
      </c>
      <c r="AK177"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L177"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M177"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N177" s="157">
        <f t="shared" si="461"/>
        <v>0</v>
      </c>
      <c r="AO177" s="157">
        <f t="shared" si="462"/>
        <v>0</v>
      </c>
    </row>
    <row r="178" spans="1:41" hidden="1">
      <c r="A178" s="601" t="s">
        <v>303</v>
      </c>
      <c r="B178" s="602" t="s">
        <v>742</v>
      </c>
      <c r="C178" s="603">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D178" s="603">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E178" s="603">
        <f t="shared" ref="E178:E185" si="463">C178+D178</f>
        <v>0</v>
      </c>
      <c r="F178" s="157"/>
      <c r="G178" s="157">
        <f t="shared" ref="G178:G185" si="464">E178-F178</f>
        <v>0</v>
      </c>
      <c r="H178" s="157"/>
      <c r="I178" s="157">
        <f t="shared" ref="I178:I185" si="465">E178-H178</f>
        <v>0</v>
      </c>
      <c r="J178"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K178"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L178"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M178"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N178"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O178"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P178"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Q178"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R178"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S178"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T178"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U178"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V178"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W178"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X178"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Y178"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Z178"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A178"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B178" s="157">
        <f t="shared" ref="AB178:AB185" si="466">Y178+Z178+AA178</f>
        <v>0</v>
      </c>
      <c r="AC178"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D178"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E178"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F178" s="157">
        <f t="shared" ref="AF178:AF185" si="467">AC178+AD178+AE178</f>
        <v>0</v>
      </c>
      <c r="AG178"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H178"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I178"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J178" s="157">
        <f t="shared" ref="AJ178:AJ185" si="468">AG178+AH178+AI178</f>
        <v>0</v>
      </c>
      <c r="AK178"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L178"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M178"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N178" s="157">
        <f t="shared" ref="AN178:AN185" si="469">AK178+AL178+AM178</f>
        <v>0</v>
      </c>
      <c r="AO178" s="157">
        <f t="shared" ref="AO178:AO185" si="470">AB178+AF178+AJ178+AN178</f>
        <v>0</v>
      </c>
    </row>
    <row r="179" spans="1:41" hidden="1">
      <c r="A179" s="601" t="s">
        <v>743</v>
      </c>
      <c r="B179" s="602" t="s">
        <v>742</v>
      </c>
      <c r="C179" s="603">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D179" s="603">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E179" s="603">
        <f t="shared" si="463"/>
        <v>0</v>
      </c>
      <c r="F179" s="157"/>
      <c r="G179" s="157">
        <f t="shared" si="464"/>
        <v>0</v>
      </c>
      <c r="H179" s="157"/>
      <c r="I179" s="157">
        <f t="shared" si="465"/>
        <v>0</v>
      </c>
      <c r="J179"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K179"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L179"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M179"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N179"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O179"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P179"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Q179"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R179"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S179"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T179"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U179"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V179"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W179"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X179"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Y179"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Z179"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A179"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B179" s="157">
        <f t="shared" si="466"/>
        <v>0</v>
      </c>
      <c r="AC179"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D179"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E179"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F179" s="157">
        <f t="shared" si="467"/>
        <v>0</v>
      </c>
      <c r="AG179"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H179"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I179"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J179" s="157">
        <f t="shared" si="468"/>
        <v>0</v>
      </c>
      <c r="AK179"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L179"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M179"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N179" s="157">
        <f t="shared" si="469"/>
        <v>0</v>
      </c>
      <c r="AO179" s="157">
        <f t="shared" si="470"/>
        <v>0</v>
      </c>
    </row>
    <row r="180" spans="1:41" hidden="1">
      <c r="A180" s="601" t="s">
        <v>744</v>
      </c>
      <c r="B180" s="602" t="s">
        <v>745</v>
      </c>
      <c r="C180" s="603">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D180" s="603">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E180" s="603">
        <f t="shared" si="463"/>
        <v>0</v>
      </c>
      <c r="F180" s="157"/>
      <c r="G180" s="157">
        <f t="shared" si="464"/>
        <v>0</v>
      </c>
      <c r="H180" s="157"/>
      <c r="I180" s="157">
        <f t="shared" si="465"/>
        <v>0</v>
      </c>
      <c r="J180"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K180"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L180"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M180"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N180"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O180"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P180"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Q180"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R180"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S180"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T180"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U180"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V180"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W180"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X180"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Y180"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Z180"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A180"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B180" s="157">
        <f t="shared" si="466"/>
        <v>0</v>
      </c>
      <c r="AC180"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D180"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E180"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F180" s="157">
        <f t="shared" si="467"/>
        <v>0</v>
      </c>
      <c r="AG180"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H180"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I180"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J180" s="157">
        <f t="shared" si="468"/>
        <v>0</v>
      </c>
      <c r="AK180"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L180"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M180"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N180" s="157">
        <f t="shared" si="469"/>
        <v>0</v>
      </c>
      <c r="AO180" s="157">
        <f t="shared" si="470"/>
        <v>0</v>
      </c>
    </row>
    <row r="181" spans="1:41" hidden="1">
      <c r="A181" s="601" t="s">
        <v>746</v>
      </c>
      <c r="B181" s="602" t="s">
        <v>747</v>
      </c>
      <c r="C181" s="603">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D181" s="603">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E181" s="603">
        <f t="shared" si="463"/>
        <v>0</v>
      </c>
      <c r="F181" s="157"/>
      <c r="G181" s="157">
        <f t="shared" si="464"/>
        <v>0</v>
      </c>
      <c r="H181" s="157"/>
      <c r="I181" s="157">
        <f t="shared" si="465"/>
        <v>0</v>
      </c>
      <c r="J181"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K181"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L181"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M181"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N181"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O181"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P181"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Q181"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R181"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S181"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T181"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U181"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V181"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W181"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X181"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Y181"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Z181"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A181"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B181" s="157">
        <f t="shared" si="466"/>
        <v>0</v>
      </c>
      <c r="AC181"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D181"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E181"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F181" s="157">
        <f t="shared" si="467"/>
        <v>0</v>
      </c>
      <c r="AG181"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H181"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I181"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J181" s="157">
        <f t="shared" si="468"/>
        <v>0</v>
      </c>
      <c r="AK181"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L181"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M181"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N181" s="157">
        <f t="shared" si="469"/>
        <v>0</v>
      </c>
      <c r="AO181" s="157">
        <f t="shared" si="470"/>
        <v>0</v>
      </c>
    </row>
    <row r="182" spans="1:41" hidden="1">
      <c r="A182" s="601" t="s">
        <v>304</v>
      </c>
      <c r="B182" s="602" t="s">
        <v>748</v>
      </c>
      <c r="C182" s="603">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D182" s="603">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E182" s="603">
        <f t="shared" si="463"/>
        <v>0</v>
      </c>
      <c r="F182" s="157"/>
      <c r="G182" s="157">
        <f t="shared" si="464"/>
        <v>0</v>
      </c>
      <c r="H182" s="157"/>
      <c r="I182" s="157">
        <f t="shared" si="465"/>
        <v>0</v>
      </c>
      <c r="J182"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K182"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L182"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M182"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N182"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O182"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P182"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Q182"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R182"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S182"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T182"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U182"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V182"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W182"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X182"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Y182"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Z182"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A182"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B182" s="157">
        <f t="shared" si="466"/>
        <v>0</v>
      </c>
      <c r="AC182"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D182"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E182"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F182" s="157">
        <f t="shared" si="467"/>
        <v>0</v>
      </c>
      <c r="AG182"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H182"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I182"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J182" s="157">
        <f t="shared" si="468"/>
        <v>0</v>
      </c>
      <c r="AK182"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L182"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M182"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N182" s="157">
        <f t="shared" si="469"/>
        <v>0</v>
      </c>
      <c r="AO182" s="157">
        <f t="shared" si="470"/>
        <v>0</v>
      </c>
    </row>
    <row r="183" spans="1:41" hidden="1">
      <c r="A183" s="601" t="s">
        <v>749</v>
      </c>
      <c r="B183" s="602" t="s">
        <v>748</v>
      </c>
      <c r="C183" s="603">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D183" s="603">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E183" s="603">
        <f t="shared" si="463"/>
        <v>0</v>
      </c>
      <c r="F183" s="157"/>
      <c r="G183" s="157">
        <f t="shared" si="464"/>
        <v>0</v>
      </c>
      <c r="H183" s="157"/>
      <c r="I183" s="157">
        <f t="shared" si="465"/>
        <v>0</v>
      </c>
      <c r="J183"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K183"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L183"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M183"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N183"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O183"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P183"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Q183"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R183"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S183"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T183"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U183"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V183"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W183"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X183"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Y183"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Z183"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A183"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B183" s="157">
        <f t="shared" si="466"/>
        <v>0</v>
      </c>
      <c r="AC183"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D183"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E183"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F183" s="157">
        <f t="shared" si="467"/>
        <v>0</v>
      </c>
      <c r="AG183"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H183"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I183"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J183" s="157">
        <f t="shared" si="468"/>
        <v>0</v>
      </c>
      <c r="AK183"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L183"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M183"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N183" s="157">
        <f t="shared" si="469"/>
        <v>0</v>
      </c>
      <c r="AO183" s="157">
        <f t="shared" si="470"/>
        <v>0</v>
      </c>
    </row>
    <row r="184" spans="1:41" hidden="1">
      <c r="A184" s="601" t="s">
        <v>750</v>
      </c>
      <c r="B184" s="602" t="s">
        <v>751</v>
      </c>
      <c r="C184" s="603">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D184" s="603">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E184" s="603">
        <f t="shared" si="463"/>
        <v>0</v>
      </c>
      <c r="F184" s="157"/>
      <c r="G184" s="157">
        <f t="shared" si="464"/>
        <v>0</v>
      </c>
      <c r="H184" s="157"/>
      <c r="I184" s="157">
        <f t="shared" si="465"/>
        <v>0</v>
      </c>
      <c r="J184"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K184"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L184"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M184"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N184"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O184"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P184"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Q184"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R184"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S184"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T184"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U184"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V184"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W184"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X184"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Y184"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Z184"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A184"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B184" s="157">
        <f t="shared" si="466"/>
        <v>0</v>
      </c>
      <c r="AC184"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D184"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E184"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F184" s="157">
        <f t="shared" si="467"/>
        <v>0</v>
      </c>
      <c r="AG184"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H184"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I184"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J184" s="157">
        <f t="shared" si="468"/>
        <v>0</v>
      </c>
      <c r="AK184"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L184"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M184"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N184" s="157">
        <f t="shared" si="469"/>
        <v>0</v>
      </c>
      <c r="AO184" s="157">
        <f t="shared" si="470"/>
        <v>0</v>
      </c>
    </row>
    <row r="185" spans="1:41" hidden="1">
      <c r="A185" s="601" t="s">
        <v>752</v>
      </c>
      <c r="B185" s="602" t="s">
        <v>753</v>
      </c>
      <c r="C185" s="603">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D185" s="603">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E185" s="603">
        <f t="shared" si="463"/>
        <v>0</v>
      </c>
      <c r="F185" s="157"/>
      <c r="G185" s="157">
        <f t="shared" si="464"/>
        <v>0</v>
      </c>
      <c r="H185" s="157"/>
      <c r="I185" s="157">
        <f t="shared" si="465"/>
        <v>0</v>
      </c>
      <c r="J185"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K185"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L185"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M185"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N185"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O185"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P185"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Q185"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R185"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S185"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T185"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U185"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V185"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W185"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X185"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Y185"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Z185"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A185"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B185" s="157">
        <f t="shared" si="466"/>
        <v>0</v>
      </c>
      <c r="AC185"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D185"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E185"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F185" s="157">
        <f t="shared" si="467"/>
        <v>0</v>
      </c>
      <c r="AG185"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H185"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I185"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J185" s="157">
        <f t="shared" si="468"/>
        <v>0</v>
      </c>
      <c r="AK185"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L185"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M185"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N185" s="157">
        <f t="shared" si="469"/>
        <v>0</v>
      </c>
      <c r="AO185" s="157">
        <f t="shared" si="470"/>
        <v>0</v>
      </c>
    </row>
    <row r="186" spans="1:41" hidden="1">
      <c r="A186" s="601" t="s">
        <v>305</v>
      </c>
      <c r="B186" s="602" t="s">
        <v>754</v>
      </c>
      <c r="C186" s="603">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D186" s="603">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E186" s="603">
        <f t="shared" ref="E186:E189" si="471">C186+D186</f>
        <v>0</v>
      </c>
      <c r="F186" s="157"/>
      <c r="G186" s="157">
        <f t="shared" ref="G186:G189" si="472">E186-F186</f>
        <v>0</v>
      </c>
      <c r="H186" s="157"/>
      <c r="I186" s="157">
        <f t="shared" ref="I186:I189" si="473">E186-H186</f>
        <v>0</v>
      </c>
      <c r="J186"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K186"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L186"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M186"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N186"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O186"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P186"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Q186"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R186"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S186"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T186"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U186"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V186"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W186"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X186"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Y186"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Z186"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A186"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B186" s="157">
        <f t="shared" ref="AB186:AB189" si="474">Y186+Z186+AA186</f>
        <v>0</v>
      </c>
      <c r="AC186"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D186"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E186"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F186" s="157">
        <f t="shared" ref="AF186:AF189" si="475">AC186+AD186+AE186</f>
        <v>0</v>
      </c>
      <c r="AG186"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H186"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I186"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J186" s="157">
        <f t="shared" ref="AJ186:AJ189" si="476">AG186+AH186+AI186</f>
        <v>0</v>
      </c>
      <c r="AK186"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L186"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M186"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N186" s="157">
        <f t="shared" ref="AN186:AN189" si="477">AK186+AL186+AM186</f>
        <v>0</v>
      </c>
      <c r="AO186" s="157">
        <f t="shared" ref="AO186:AO189" si="478">AB186+AF186+AJ186+AN186</f>
        <v>0</v>
      </c>
    </row>
    <row r="187" spans="1:41">
      <c r="A187" s="601" t="s">
        <v>755</v>
      </c>
      <c r="B187" s="602" t="s">
        <v>756</v>
      </c>
      <c r="C187" s="603">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21912</v>
      </c>
      <c r="D187" s="603">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E187" s="603">
        <f t="shared" si="471"/>
        <v>21912</v>
      </c>
      <c r="F187" s="157"/>
      <c r="G187" s="157">
        <f t="shared" si="472"/>
        <v>21912</v>
      </c>
      <c r="H187" s="157"/>
      <c r="I187" s="157">
        <f t="shared" si="473"/>
        <v>21912</v>
      </c>
      <c r="J187"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K187"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L187"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M187"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N187"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O187"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P187"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Q187"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R187"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S187"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T187"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U187"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V187"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W187"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X187"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21912</v>
      </c>
      <c r="Y187"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Z187"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10956</v>
      </c>
      <c r="AA187"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B187" s="157">
        <f t="shared" si="474"/>
        <v>10956</v>
      </c>
      <c r="AC187"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D187"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10956</v>
      </c>
      <c r="AE187"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F187" s="157">
        <f t="shared" si="475"/>
        <v>10956</v>
      </c>
      <c r="AG187"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H187"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I187"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J187" s="157">
        <f t="shared" si="476"/>
        <v>0</v>
      </c>
      <c r="AK187"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L187"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M187"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N187" s="157">
        <f t="shared" si="477"/>
        <v>0</v>
      </c>
      <c r="AO187" s="157">
        <f t="shared" si="478"/>
        <v>21912</v>
      </c>
    </row>
    <row r="188" spans="1:41" hidden="1">
      <c r="A188" s="601" t="s">
        <v>757</v>
      </c>
      <c r="B188" s="602" t="s">
        <v>758</v>
      </c>
      <c r="C188" s="603">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D188" s="603">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E188" s="603">
        <f t="shared" si="471"/>
        <v>0</v>
      </c>
      <c r="F188" s="157"/>
      <c r="G188" s="157">
        <f t="shared" si="472"/>
        <v>0</v>
      </c>
      <c r="H188" s="157"/>
      <c r="I188" s="157">
        <f t="shared" si="473"/>
        <v>0</v>
      </c>
      <c r="J188"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K188"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L188"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M188"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N188"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O188"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P188"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Q188"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R188"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S188"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T188"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U188"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V188"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W188"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X188"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Y188"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Z188"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A188"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B188" s="157">
        <f t="shared" si="474"/>
        <v>0</v>
      </c>
      <c r="AC188"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D188"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E188"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F188" s="157">
        <f t="shared" si="475"/>
        <v>0</v>
      </c>
      <c r="AG188"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H188"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I188"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J188" s="157">
        <f t="shared" si="476"/>
        <v>0</v>
      </c>
      <c r="AK188"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L188"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M188"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N188" s="157">
        <f t="shared" si="477"/>
        <v>0</v>
      </c>
      <c r="AO188" s="157">
        <f t="shared" si="478"/>
        <v>0</v>
      </c>
    </row>
    <row r="189" spans="1:41" hidden="1">
      <c r="A189" s="601" t="s">
        <v>759</v>
      </c>
      <c r="B189" s="602" t="s">
        <v>760</v>
      </c>
      <c r="C189" s="603">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D189" s="603">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E189" s="603">
        <f t="shared" si="471"/>
        <v>0</v>
      </c>
      <c r="F189" s="157"/>
      <c r="G189" s="157">
        <f t="shared" si="472"/>
        <v>0</v>
      </c>
      <c r="H189" s="157"/>
      <c r="I189" s="157">
        <f t="shared" si="473"/>
        <v>0</v>
      </c>
      <c r="J189"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K189"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L189"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M189"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N189"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O189"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P189"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Q189"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R189"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S189"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T189"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U189"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V189"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W189"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X189"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Y189"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Z189"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A189"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B189" s="157">
        <f t="shared" si="474"/>
        <v>0</v>
      </c>
      <c r="AC189"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D189"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E189"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F189" s="157">
        <f t="shared" si="475"/>
        <v>0</v>
      </c>
      <c r="AG189"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H189"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I189"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J189" s="157">
        <f t="shared" si="476"/>
        <v>0</v>
      </c>
      <c r="AK189"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L189"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M189"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N189" s="157">
        <f t="shared" si="477"/>
        <v>0</v>
      </c>
      <c r="AO189" s="157">
        <f t="shared" si="478"/>
        <v>0</v>
      </c>
    </row>
    <row r="190" spans="1:41">
      <c r="A190" s="598" t="s">
        <v>306</v>
      </c>
      <c r="B190" s="599" t="s">
        <v>187</v>
      </c>
      <c r="C190" s="600">
        <f>C191+C199</f>
        <v>753530</v>
      </c>
      <c r="D190" s="600">
        <f>SUM(D191:D206)</f>
        <v>0</v>
      </c>
      <c r="E190" s="600">
        <f t="shared" si="293"/>
        <v>753530</v>
      </c>
      <c r="F190" s="164">
        <f>SUM(F191:F206)</f>
        <v>0</v>
      </c>
      <c r="G190" s="164">
        <f t="shared" si="3"/>
        <v>753530</v>
      </c>
      <c r="H190" s="164">
        <f>SUM(H191:H206)</f>
        <v>0</v>
      </c>
      <c r="I190" s="164">
        <f t="shared" si="4"/>
        <v>753530</v>
      </c>
      <c r="J190" s="164">
        <f t="shared" ref="J190:AA190" si="479">SUM(J191:J206)</f>
        <v>0</v>
      </c>
      <c r="K190" s="164">
        <f t="shared" si="479"/>
        <v>0</v>
      </c>
      <c r="L190" s="164">
        <f t="shared" si="479"/>
        <v>0</v>
      </c>
      <c r="M190" s="164">
        <f t="shared" si="479"/>
        <v>0</v>
      </c>
      <c r="N190" s="164">
        <f t="shared" si="479"/>
        <v>0</v>
      </c>
      <c r="O190" s="164">
        <f t="shared" si="479"/>
        <v>0</v>
      </c>
      <c r="P190" s="164">
        <f t="shared" si="479"/>
        <v>0</v>
      </c>
      <c r="Q190" s="164">
        <f t="shared" si="479"/>
        <v>0</v>
      </c>
      <c r="R190" s="164">
        <f t="shared" si="479"/>
        <v>0</v>
      </c>
      <c r="S190" s="164">
        <f t="shared" ref="S190" si="480">SUM(S191:S206)</f>
        <v>0</v>
      </c>
      <c r="T190" s="164">
        <f t="shared" si="479"/>
        <v>442800</v>
      </c>
      <c r="U190" s="164">
        <f t="shared" si="479"/>
        <v>0</v>
      </c>
      <c r="V190" s="164">
        <f t="shared" si="479"/>
        <v>0</v>
      </c>
      <c r="W190" s="164">
        <f t="shared" si="479"/>
        <v>0</v>
      </c>
      <c r="X190" s="164">
        <f t="shared" si="479"/>
        <v>1064260</v>
      </c>
      <c r="Y190" s="164">
        <f t="shared" si="479"/>
        <v>235620</v>
      </c>
      <c r="Z190" s="164">
        <f t="shared" si="479"/>
        <v>158400</v>
      </c>
      <c r="AA190" s="164">
        <f t="shared" si="479"/>
        <v>0</v>
      </c>
      <c r="AB190" s="164">
        <f t="shared" si="7"/>
        <v>394020</v>
      </c>
      <c r="AC190" s="164">
        <f>SUM(AC191:AC206)</f>
        <v>79200</v>
      </c>
      <c r="AD190" s="164">
        <f>SUM(AD191:AD206)</f>
        <v>0</v>
      </c>
      <c r="AE190" s="164">
        <f>SUM(AE191:AE206)</f>
        <v>0</v>
      </c>
      <c r="AF190" s="164">
        <f t="shared" si="8"/>
        <v>79200</v>
      </c>
      <c r="AG190" s="164">
        <f>SUM(AG191:AG206)</f>
        <v>293300</v>
      </c>
      <c r="AH190" s="164">
        <f>SUM(AH191:AH206)</f>
        <v>0</v>
      </c>
      <c r="AI190" s="164">
        <f>SUM(AI191:AI206)</f>
        <v>64000</v>
      </c>
      <c r="AJ190" s="164">
        <f t="shared" si="9"/>
        <v>357300</v>
      </c>
      <c r="AK190" s="164">
        <f>SUM(AK191:AK206)</f>
        <v>123500</v>
      </c>
      <c r="AL190" s="164">
        <f>SUM(AL191:AL206)</f>
        <v>0</v>
      </c>
      <c r="AM190" s="164">
        <f>SUM(AM191:AM206)</f>
        <v>553040</v>
      </c>
      <c r="AN190" s="164">
        <f t="shared" si="10"/>
        <v>676540</v>
      </c>
      <c r="AO190" s="164">
        <f t="shared" si="11"/>
        <v>1507060</v>
      </c>
    </row>
    <row r="191" spans="1:41">
      <c r="A191" s="598" t="s">
        <v>307</v>
      </c>
      <c r="B191" s="599" t="s">
        <v>188</v>
      </c>
      <c r="C191" s="600">
        <f>SUM(C192:C198)</f>
        <v>233600</v>
      </c>
      <c r="D191" s="600">
        <f>SUM(D192:D198)</f>
        <v>0</v>
      </c>
      <c r="E191" s="600">
        <f>C191+D191</f>
        <v>233600</v>
      </c>
      <c r="F191" s="164">
        <f>SUM(F192:F198)</f>
        <v>0</v>
      </c>
      <c r="G191" s="164">
        <f>E191-F191</f>
        <v>233600</v>
      </c>
      <c r="H191" s="164">
        <f>SUM(H192:H198)</f>
        <v>0</v>
      </c>
      <c r="I191" s="164">
        <f>E191-H191</f>
        <v>233600</v>
      </c>
      <c r="J191" s="164">
        <f t="shared" ref="J191:AA191" si="481">SUM(J192:J198)</f>
        <v>0</v>
      </c>
      <c r="K191" s="164">
        <f t="shared" si="481"/>
        <v>0</v>
      </c>
      <c r="L191" s="164">
        <f t="shared" si="481"/>
        <v>0</v>
      </c>
      <c r="M191" s="164">
        <f t="shared" si="481"/>
        <v>0</v>
      </c>
      <c r="N191" s="164">
        <f t="shared" si="481"/>
        <v>0</v>
      </c>
      <c r="O191" s="164">
        <f t="shared" ref="O191:P191" si="482">SUM(O192:O198)</f>
        <v>0</v>
      </c>
      <c r="P191" s="164">
        <f t="shared" si="482"/>
        <v>0</v>
      </c>
      <c r="Q191" s="164">
        <f t="shared" si="481"/>
        <v>0</v>
      </c>
      <c r="R191" s="164">
        <f t="shared" si="481"/>
        <v>0</v>
      </c>
      <c r="S191" s="164">
        <f t="shared" ref="S191" si="483">SUM(S192:S198)</f>
        <v>0</v>
      </c>
      <c r="T191" s="164">
        <f t="shared" si="481"/>
        <v>46400</v>
      </c>
      <c r="U191" s="164">
        <f t="shared" si="481"/>
        <v>0</v>
      </c>
      <c r="V191" s="164">
        <f t="shared" ref="V191" si="484">SUM(V192:V198)</f>
        <v>0</v>
      </c>
      <c r="W191" s="164">
        <f t="shared" si="481"/>
        <v>0</v>
      </c>
      <c r="X191" s="164">
        <f t="shared" si="481"/>
        <v>187200</v>
      </c>
      <c r="Y191" s="164">
        <f t="shared" si="481"/>
        <v>0</v>
      </c>
      <c r="Z191" s="164">
        <f t="shared" si="481"/>
        <v>79200</v>
      </c>
      <c r="AA191" s="164">
        <f t="shared" si="481"/>
        <v>0</v>
      </c>
      <c r="AB191" s="164">
        <f>Y191+Z191+AA191</f>
        <v>79200</v>
      </c>
      <c r="AC191" s="164">
        <f>SUM(AC192:AC198)</f>
        <v>39600</v>
      </c>
      <c r="AD191" s="164">
        <f>SUM(AD192:AD198)</f>
        <v>0</v>
      </c>
      <c r="AE191" s="164">
        <f>SUM(AE192:AE198)</f>
        <v>0</v>
      </c>
      <c r="AF191" s="164">
        <f>AC191+AD191+AE191</f>
        <v>39600</v>
      </c>
      <c r="AG191" s="164">
        <f>SUM(AG192:AG198)</f>
        <v>50400</v>
      </c>
      <c r="AH191" s="164">
        <f>SUM(AH192:AH198)</f>
        <v>0</v>
      </c>
      <c r="AI191" s="164">
        <f>SUM(AI192:AI198)</f>
        <v>32000</v>
      </c>
      <c r="AJ191" s="164">
        <f>AG191+AH191+AI191</f>
        <v>82400</v>
      </c>
      <c r="AK191" s="164">
        <f>SUM(AK192:AK198)</f>
        <v>18000</v>
      </c>
      <c r="AL191" s="164">
        <f>SUM(AL192:AL198)</f>
        <v>0</v>
      </c>
      <c r="AM191" s="164">
        <f>SUM(AM192:AM198)</f>
        <v>14400</v>
      </c>
      <c r="AN191" s="164">
        <f>AK191+AL191+AM191</f>
        <v>32400</v>
      </c>
      <c r="AO191" s="164">
        <f>AB191+AF191+AJ191+AN191</f>
        <v>233600</v>
      </c>
    </row>
    <row r="192" spans="1:41">
      <c r="A192" s="601" t="s">
        <v>313</v>
      </c>
      <c r="B192" s="602" t="s">
        <v>194</v>
      </c>
      <c r="C192" s="603">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114800</v>
      </c>
      <c r="D192" s="603">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E192" s="603">
        <f t="shared" ref="E192:E194" si="485">C192+D192</f>
        <v>114800</v>
      </c>
      <c r="F192" s="157"/>
      <c r="G192" s="157">
        <f>E192-F192</f>
        <v>114800</v>
      </c>
      <c r="H192" s="157"/>
      <c r="I192" s="157">
        <f>E192-H192</f>
        <v>114800</v>
      </c>
      <c r="J192"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K192"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L192"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M192"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N192"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O192"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P192"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Q192"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R192"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S192"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T192"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46400</v>
      </c>
      <c r="U192"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V192"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W192"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X192"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68400</v>
      </c>
      <c r="Y192"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Z192"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A192"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B192" s="157">
        <f>Y192+Z192+AA192</f>
        <v>0</v>
      </c>
      <c r="AC192"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D192"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E192"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F192" s="157">
        <f>AC192+AD192+AE192</f>
        <v>0</v>
      </c>
      <c r="AG192"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50400</v>
      </c>
      <c r="AH192"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I192"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32000</v>
      </c>
      <c r="AJ192" s="157">
        <f>AG192+AH192+AI192</f>
        <v>82400</v>
      </c>
      <c r="AK192"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18000</v>
      </c>
      <c r="AL192"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M192"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14400</v>
      </c>
      <c r="AN192" s="157">
        <f>AK192+AL192+AM192</f>
        <v>32400</v>
      </c>
      <c r="AO192" s="157">
        <f>AB192+AF192+AJ192+AN192</f>
        <v>114800</v>
      </c>
    </row>
    <row r="193" spans="1:41" hidden="1">
      <c r="A193" s="601" t="s">
        <v>761</v>
      </c>
      <c r="B193" s="602" t="s">
        <v>762</v>
      </c>
      <c r="C193" s="603">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D193" s="603">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E193" s="603">
        <f t="shared" ref="E193" si="486">C193+D193</f>
        <v>0</v>
      </c>
      <c r="F193" s="157"/>
      <c r="G193" s="157">
        <f t="shared" ref="G193" si="487">E193-F193</f>
        <v>0</v>
      </c>
      <c r="H193" s="157"/>
      <c r="I193" s="157">
        <f t="shared" ref="I193" si="488">E193-H193</f>
        <v>0</v>
      </c>
      <c r="J193"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K193"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L193"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M193"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N193"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O193"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P193"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Q193"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R193"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S193"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T193"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U193"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V193"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W193"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X193"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Y193"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Z193"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A193"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B193" s="157">
        <f t="shared" ref="AB193" si="489">Y193+Z193+AA193</f>
        <v>0</v>
      </c>
      <c r="AC193"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D193"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E193"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F193" s="157">
        <f t="shared" ref="AF193" si="490">AC193+AD193+AE193</f>
        <v>0</v>
      </c>
      <c r="AG193"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H193"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I193"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J193" s="157">
        <f t="shared" ref="AJ193" si="491">AG193+AH193+AI193</f>
        <v>0</v>
      </c>
      <c r="AK193"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L193"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M193"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N193" s="157">
        <f t="shared" ref="AN193" si="492">AK193+AL193+AM193</f>
        <v>0</v>
      </c>
      <c r="AO193" s="157">
        <f t="shared" ref="AO193" si="493">AB193+AF193+AJ193+AN193</f>
        <v>0</v>
      </c>
    </row>
    <row r="194" spans="1:41" hidden="1">
      <c r="A194" s="601" t="s">
        <v>763</v>
      </c>
      <c r="B194" s="602" t="s">
        <v>764</v>
      </c>
      <c r="C194" s="603">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D194" s="603">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E194" s="603">
        <f t="shared" si="485"/>
        <v>0</v>
      </c>
      <c r="F194" s="157"/>
      <c r="G194" s="157">
        <f>E194-F194</f>
        <v>0</v>
      </c>
      <c r="H194" s="157"/>
      <c r="I194" s="157">
        <f>E194-H194</f>
        <v>0</v>
      </c>
      <c r="J194"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K194"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L194"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M194"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N194"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O194"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P194"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Q194"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R194"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S194"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T194"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U194"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V194"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W194"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X194"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Y194"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Z194"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A194"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B194" s="157">
        <f>Y194+Z194+AA194</f>
        <v>0</v>
      </c>
      <c r="AC194"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D194"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E194"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F194" s="157">
        <f>AC194+AD194+AE194</f>
        <v>0</v>
      </c>
      <c r="AG194"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H194"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I194"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J194" s="157">
        <f>AG194+AH194+AI194</f>
        <v>0</v>
      </c>
      <c r="AK194"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L194"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M194"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N194" s="157">
        <f>AK194+AL194+AM194</f>
        <v>0</v>
      </c>
      <c r="AO194" s="157">
        <f>AB194+AF194+AJ194+AN194</f>
        <v>0</v>
      </c>
    </row>
    <row r="195" spans="1:41" hidden="1">
      <c r="A195" s="601" t="s">
        <v>765</v>
      </c>
      <c r="B195" s="602" t="s">
        <v>766</v>
      </c>
      <c r="C195" s="603">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D195" s="603">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E195" s="603">
        <f>C195+D195</f>
        <v>0</v>
      </c>
      <c r="F195" s="157"/>
      <c r="G195" s="157">
        <f t="shared" ref="G195:G196" si="494">E195-F195</f>
        <v>0</v>
      </c>
      <c r="H195" s="157"/>
      <c r="I195" s="157">
        <f t="shared" ref="I195:I196" si="495">E195-H195</f>
        <v>0</v>
      </c>
      <c r="J195"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K195"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L195"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M195"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N195"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O195"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P195"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Q195"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R195"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S195"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T195"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U195"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V195"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W195"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X195"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Y195"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Z195"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A195"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B195" s="157">
        <f t="shared" ref="AB195:AB196" si="496">Y195+Z195+AA195</f>
        <v>0</v>
      </c>
      <c r="AC195"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D195"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E195"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F195" s="157">
        <f t="shared" ref="AF195:AF196" si="497">AC195+AD195+AE195</f>
        <v>0</v>
      </c>
      <c r="AG195"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H195"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I195"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J195" s="157">
        <f t="shared" ref="AJ195:AJ196" si="498">AG195+AH195+AI195</f>
        <v>0</v>
      </c>
      <c r="AK195"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L195"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M195"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N195" s="157">
        <f t="shared" ref="AN195:AN196" si="499">AK195+AL195+AM195</f>
        <v>0</v>
      </c>
      <c r="AO195" s="157">
        <f t="shared" ref="AO195:AO196" si="500">AB195+AF195+AJ195+AN195</f>
        <v>0</v>
      </c>
    </row>
    <row r="196" spans="1:41">
      <c r="A196" s="601" t="s">
        <v>767</v>
      </c>
      <c r="B196" s="602" t="s">
        <v>768</v>
      </c>
      <c r="C196" s="603">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118800</v>
      </c>
      <c r="D196" s="603">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E196" s="603">
        <f t="shared" ref="E196" si="501">C196+D196</f>
        <v>118800</v>
      </c>
      <c r="F196" s="157"/>
      <c r="G196" s="157">
        <f t="shared" si="494"/>
        <v>118800</v>
      </c>
      <c r="H196" s="157"/>
      <c r="I196" s="157">
        <f t="shared" si="495"/>
        <v>118800</v>
      </c>
      <c r="J196"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K196"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L196"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M196"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N196"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O196"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P196"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Q196"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R196"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S196"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T196"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U196"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V196"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W196"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X196"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118800</v>
      </c>
      <c r="Y196"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Z196"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79200</v>
      </c>
      <c r="AA196"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B196" s="157">
        <f t="shared" si="496"/>
        <v>79200</v>
      </c>
      <c r="AC196"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39600</v>
      </c>
      <c r="AD196"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E196"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F196" s="157">
        <f t="shared" si="497"/>
        <v>39600</v>
      </c>
      <c r="AG196"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H196"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I196"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J196" s="157">
        <f t="shared" si="498"/>
        <v>0</v>
      </c>
      <c r="AK196"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L196"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M196"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N196" s="157">
        <f t="shared" si="499"/>
        <v>0</v>
      </c>
      <c r="AO196" s="157">
        <f t="shared" si="500"/>
        <v>118800</v>
      </c>
    </row>
    <row r="197" spans="1:41" hidden="1">
      <c r="A197" s="601" t="s">
        <v>769</v>
      </c>
      <c r="B197" s="602" t="s">
        <v>770</v>
      </c>
      <c r="C197" s="603">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D197" s="603">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E197" s="603">
        <f t="shared" ref="E197" si="502">C197+D197</f>
        <v>0</v>
      </c>
      <c r="F197" s="157"/>
      <c r="G197" s="157">
        <f>E197-F197</f>
        <v>0</v>
      </c>
      <c r="H197" s="157"/>
      <c r="I197" s="157">
        <f>E197-H197</f>
        <v>0</v>
      </c>
      <c r="J197"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K197"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L197"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M197"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N197"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O197"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P197"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Q197"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R197"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S197"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T197"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U197"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V197"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W197"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X197"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Y197"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Z197"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A197"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B197" s="157">
        <f>Y197+Z197+AA197</f>
        <v>0</v>
      </c>
      <c r="AC197"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D197"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E197"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F197" s="157">
        <f>AC197+AD197+AE197</f>
        <v>0</v>
      </c>
      <c r="AG197"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H197"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I197"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J197" s="157">
        <f>AG197+AH197+AI197</f>
        <v>0</v>
      </c>
      <c r="AK197"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L197"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M197"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N197" s="157">
        <f>AK197+AL197+AM197</f>
        <v>0</v>
      </c>
      <c r="AO197" s="157">
        <f>AB197+AF197+AJ197+AN197</f>
        <v>0</v>
      </c>
    </row>
    <row r="198" spans="1:41" hidden="1">
      <c r="A198" s="601" t="s">
        <v>771</v>
      </c>
      <c r="B198" s="602" t="s">
        <v>772</v>
      </c>
      <c r="C198" s="603">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D198" s="603">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E198" s="603">
        <f>C198+D198</f>
        <v>0</v>
      </c>
      <c r="F198" s="157"/>
      <c r="G198" s="157">
        <f t="shared" ref="G198" si="503">E198-F198</f>
        <v>0</v>
      </c>
      <c r="H198" s="157"/>
      <c r="I198" s="157">
        <f t="shared" ref="I198" si="504">E198-H198</f>
        <v>0</v>
      </c>
      <c r="J198"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K198"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L198"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M198"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N198"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O198"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P198"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Q198"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R198"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S198"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T198"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U198"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V198"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W198"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X198"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Y198"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Z198"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A198"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B198" s="157">
        <f t="shared" ref="AB198" si="505">Y198+Z198+AA198</f>
        <v>0</v>
      </c>
      <c r="AC198"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D198"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E198"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F198" s="157">
        <f t="shared" ref="AF198" si="506">AC198+AD198+AE198</f>
        <v>0</v>
      </c>
      <c r="AG198"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H198"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I198"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J198" s="157">
        <f t="shared" ref="AJ198" si="507">AG198+AH198+AI198</f>
        <v>0</v>
      </c>
      <c r="AK198"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L198"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M198"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N198" s="157">
        <f t="shared" ref="AN198" si="508">AK198+AL198+AM198</f>
        <v>0</v>
      </c>
      <c r="AO198" s="157">
        <f t="shared" ref="AO198" si="509">AB198+AF198+AJ198+AN198</f>
        <v>0</v>
      </c>
    </row>
    <row r="199" spans="1:41">
      <c r="A199" s="598" t="s">
        <v>308</v>
      </c>
      <c r="B199" s="599" t="s">
        <v>189</v>
      </c>
      <c r="C199" s="600">
        <f>SUM(C200:C206)</f>
        <v>519930</v>
      </c>
      <c r="D199" s="600">
        <f>SUM(D200:D206)</f>
        <v>0</v>
      </c>
      <c r="E199" s="600">
        <f>C199+D199</f>
        <v>519930</v>
      </c>
      <c r="F199" s="164">
        <f t="shared" ref="F199:H199" si="510">SUM(F200:F206)</f>
        <v>0</v>
      </c>
      <c r="G199" s="164">
        <f>E199-F199</f>
        <v>519930</v>
      </c>
      <c r="H199" s="164">
        <f t="shared" si="510"/>
        <v>0</v>
      </c>
      <c r="I199" s="164">
        <f>E199-H199</f>
        <v>519930</v>
      </c>
      <c r="J199" s="164">
        <f t="shared" ref="J199:AM199" si="511">SUM(J200:J206)</f>
        <v>0</v>
      </c>
      <c r="K199" s="164">
        <f t="shared" si="511"/>
        <v>0</v>
      </c>
      <c r="L199" s="164">
        <f t="shared" si="511"/>
        <v>0</v>
      </c>
      <c r="M199" s="164">
        <f t="shared" si="511"/>
        <v>0</v>
      </c>
      <c r="N199" s="164">
        <f t="shared" si="511"/>
        <v>0</v>
      </c>
      <c r="O199" s="164">
        <f t="shared" ref="O199:P199" si="512">SUM(O200:O206)</f>
        <v>0</v>
      </c>
      <c r="P199" s="164">
        <f t="shared" si="512"/>
        <v>0</v>
      </c>
      <c r="Q199" s="164">
        <f t="shared" si="511"/>
        <v>0</v>
      </c>
      <c r="R199" s="164">
        <f t="shared" si="511"/>
        <v>0</v>
      </c>
      <c r="S199" s="164">
        <f t="shared" ref="S199" si="513">SUM(S200:S206)</f>
        <v>0</v>
      </c>
      <c r="T199" s="164">
        <f t="shared" si="511"/>
        <v>175000</v>
      </c>
      <c r="U199" s="164">
        <f t="shared" si="511"/>
        <v>0</v>
      </c>
      <c r="V199" s="164">
        <f t="shared" ref="V199" si="514">SUM(V200:V206)</f>
        <v>0</v>
      </c>
      <c r="W199" s="164">
        <f t="shared" si="511"/>
        <v>0</v>
      </c>
      <c r="X199" s="164">
        <f t="shared" si="511"/>
        <v>344930</v>
      </c>
      <c r="Y199" s="164">
        <f t="shared" si="511"/>
        <v>117810</v>
      </c>
      <c r="Z199" s="164">
        <f t="shared" si="511"/>
        <v>0</v>
      </c>
      <c r="AA199" s="164">
        <f t="shared" si="511"/>
        <v>0</v>
      </c>
      <c r="AB199" s="164">
        <f>Y199+Z199+AA199</f>
        <v>117810</v>
      </c>
      <c r="AC199" s="164">
        <f t="shared" si="511"/>
        <v>0</v>
      </c>
      <c r="AD199" s="164">
        <f t="shared" si="511"/>
        <v>0</v>
      </c>
      <c r="AE199" s="164">
        <f t="shared" si="511"/>
        <v>0</v>
      </c>
      <c r="AF199" s="164">
        <f>AC199+AD199+AE199</f>
        <v>0</v>
      </c>
      <c r="AG199" s="164">
        <f t="shared" si="511"/>
        <v>96250</v>
      </c>
      <c r="AH199" s="164">
        <f t="shared" si="511"/>
        <v>0</v>
      </c>
      <c r="AI199" s="164">
        <f t="shared" si="511"/>
        <v>0</v>
      </c>
      <c r="AJ199" s="164">
        <f>AG199+AH199+AI199</f>
        <v>96250</v>
      </c>
      <c r="AK199" s="164">
        <f t="shared" si="511"/>
        <v>43750</v>
      </c>
      <c r="AL199" s="164">
        <f t="shared" si="511"/>
        <v>0</v>
      </c>
      <c r="AM199" s="164">
        <f t="shared" si="511"/>
        <v>262120</v>
      </c>
      <c r="AN199" s="164">
        <f>AK199+AL199+AM199</f>
        <v>305870</v>
      </c>
      <c r="AO199" s="164">
        <f>AB199+AF199+AJ199+AN199</f>
        <v>519930</v>
      </c>
    </row>
    <row r="200" spans="1:41" hidden="1">
      <c r="A200" s="601" t="s">
        <v>314</v>
      </c>
      <c r="B200" s="602" t="s">
        <v>195</v>
      </c>
      <c r="C200" s="603">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D200" s="603">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E200" s="603">
        <f>C200+D200</f>
        <v>0</v>
      </c>
      <c r="F200" s="157"/>
      <c r="G200" s="157">
        <f t="shared" ref="G200:G206" si="515">E200-F200</f>
        <v>0</v>
      </c>
      <c r="H200" s="157"/>
      <c r="I200" s="157">
        <f t="shared" ref="I200:I206" si="516">E200-H200</f>
        <v>0</v>
      </c>
      <c r="J200"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K200"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L200"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M200"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N200"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O200"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P200"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Q200"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R200"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S200"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T200"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U200"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V200"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W200"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X200"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Y200"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Z200"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A200"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B200" s="157">
        <f t="shared" ref="AB200:AB206" si="517">Y200+Z200+AA200</f>
        <v>0</v>
      </c>
      <c r="AC200"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D200"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E200"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F200" s="157">
        <f t="shared" ref="AF200:AF206" si="518">AC200+AD200+AE200</f>
        <v>0</v>
      </c>
      <c r="AG200"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H200"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I200"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J200" s="157">
        <f t="shared" ref="AJ200:AJ206" si="519">AG200+AH200+AI200</f>
        <v>0</v>
      </c>
      <c r="AK200"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L200"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M200"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N200" s="157">
        <f t="shared" ref="AN200:AN206" si="520">AK200+AL200+AM200</f>
        <v>0</v>
      </c>
      <c r="AO200" s="157">
        <f t="shared" ref="AO200:AO206" si="521">AB200+AF200+AJ200+AN200</f>
        <v>0</v>
      </c>
    </row>
    <row r="201" spans="1:41">
      <c r="A201" s="601" t="s">
        <v>773</v>
      </c>
      <c r="B201" s="602" t="s">
        <v>774</v>
      </c>
      <c r="C201" s="603">
        <v>315000</v>
      </c>
      <c r="D201" s="603">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E201" s="603">
        <f>C201+D201</f>
        <v>315000</v>
      </c>
      <c r="F201" s="157"/>
      <c r="G201" s="157">
        <f t="shared" si="515"/>
        <v>315000</v>
      </c>
      <c r="H201" s="157"/>
      <c r="I201" s="157">
        <f t="shared" si="516"/>
        <v>315000</v>
      </c>
      <c r="J201"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K201"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L201"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M201"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N201"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O201"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P201"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Q201"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R201"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S201"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T201"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175000</v>
      </c>
      <c r="U201"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V201"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W201"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X201"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140000</v>
      </c>
      <c r="Y201"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Z201"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A201"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B201" s="157">
        <f t="shared" si="517"/>
        <v>0</v>
      </c>
      <c r="AC201"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D201"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E201"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F201" s="157">
        <f t="shared" si="518"/>
        <v>0</v>
      </c>
      <c r="AG201"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96250</v>
      </c>
      <c r="AH201"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I201"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J201" s="157">
        <f t="shared" si="519"/>
        <v>96250</v>
      </c>
      <c r="AK201"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43750</v>
      </c>
      <c r="AL201"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M201"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175000</v>
      </c>
      <c r="AN201" s="157">
        <f t="shared" si="520"/>
        <v>218750</v>
      </c>
      <c r="AO201" s="157">
        <f t="shared" si="521"/>
        <v>315000</v>
      </c>
    </row>
    <row r="202" spans="1:41" hidden="1">
      <c r="A202" s="601" t="s">
        <v>775</v>
      </c>
      <c r="B202" s="602" t="s">
        <v>774</v>
      </c>
      <c r="C202" s="603">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D202" s="603">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E202" s="603">
        <f t="shared" ref="E202:E204" si="522">C202+D202</f>
        <v>0</v>
      </c>
      <c r="F202" s="157"/>
      <c r="G202" s="157">
        <f t="shared" ref="G202:G204" si="523">E202-F202</f>
        <v>0</v>
      </c>
      <c r="H202" s="157"/>
      <c r="I202" s="157">
        <f t="shared" ref="I202:I204" si="524">E202-H202</f>
        <v>0</v>
      </c>
      <c r="J202"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K202"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L202"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M202"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N202"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O202"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P202"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Q202"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R202"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S202"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T202"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U202"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V202"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W202"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X202"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Y202"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Z202"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A202"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B202" s="157">
        <f t="shared" ref="AB202:AB204" si="525">Y202+Z202+AA202</f>
        <v>0</v>
      </c>
      <c r="AC202"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D202"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E202"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F202" s="157">
        <f t="shared" ref="AF202:AF204" si="526">AC202+AD202+AE202</f>
        <v>0</v>
      </c>
      <c r="AG202"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H202"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I202"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J202" s="157">
        <f t="shared" ref="AJ202:AJ204" si="527">AG202+AH202+AI202</f>
        <v>0</v>
      </c>
      <c r="AK202"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L202"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M202"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N202" s="157">
        <f t="shared" ref="AN202:AN204" si="528">AK202+AL202+AM202</f>
        <v>0</v>
      </c>
      <c r="AO202" s="157">
        <f t="shared" ref="AO202:AO204" si="529">AB202+AF202+AJ202+AN202</f>
        <v>0</v>
      </c>
    </row>
    <row r="203" spans="1:41" hidden="1">
      <c r="A203" s="601" t="s">
        <v>776</v>
      </c>
      <c r="B203" s="602" t="s">
        <v>777</v>
      </c>
      <c r="C203" s="603">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D203" s="603">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E203" s="603">
        <f t="shared" si="522"/>
        <v>0</v>
      </c>
      <c r="F203" s="157"/>
      <c r="G203" s="157">
        <f t="shared" si="523"/>
        <v>0</v>
      </c>
      <c r="H203" s="157"/>
      <c r="I203" s="157">
        <f t="shared" si="524"/>
        <v>0</v>
      </c>
      <c r="J203"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K203"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L203"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M203"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N203"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O203"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P203"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Q203"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R203"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S203"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T203"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U203"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V203"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W203"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X203"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Y203"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Z203"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A203"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B203" s="157">
        <f t="shared" si="525"/>
        <v>0</v>
      </c>
      <c r="AC203"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D203"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E203"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F203" s="157">
        <f t="shared" si="526"/>
        <v>0</v>
      </c>
      <c r="AG203"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H203"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I203"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J203" s="157">
        <f t="shared" si="527"/>
        <v>0</v>
      </c>
      <c r="AK203"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L203"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M203"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N203" s="157">
        <f t="shared" si="528"/>
        <v>0</v>
      </c>
      <c r="AO203" s="157">
        <f t="shared" si="529"/>
        <v>0</v>
      </c>
    </row>
    <row r="204" spans="1:41">
      <c r="A204" s="601" t="s">
        <v>315</v>
      </c>
      <c r="B204" s="602" t="s">
        <v>778</v>
      </c>
      <c r="C204" s="603">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204930</v>
      </c>
      <c r="D204" s="603">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E204" s="603">
        <f t="shared" si="522"/>
        <v>204930</v>
      </c>
      <c r="F204" s="157"/>
      <c r="G204" s="157">
        <f t="shared" si="523"/>
        <v>204930</v>
      </c>
      <c r="H204" s="157"/>
      <c r="I204" s="157">
        <f t="shared" si="524"/>
        <v>204930</v>
      </c>
      <c r="J204"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K204"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L204"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M204"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N204"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O204"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P204"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Q204"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R204"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S204"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T204"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U204"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V204"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W204"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X204"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204930</v>
      </c>
      <c r="Y204"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117810</v>
      </c>
      <c r="Z204"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A204"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B204" s="157">
        <f t="shared" si="525"/>
        <v>117810</v>
      </c>
      <c r="AC204"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D204"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E204"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F204" s="157">
        <f t="shared" si="526"/>
        <v>0</v>
      </c>
      <c r="AG204"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H204"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I204"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J204" s="157">
        <f t="shared" si="527"/>
        <v>0</v>
      </c>
      <c r="AK204"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L204"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M204"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87120</v>
      </c>
      <c r="AN204" s="157">
        <f t="shared" si="528"/>
        <v>87120</v>
      </c>
      <c r="AO204" s="157">
        <f t="shared" si="529"/>
        <v>204930</v>
      </c>
    </row>
    <row r="205" spans="1:41" hidden="1">
      <c r="A205" s="601" t="s">
        <v>779</v>
      </c>
      <c r="B205" s="602" t="s">
        <v>778</v>
      </c>
      <c r="C205" s="603">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D205" s="603">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E205" s="603">
        <f t="shared" ref="E205" si="530">C205+D205</f>
        <v>0</v>
      </c>
      <c r="F205" s="157"/>
      <c r="G205" s="157">
        <f t="shared" ref="G205" si="531">E205-F205</f>
        <v>0</v>
      </c>
      <c r="H205" s="157"/>
      <c r="I205" s="157">
        <f t="shared" ref="I205" si="532">E205-H205</f>
        <v>0</v>
      </c>
      <c r="J205"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K205"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L205"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M205"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N205"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O205"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P205"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Q205"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R205"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S205"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T205"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U205"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V205"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W205"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X205"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Y205"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Z205"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A205"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B205" s="157">
        <f t="shared" ref="AB205" si="533">Y205+Z205+AA205</f>
        <v>0</v>
      </c>
      <c r="AC205"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D205"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E205"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F205" s="157">
        <f t="shared" ref="AF205" si="534">AC205+AD205+AE205</f>
        <v>0</v>
      </c>
      <c r="AG205"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H205"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I205"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J205" s="157">
        <f t="shared" ref="AJ205" si="535">AG205+AH205+AI205</f>
        <v>0</v>
      </c>
      <c r="AK205"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L205"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M205"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N205" s="157">
        <f t="shared" ref="AN205" si="536">AK205+AL205+AM205</f>
        <v>0</v>
      </c>
      <c r="AO205" s="157">
        <f t="shared" ref="AO205" si="537">AB205+AF205+AJ205+AN205</f>
        <v>0</v>
      </c>
    </row>
    <row r="206" spans="1:41" hidden="1">
      <c r="A206" s="601" t="s">
        <v>780</v>
      </c>
      <c r="B206" s="602" t="s">
        <v>781</v>
      </c>
      <c r="C206" s="603">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D206" s="603">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E206" s="603">
        <f>C206+D206</f>
        <v>0</v>
      </c>
      <c r="F206" s="157"/>
      <c r="G206" s="157">
        <f t="shared" si="515"/>
        <v>0</v>
      </c>
      <c r="H206" s="157"/>
      <c r="I206" s="157">
        <f t="shared" si="516"/>
        <v>0</v>
      </c>
      <c r="J206"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K206"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L206"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M206"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N206"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O206"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P206"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Q206"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R206"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S206"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T206"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U206"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V206"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W206"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X206"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Y206"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Z206"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A206"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B206" s="157">
        <f t="shared" si="517"/>
        <v>0</v>
      </c>
      <c r="AC206"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D206"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E206"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F206" s="157">
        <f t="shared" si="518"/>
        <v>0</v>
      </c>
      <c r="AG206"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H206"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I206"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J206" s="157">
        <f t="shared" si="519"/>
        <v>0</v>
      </c>
      <c r="AK206"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L206"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M206"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N206" s="157">
        <f t="shared" si="520"/>
        <v>0</v>
      </c>
      <c r="AO206" s="157">
        <f t="shared" si="521"/>
        <v>0</v>
      </c>
    </row>
    <row r="207" spans="1:41" hidden="1">
      <c r="A207" s="598" t="s">
        <v>309</v>
      </c>
      <c r="B207" s="599" t="s">
        <v>190</v>
      </c>
      <c r="C207" s="600">
        <f>SUM(C208:C213)</f>
        <v>0</v>
      </c>
      <c r="D207" s="600">
        <f>SUM(D208:D213)</f>
        <v>0</v>
      </c>
      <c r="E207" s="600">
        <f t="shared" si="293"/>
        <v>0</v>
      </c>
      <c r="F207" s="164">
        <f>SUM(F208:F213)</f>
        <v>0</v>
      </c>
      <c r="G207" s="164">
        <f t="shared" si="3"/>
        <v>0</v>
      </c>
      <c r="H207" s="164">
        <f>SUM(H208:H213)</f>
        <v>0</v>
      </c>
      <c r="I207" s="164">
        <f t="shared" si="4"/>
        <v>0</v>
      </c>
      <c r="J207" s="164">
        <f t="shared" ref="J207:AA207" si="538">SUM(J208:J213)</f>
        <v>0</v>
      </c>
      <c r="K207" s="164">
        <f t="shared" si="538"/>
        <v>0</v>
      </c>
      <c r="L207" s="164">
        <f t="shared" si="538"/>
        <v>0</v>
      </c>
      <c r="M207" s="164">
        <f t="shared" si="538"/>
        <v>0</v>
      </c>
      <c r="N207" s="164">
        <f t="shared" si="538"/>
        <v>0</v>
      </c>
      <c r="O207" s="164">
        <f t="shared" ref="O207:P207" si="539">SUM(O208:O213)</f>
        <v>0</v>
      </c>
      <c r="P207" s="164">
        <f t="shared" si="539"/>
        <v>0</v>
      </c>
      <c r="Q207" s="164">
        <f t="shared" si="538"/>
        <v>0</v>
      </c>
      <c r="R207" s="164">
        <f t="shared" si="538"/>
        <v>0</v>
      </c>
      <c r="S207" s="164">
        <f t="shared" ref="S207" si="540">SUM(S208:S213)</f>
        <v>0</v>
      </c>
      <c r="T207" s="164">
        <f t="shared" si="538"/>
        <v>0</v>
      </c>
      <c r="U207" s="164">
        <f t="shared" si="538"/>
        <v>0</v>
      </c>
      <c r="V207" s="164">
        <f t="shared" ref="V207" si="541">SUM(V208:V213)</f>
        <v>0</v>
      </c>
      <c r="W207" s="164">
        <f t="shared" si="538"/>
        <v>0</v>
      </c>
      <c r="X207" s="164">
        <f t="shared" si="538"/>
        <v>0</v>
      </c>
      <c r="Y207" s="164">
        <f t="shared" si="538"/>
        <v>0</v>
      </c>
      <c r="Z207" s="164">
        <f t="shared" si="538"/>
        <v>0</v>
      </c>
      <c r="AA207" s="164">
        <f t="shared" si="538"/>
        <v>0</v>
      </c>
      <c r="AB207" s="164">
        <f t="shared" si="7"/>
        <v>0</v>
      </c>
      <c r="AC207" s="164">
        <f>SUM(AC208:AC213)</f>
        <v>0</v>
      </c>
      <c r="AD207" s="164">
        <f>SUM(AD208:AD213)</f>
        <v>0</v>
      </c>
      <c r="AE207" s="164">
        <f>SUM(AE208:AE213)</f>
        <v>0</v>
      </c>
      <c r="AF207" s="164">
        <f t="shared" si="8"/>
        <v>0</v>
      </c>
      <c r="AG207" s="164">
        <f>SUM(AG208:AG213)</f>
        <v>0</v>
      </c>
      <c r="AH207" s="164">
        <f>SUM(AH208:AH213)</f>
        <v>0</v>
      </c>
      <c r="AI207" s="164">
        <f>SUM(AI208:AI213)</f>
        <v>0</v>
      </c>
      <c r="AJ207" s="164">
        <f t="shared" si="9"/>
        <v>0</v>
      </c>
      <c r="AK207" s="164">
        <f>SUM(AK208:AK213)</f>
        <v>0</v>
      </c>
      <c r="AL207" s="164">
        <f>SUM(AL208:AL213)</f>
        <v>0</v>
      </c>
      <c r="AM207" s="164">
        <f>SUM(AM208:AM213)</f>
        <v>0</v>
      </c>
      <c r="AN207" s="164">
        <f t="shared" si="10"/>
        <v>0</v>
      </c>
      <c r="AO207" s="164">
        <f t="shared" si="11"/>
        <v>0</v>
      </c>
    </row>
    <row r="208" spans="1:41" hidden="1">
      <c r="A208" s="601" t="s">
        <v>310</v>
      </c>
      <c r="B208" s="602" t="s">
        <v>191</v>
      </c>
      <c r="C208" s="603">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D208" s="603">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E208" s="603">
        <f t="shared" si="293"/>
        <v>0</v>
      </c>
      <c r="F208" s="157"/>
      <c r="G208" s="157">
        <f t="shared" ref="G208:G211" si="542">E208-F208</f>
        <v>0</v>
      </c>
      <c r="H208" s="157"/>
      <c r="I208" s="157">
        <f t="shared" ref="I208:I211" si="543">E208-H208</f>
        <v>0</v>
      </c>
      <c r="J208"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K208"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L208"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M208"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N208"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O208"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P208"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Q208"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R208"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S208"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T208"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U208"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V208"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W208"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X208"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Y208"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Z208"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A208"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B208" s="157">
        <f t="shared" ref="AB208:AB211" si="544">Y208+Z208+AA208</f>
        <v>0</v>
      </c>
      <c r="AC208"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D208"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E208"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F208" s="157">
        <f t="shared" ref="AF208:AF211" si="545">AC208+AD208+AE208</f>
        <v>0</v>
      </c>
      <c r="AG208"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H208"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I208"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J208" s="157">
        <f t="shared" ref="AJ208:AJ211" si="546">AG208+AH208+AI208</f>
        <v>0</v>
      </c>
      <c r="AK208"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L208"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M208"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N208" s="157">
        <f t="shared" ref="AN208:AN211" si="547">AK208+AL208+AM208</f>
        <v>0</v>
      </c>
      <c r="AO208" s="157">
        <f t="shared" ref="AO208:AO211" si="548">AB208+AF208+AJ208+AN208</f>
        <v>0</v>
      </c>
    </row>
    <row r="209" spans="1:41" hidden="1">
      <c r="A209" s="601" t="s">
        <v>782</v>
      </c>
      <c r="B209" s="602" t="s">
        <v>783</v>
      </c>
      <c r="C209" s="603">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D209" s="603">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E209" s="603">
        <f t="shared" ref="E209" si="549">C209+D209</f>
        <v>0</v>
      </c>
      <c r="F209" s="157"/>
      <c r="G209" s="157">
        <f t="shared" si="542"/>
        <v>0</v>
      </c>
      <c r="H209" s="157"/>
      <c r="I209" s="157">
        <f t="shared" si="543"/>
        <v>0</v>
      </c>
      <c r="J209"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K209"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L209"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M209"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N209"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O209"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P209"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Q209"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R209"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S209"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T209"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U209"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V209"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W209"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X209"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Y209"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Z209"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A209"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B209" s="157">
        <f t="shared" si="544"/>
        <v>0</v>
      </c>
      <c r="AC209"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D209"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E209"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F209" s="157">
        <f t="shared" si="545"/>
        <v>0</v>
      </c>
      <c r="AG209"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H209"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I209"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J209" s="157">
        <f t="shared" si="546"/>
        <v>0</v>
      </c>
      <c r="AK209"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L209"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M209"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N209" s="157">
        <f t="shared" si="547"/>
        <v>0</v>
      </c>
      <c r="AO209" s="157">
        <f t="shared" si="548"/>
        <v>0</v>
      </c>
    </row>
    <row r="210" spans="1:41" hidden="1">
      <c r="A210" s="601" t="s">
        <v>784</v>
      </c>
      <c r="B210" s="602" t="s">
        <v>785</v>
      </c>
      <c r="C210" s="603">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D210" s="603">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E210" s="603">
        <f t="shared" si="293"/>
        <v>0</v>
      </c>
      <c r="F210" s="157"/>
      <c r="G210" s="157">
        <f t="shared" ref="G210" si="550">E210-F210</f>
        <v>0</v>
      </c>
      <c r="H210" s="157"/>
      <c r="I210" s="157">
        <f t="shared" ref="I210" si="551">E210-H210</f>
        <v>0</v>
      </c>
      <c r="J210"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K210"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L210"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M210"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N210"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O210"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P210"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Q210"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R210"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S210"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T210"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U210"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V210"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W210"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X210"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Y210"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Z210"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A210"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B210" s="157">
        <f t="shared" ref="AB210" si="552">Y210+Z210+AA210</f>
        <v>0</v>
      </c>
      <c r="AC210"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D210"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E210"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F210" s="157">
        <f t="shared" ref="AF210" si="553">AC210+AD210+AE210</f>
        <v>0</v>
      </c>
      <c r="AG210"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H210"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I210"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J210" s="157">
        <f t="shared" ref="AJ210" si="554">AG210+AH210+AI210</f>
        <v>0</v>
      </c>
      <c r="AK210"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L210"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M210"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N210" s="157">
        <f t="shared" ref="AN210" si="555">AK210+AL210+AM210</f>
        <v>0</v>
      </c>
      <c r="AO210" s="157">
        <f t="shared" ref="AO210" si="556">AB210+AF210+AJ210+AN210</f>
        <v>0</v>
      </c>
    </row>
    <row r="211" spans="1:41" hidden="1">
      <c r="A211" s="601" t="s">
        <v>786</v>
      </c>
      <c r="B211" s="602" t="s">
        <v>787</v>
      </c>
      <c r="C211" s="603">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D211" s="603">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E211" s="603">
        <f t="shared" ref="E211" si="557">C211+D211</f>
        <v>0</v>
      </c>
      <c r="F211" s="157"/>
      <c r="G211" s="157">
        <f t="shared" si="542"/>
        <v>0</v>
      </c>
      <c r="H211" s="157"/>
      <c r="I211" s="157">
        <f t="shared" si="543"/>
        <v>0</v>
      </c>
      <c r="J211"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K211"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L211"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M211"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N211"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O211"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P211"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Q211"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R211"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S211"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T211"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U211"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V211"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W211"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X211"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Y211"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Z211"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A211"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B211" s="157">
        <f t="shared" si="544"/>
        <v>0</v>
      </c>
      <c r="AC211"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D211"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E211"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F211" s="157">
        <f t="shared" si="545"/>
        <v>0</v>
      </c>
      <c r="AG211"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H211"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I211"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J211" s="157">
        <f t="shared" si="546"/>
        <v>0</v>
      </c>
      <c r="AK211"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L211"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M211"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N211" s="157">
        <f t="shared" si="547"/>
        <v>0</v>
      </c>
      <c r="AO211" s="157">
        <f t="shared" si="548"/>
        <v>0</v>
      </c>
    </row>
    <row r="212" spans="1:41" hidden="1">
      <c r="A212" s="601" t="s">
        <v>788</v>
      </c>
      <c r="B212" s="602" t="s">
        <v>789</v>
      </c>
      <c r="C212" s="603">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D212" s="603">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E212" s="603">
        <f t="shared" ref="E212" si="558">C212+D212</f>
        <v>0</v>
      </c>
      <c r="F212" s="157"/>
      <c r="G212" s="157">
        <f t="shared" si="3"/>
        <v>0</v>
      </c>
      <c r="H212" s="157"/>
      <c r="I212" s="157">
        <f t="shared" si="4"/>
        <v>0</v>
      </c>
      <c r="J212"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K212"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L212"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M212"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N212"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O212"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P212"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Q212"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R212"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S212"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T212"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U212"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V212"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W212"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X212"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Y212"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Z212"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A212"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B212" s="157">
        <f t="shared" si="7"/>
        <v>0</v>
      </c>
      <c r="AC212"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D212"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E212"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F212" s="157">
        <f t="shared" si="8"/>
        <v>0</v>
      </c>
      <c r="AG212"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H212"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I212"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J212" s="157">
        <f t="shared" si="9"/>
        <v>0</v>
      </c>
      <c r="AK212"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L212"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M212"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N212" s="157">
        <f t="shared" si="10"/>
        <v>0</v>
      </c>
      <c r="AO212" s="157">
        <f t="shared" si="11"/>
        <v>0</v>
      </c>
    </row>
    <row r="213" spans="1:41" hidden="1">
      <c r="A213" s="601" t="s">
        <v>790</v>
      </c>
      <c r="B213" s="602" t="s">
        <v>791</v>
      </c>
      <c r="C213" s="603">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D213" s="603">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E213" s="603">
        <f t="shared" si="293"/>
        <v>0</v>
      </c>
      <c r="F213" s="157"/>
      <c r="G213" s="157">
        <f t="shared" ref="G213" si="559">E213-F213</f>
        <v>0</v>
      </c>
      <c r="H213" s="157"/>
      <c r="I213" s="157">
        <f t="shared" ref="I213" si="560">E213-H213</f>
        <v>0</v>
      </c>
      <c r="J213"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K213"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L213"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M213"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N213"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O213"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P213"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Q213"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R213"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S213"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T213"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U213"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V213"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W213"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X213"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Y213"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Z213"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A213"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B213" s="157">
        <f t="shared" ref="AB213" si="561">Y213+Z213+AA213</f>
        <v>0</v>
      </c>
      <c r="AC213"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D213"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E213"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F213" s="157">
        <f t="shared" ref="AF213" si="562">AC213+AD213+AE213</f>
        <v>0</v>
      </c>
      <c r="AG213"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H213"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I213"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J213" s="157">
        <f t="shared" ref="AJ213" si="563">AG213+AH213+AI213</f>
        <v>0</v>
      </c>
      <c r="AK213"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L213"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M213"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N213" s="157">
        <f t="shared" ref="AN213" si="564">AK213+AL213+AM213</f>
        <v>0</v>
      </c>
      <c r="AO213" s="157">
        <f t="shared" ref="AO213" si="565">AB213+AF213+AJ213+AN213</f>
        <v>0</v>
      </c>
    </row>
    <row r="214" spans="1:41" hidden="1">
      <c r="A214" s="598" t="s">
        <v>311</v>
      </c>
      <c r="B214" s="599" t="s">
        <v>192</v>
      </c>
      <c r="C214" s="600">
        <f>SUM(C215:C221)</f>
        <v>0</v>
      </c>
      <c r="D214" s="600">
        <f>SUM(D215:D221)</f>
        <v>0</v>
      </c>
      <c r="E214" s="600">
        <f t="shared" si="293"/>
        <v>0</v>
      </c>
      <c r="F214" s="164">
        <f>SUM(F215:F221)</f>
        <v>0</v>
      </c>
      <c r="G214" s="164">
        <f t="shared" si="3"/>
        <v>0</v>
      </c>
      <c r="H214" s="164">
        <f>SUM(H215:H221)</f>
        <v>0</v>
      </c>
      <c r="I214" s="164">
        <f t="shared" si="4"/>
        <v>0</v>
      </c>
      <c r="J214" s="164">
        <f t="shared" ref="J214:AA214" si="566">SUM(J215:J221)</f>
        <v>0</v>
      </c>
      <c r="K214" s="164">
        <f t="shared" si="566"/>
        <v>0</v>
      </c>
      <c r="L214" s="164">
        <f t="shared" si="566"/>
        <v>0</v>
      </c>
      <c r="M214" s="164">
        <f t="shared" si="566"/>
        <v>0</v>
      </c>
      <c r="N214" s="164">
        <f t="shared" si="566"/>
        <v>0</v>
      </c>
      <c r="O214" s="164">
        <f t="shared" ref="O214:P214" si="567">SUM(O215:O221)</f>
        <v>0</v>
      </c>
      <c r="P214" s="164">
        <f t="shared" si="567"/>
        <v>0</v>
      </c>
      <c r="Q214" s="164">
        <f t="shared" si="566"/>
        <v>0</v>
      </c>
      <c r="R214" s="164">
        <f t="shared" si="566"/>
        <v>0</v>
      </c>
      <c r="S214" s="164">
        <f t="shared" ref="S214" si="568">SUM(S215:S221)</f>
        <v>0</v>
      </c>
      <c r="T214" s="164">
        <f t="shared" si="566"/>
        <v>0</v>
      </c>
      <c r="U214" s="164">
        <f t="shared" si="566"/>
        <v>0</v>
      </c>
      <c r="V214" s="164">
        <f t="shared" ref="V214" si="569">SUM(V215:V221)</f>
        <v>0</v>
      </c>
      <c r="W214" s="164">
        <f t="shared" si="566"/>
        <v>0</v>
      </c>
      <c r="X214" s="164">
        <f t="shared" si="566"/>
        <v>0</v>
      </c>
      <c r="Y214" s="164">
        <f t="shared" si="566"/>
        <v>0</v>
      </c>
      <c r="Z214" s="164">
        <f t="shared" si="566"/>
        <v>0</v>
      </c>
      <c r="AA214" s="164">
        <f t="shared" si="566"/>
        <v>0</v>
      </c>
      <c r="AB214" s="164">
        <f t="shared" si="7"/>
        <v>0</v>
      </c>
      <c r="AC214" s="164">
        <f>SUM(AC215:AC221)</f>
        <v>0</v>
      </c>
      <c r="AD214" s="164">
        <f>SUM(AD215:AD221)</f>
        <v>0</v>
      </c>
      <c r="AE214" s="164">
        <f>SUM(AE215:AE221)</f>
        <v>0</v>
      </c>
      <c r="AF214" s="164">
        <f t="shared" si="8"/>
        <v>0</v>
      </c>
      <c r="AG214" s="164">
        <f>SUM(AG215:AG221)</f>
        <v>0</v>
      </c>
      <c r="AH214" s="164">
        <f>SUM(AH215:AH221)</f>
        <v>0</v>
      </c>
      <c r="AI214" s="164">
        <f>SUM(AI215:AI221)</f>
        <v>0</v>
      </c>
      <c r="AJ214" s="164">
        <f t="shared" si="9"/>
        <v>0</v>
      </c>
      <c r="AK214" s="164">
        <f>SUM(AK215:AK221)</f>
        <v>0</v>
      </c>
      <c r="AL214" s="164">
        <f>SUM(AL215:AL221)</f>
        <v>0</v>
      </c>
      <c r="AM214" s="164">
        <f>SUM(AM215:AM221)</f>
        <v>0</v>
      </c>
      <c r="AN214" s="164">
        <f t="shared" si="10"/>
        <v>0</v>
      </c>
      <c r="AO214" s="164">
        <f t="shared" si="11"/>
        <v>0</v>
      </c>
    </row>
    <row r="215" spans="1:41" hidden="1">
      <c r="A215" s="601" t="s">
        <v>312</v>
      </c>
      <c r="B215" s="602" t="s">
        <v>193</v>
      </c>
      <c r="C215" s="603">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D215" s="603">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E215" s="603">
        <f t="shared" ref="E215:E217" si="570">C215+D215</f>
        <v>0</v>
      </c>
      <c r="F215" s="157"/>
      <c r="G215" s="157">
        <f t="shared" si="3"/>
        <v>0</v>
      </c>
      <c r="H215" s="157"/>
      <c r="I215" s="157">
        <f t="shared" si="4"/>
        <v>0</v>
      </c>
      <c r="J215"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K215"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L215"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M215"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N215"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O215"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P215"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Q215"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R215"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S215"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T215"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U215"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V215"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W215"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X215"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Y215"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Z215"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A215"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B215" s="157">
        <f t="shared" si="7"/>
        <v>0</v>
      </c>
      <c r="AC215"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D215"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E215"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F215" s="157">
        <f t="shared" si="8"/>
        <v>0</v>
      </c>
      <c r="AG215"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H215"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I215"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J215" s="157">
        <f t="shared" si="9"/>
        <v>0</v>
      </c>
      <c r="AK215"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L215"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M215"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N215" s="157">
        <f t="shared" si="10"/>
        <v>0</v>
      </c>
      <c r="AO215" s="157">
        <f t="shared" si="11"/>
        <v>0</v>
      </c>
    </row>
    <row r="216" spans="1:41" hidden="1">
      <c r="A216" s="601" t="s">
        <v>792</v>
      </c>
      <c r="B216" s="602" t="s">
        <v>793</v>
      </c>
      <c r="C216" s="603">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D216" s="603">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E216" s="603">
        <f t="shared" si="570"/>
        <v>0</v>
      </c>
      <c r="F216" s="157"/>
      <c r="G216" s="157">
        <f t="shared" si="3"/>
        <v>0</v>
      </c>
      <c r="H216" s="157"/>
      <c r="I216" s="157">
        <f t="shared" si="4"/>
        <v>0</v>
      </c>
      <c r="J216"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K216"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L216"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M216"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N216"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O216"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P216"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Q216"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R216"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S216"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T216"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U216"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V216"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W216"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X216"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Y216"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Z216"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A216"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B216" s="157">
        <f t="shared" si="7"/>
        <v>0</v>
      </c>
      <c r="AC216"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D216"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E216"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F216" s="157">
        <f t="shared" si="8"/>
        <v>0</v>
      </c>
      <c r="AG216"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H216"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I216"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J216" s="157">
        <f t="shared" si="9"/>
        <v>0</v>
      </c>
      <c r="AK216"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L216"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M216"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N216" s="157">
        <f t="shared" si="10"/>
        <v>0</v>
      </c>
      <c r="AO216" s="157">
        <f t="shared" si="11"/>
        <v>0</v>
      </c>
    </row>
    <row r="217" spans="1:41" hidden="1">
      <c r="A217" s="601" t="s">
        <v>794</v>
      </c>
      <c r="B217" s="602" t="s">
        <v>795</v>
      </c>
      <c r="C217" s="603">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D217" s="603">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E217" s="603">
        <f t="shared" si="570"/>
        <v>0</v>
      </c>
      <c r="F217" s="157"/>
      <c r="G217" s="157">
        <f t="shared" ref="G217" si="571">E217-F217</f>
        <v>0</v>
      </c>
      <c r="H217" s="157"/>
      <c r="I217" s="157">
        <f t="shared" ref="I217" si="572">E217-H217</f>
        <v>0</v>
      </c>
      <c r="J217"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K217"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L217"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M217"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N217"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O217"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P217"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Q217"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R217"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S217"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T217"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U217"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V217"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W217"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X217"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Y217"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Z217"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A217"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B217" s="157">
        <f t="shared" ref="AB217" si="573">Y217+Z217+AA217</f>
        <v>0</v>
      </c>
      <c r="AC217"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D217"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E217"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F217" s="157">
        <f t="shared" ref="AF217" si="574">AC217+AD217+AE217</f>
        <v>0</v>
      </c>
      <c r="AG217"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H217"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I217"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J217" s="157">
        <f t="shared" ref="AJ217" si="575">AG217+AH217+AI217</f>
        <v>0</v>
      </c>
      <c r="AK217"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L217"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M217"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N217" s="157">
        <f t="shared" ref="AN217" si="576">AK217+AL217+AM217</f>
        <v>0</v>
      </c>
      <c r="AO217" s="157">
        <f t="shared" ref="AO217" si="577">AB217+AF217+AJ217+AN217</f>
        <v>0</v>
      </c>
    </row>
    <row r="218" spans="1:41" hidden="1">
      <c r="A218" s="601" t="s">
        <v>796</v>
      </c>
      <c r="B218" s="602" t="s">
        <v>797</v>
      </c>
      <c r="C218" s="603">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D218" s="603">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E218" s="603">
        <f t="shared" si="293"/>
        <v>0</v>
      </c>
      <c r="F218" s="157"/>
      <c r="G218" s="157">
        <f t="shared" ref="G218:G219" si="578">E218-F218</f>
        <v>0</v>
      </c>
      <c r="H218" s="157"/>
      <c r="I218" s="157">
        <f t="shared" ref="I218:I219" si="579">E218-H218</f>
        <v>0</v>
      </c>
      <c r="J218"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K218"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L218"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M218"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N218"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O218"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P218"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Q218"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R218"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S218"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T218"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U218"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V218"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W218"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X218"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Y218"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Z218"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A218"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B218" s="157">
        <f t="shared" ref="AB218:AB219" si="580">Y218+Z218+AA218</f>
        <v>0</v>
      </c>
      <c r="AC218"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D218"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E218"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F218" s="157">
        <f t="shared" ref="AF218:AF219" si="581">AC218+AD218+AE218</f>
        <v>0</v>
      </c>
      <c r="AG218"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H218"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I218"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J218" s="157">
        <f t="shared" ref="AJ218:AJ219" si="582">AG218+AH218+AI218</f>
        <v>0</v>
      </c>
      <c r="AK218"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L218"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M218"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N218" s="157">
        <f t="shared" ref="AN218:AN219" si="583">AK218+AL218+AM218</f>
        <v>0</v>
      </c>
      <c r="AO218" s="157">
        <f t="shared" ref="AO218:AO219" si="584">AB218+AF218+AJ218+AN218</f>
        <v>0</v>
      </c>
    </row>
    <row r="219" spans="1:41" hidden="1">
      <c r="A219" s="601" t="s">
        <v>798</v>
      </c>
      <c r="B219" s="602" t="s">
        <v>799</v>
      </c>
      <c r="C219" s="603">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D219" s="603">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E219" s="603">
        <f t="shared" ref="E219" si="585">C219+D219</f>
        <v>0</v>
      </c>
      <c r="F219" s="157"/>
      <c r="G219" s="157">
        <f t="shared" si="578"/>
        <v>0</v>
      </c>
      <c r="H219" s="157"/>
      <c r="I219" s="157">
        <f t="shared" si="579"/>
        <v>0</v>
      </c>
      <c r="J219"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K219"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L219"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M219"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N219"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O219"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P219"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Q219"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R219"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S219"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T219"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U219"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V219"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W219"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X219"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Y219"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Z219"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A219"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B219" s="157">
        <f t="shared" si="580"/>
        <v>0</v>
      </c>
      <c r="AC219"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D219"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E219"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F219" s="157">
        <f t="shared" si="581"/>
        <v>0</v>
      </c>
      <c r="AG219"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H219"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I219"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J219" s="157">
        <f t="shared" si="582"/>
        <v>0</v>
      </c>
      <c r="AK219"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L219"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M219"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N219" s="157">
        <f t="shared" si="583"/>
        <v>0</v>
      </c>
      <c r="AO219" s="157">
        <f t="shared" si="584"/>
        <v>0</v>
      </c>
    </row>
    <row r="220" spans="1:41" hidden="1">
      <c r="A220" s="601" t="s">
        <v>800</v>
      </c>
      <c r="B220" s="602" t="s">
        <v>801</v>
      </c>
      <c r="C220" s="603">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D220" s="603">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E220" s="603">
        <f t="shared" ref="E220" si="586">C220+D220</f>
        <v>0</v>
      </c>
      <c r="F220" s="157"/>
      <c r="G220" s="157">
        <f t="shared" si="3"/>
        <v>0</v>
      </c>
      <c r="H220" s="157"/>
      <c r="I220" s="157">
        <f t="shared" si="4"/>
        <v>0</v>
      </c>
      <c r="J220"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K220"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L220"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M220"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N220"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O220"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P220"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Q220"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R220"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S220"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T220"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U220"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V220"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W220"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X220"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Y220"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Z220"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A220"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B220" s="157">
        <f t="shared" si="7"/>
        <v>0</v>
      </c>
      <c r="AC220"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D220"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E220"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F220" s="157">
        <f t="shared" si="8"/>
        <v>0</v>
      </c>
      <c r="AG220"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H220"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I220"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J220" s="157">
        <f t="shared" si="9"/>
        <v>0</v>
      </c>
      <c r="AK220"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L220"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M220"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N220" s="157">
        <f t="shared" si="10"/>
        <v>0</v>
      </c>
      <c r="AO220" s="157">
        <f t="shared" si="11"/>
        <v>0</v>
      </c>
    </row>
    <row r="221" spans="1:41" hidden="1">
      <c r="A221" s="601" t="s">
        <v>802</v>
      </c>
      <c r="B221" s="602" t="s">
        <v>803</v>
      </c>
      <c r="C221" s="603">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D221" s="603">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E221" s="603">
        <f t="shared" si="293"/>
        <v>0</v>
      </c>
      <c r="F221" s="157"/>
      <c r="G221" s="157">
        <f t="shared" ref="G221" si="587">E221-F221</f>
        <v>0</v>
      </c>
      <c r="H221" s="157"/>
      <c r="I221" s="157">
        <f t="shared" ref="I221" si="588">E221-H221</f>
        <v>0</v>
      </c>
      <c r="J221"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K221"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L221"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M221"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N221"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O221"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P221"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Q221"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R221"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S221"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T221"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U221"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V221"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W221"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X221"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Y221"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Z221"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A221"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B221" s="157">
        <f t="shared" ref="AB221" si="589">Y221+Z221+AA221</f>
        <v>0</v>
      </c>
      <c r="AC221"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D221"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E221"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F221" s="157">
        <f t="shared" ref="AF221" si="590">AC221+AD221+AE221</f>
        <v>0</v>
      </c>
      <c r="AG221"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H221"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I221"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J221" s="157">
        <f t="shared" ref="AJ221" si="591">AG221+AH221+AI221</f>
        <v>0</v>
      </c>
      <c r="AK221"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L221"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M221"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N221" s="157">
        <f t="shared" ref="AN221" si="592">AK221+AL221+AM221</f>
        <v>0</v>
      </c>
      <c r="AO221" s="157">
        <f t="shared" ref="AO221" si="593">AB221+AF221+AJ221+AN221</f>
        <v>0</v>
      </c>
    </row>
    <row r="222" spans="1:41">
      <c r="A222" s="606" t="s">
        <v>316</v>
      </c>
      <c r="B222" s="607" t="s">
        <v>196</v>
      </c>
      <c r="C222" s="608">
        <f>C223+C235+C243+C260+C267+C312</f>
        <v>193499.54666666666</v>
      </c>
      <c r="D222" s="608">
        <f>D223+D235+D243+D260+D267+D312</f>
        <v>0</v>
      </c>
      <c r="E222" s="608">
        <f t="shared" ref="E222:E382" si="594">C222+D222</f>
        <v>193499.54666666666</v>
      </c>
      <c r="F222" s="154">
        <f>F223+F235+F243+F260+F267+F312</f>
        <v>0</v>
      </c>
      <c r="G222" s="154">
        <f t="shared" ref="G222:G498" si="595">E222-F222</f>
        <v>193499.54666666666</v>
      </c>
      <c r="H222" s="154">
        <f>H223+H235+H243+H260+H267+H312</f>
        <v>0</v>
      </c>
      <c r="I222" s="154">
        <f t="shared" ref="I222:I498" si="596">E222-H222</f>
        <v>193499.54666666666</v>
      </c>
      <c r="J222" s="154">
        <f t="shared" ref="J222:AA222" si="597">J223+J235+J243+J260+J267+J312</f>
        <v>0</v>
      </c>
      <c r="K222" s="154">
        <f t="shared" si="597"/>
        <v>0</v>
      </c>
      <c r="L222" s="154">
        <f t="shared" si="597"/>
        <v>0</v>
      </c>
      <c r="M222" s="154">
        <f t="shared" si="597"/>
        <v>0</v>
      </c>
      <c r="N222" s="154">
        <f t="shared" si="597"/>
        <v>0</v>
      </c>
      <c r="O222" s="154">
        <f t="shared" si="597"/>
        <v>0</v>
      </c>
      <c r="P222" s="154">
        <f t="shared" si="597"/>
        <v>0</v>
      </c>
      <c r="Q222" s="154">
        <f t="shared" si="597"/>
        <v>0</v>
      </c>
      <c r="R222" s="154">
        <f t="shared" si="597"/>
        <v>0</v>
      </c>
      <c r="S222" s="154">
        <f t="shared" ref="S222" si="598">S223+S235+S243+S260+S267+S312</f>
        <v>0</v>
      </c>
      <c r="T222" s="154">
        <f t="shared" si="597"/>
        <v>51056.666666666672</v>
      </c>
      <c r="U222" s="154">
        <f t="shared" si="597"/>
        <v>0</v>
      </c>
      <c r="V222" s="154">
        <f t="shared" si="597"/>
        <v>0</v>
      </c>
      <c r="W222" s="154">
        <f t="shared" si="597"/>
        <v>0</v>
      </c>
      <c r="X222" s="154">
        <f t="shared" si="597"/>
        <v>142442.88</v>
      </c>
      <c r="Y222" s="154">
        <f t="shared" si="597"/>
        <v>0</v>
      </c>
      <c r="Z222" s="154">
        <f t="shared" si="597"/>
        <v>0</v>
      </c>
      <c r="AA222" s="154">
        <f t="shared" si="597"/>
        <v>0</v>
      </c>
      <c r="AB222" s="154">
        <f t="shared" ref="AB222:AB498" si="599">Y222+Z222+AA222</f>
        <v>0</v>
      </c>
      <c r="AC222" s="154">
        <f>AC223+AC235+AC243+AC260+AC267+AC312</f>
        <v>20000</v>
      </c>
      <c r="AD222" s="154">
        <f>AD223+AD235+AD243+AD260+AD267+AD312</f>
        <v>0</v>
      </c>
      <c r="AE222" s="154">
        <f>AE223+AE235+AE243+AE260+AE267+AE312</f>
        <v>2000</v>
      </c>
      <c r="AF222" s="154">
        <f t="shared" ref="AF222:AF498" si="600">AC222+AD222+AE222</f>
        <v>22000</v>
      </c>
      <c r="AG222" s="154">
        <f>AG223+AG235+AG243+AG260+AG267+AG312</f>
        <v>85196</v>
      </c>
      <c r="AH222" s="154">
        <f>AH223+AH235+AH243+AH260+AH267+AH312</f>
        <v>0</v>
      </c>
      <c r="AI222" s="154">
        <f>AI223+AI235+AI243+AI260+AI267+AI312</f>
        <v>6850</v>
      </c>
      <c r="AJ222" s="154">
        <f t="shared" ref="AJ222:AJ498" si="601">AG222+AH222+AI222</f>
        <v>92046</v>
      </c>
      <c r="AK222" s="154">
        <f>AK223+AK235+AK243+AK260+AK267+AK312</f>
        <v>56396.88</v>
      </c>
      <c r="AL222" s="154">
        <f>AL223+AL235+AL243+AL260+AL267+AL312</f>
        <v>0</v>
      </c>
      <c r="AM222" s="154">
        <f>AM223+AM235+AM243+AM260+AM267+AM312</f>
        <v>23056.666666666668</v>
      </c>
      <c r="AN222" s="154">
        <f t="shared" ref="AN222:AN498" si="602">AK222+AL222+AM222</f>
        <v>79453.546666666662</v>
      </c>
      <c r="AO222" s="154">
        <f t="shared" ref="AO222:AO498" si="603">AB222+AF222+AJ222+AN222</f>
        <v>193499.54666666666</v>
      </c>
    </row>
    <row r="223" spans="1:41">
      <c r="A223" s="598" t="s">
        <v>317</v>
      </c>
      <c r="B223" s="599" t="s">
        <v>197</v>
      </c>
      <c r="C223" s="600">
        <f>SUM(C224:C234)</f>
        <v>96500</v>
      </c>
      <c r="D223" s="600">
        <f>SUM(D224:D234)</f>
        <v>0</v>
      </c>
      <c r="E223" s="600">
        <f t="shared" si="594"/>
        <v>96500</v>
      </c>
      <c r="F223" s="164">
        <f>SUM(F224:F234)</f>
        <v>0</v>
      </c>
      <c r="G223" s="164">
        <f t="shared" si="595"/>
        <v>96500</v>
      </c>
      <c r="H223" s="164">
        <f>SUM(H224:H234)</f>
        <v>0</v>
      </c>
      <c r="I223" s="164">
        <f t="shared" si="596"/>
        <v>96500</v>
      </c>
      <c r="J223" s="164">
        <f t="shared" ref="J223:AA223" si="604">SUM(J224:J234)</f>
        <v>0</v>
      </c>
      <c r="K223" s="164">
        <f t="shared" si="604"/>
        <v>0</v>
      </c>
      <c r="L223" s="164">
        <f t="shared" si="604"/>
        <v>0</v>
      </c>
      <c r="M223" s="164">
        <f t="shared" si="604"/>
        <v>0</v>
      </c>
      <c r="N223" s="164">
        <f t="shared" si="604"/>
        <v>0</v>
      </c>
      <c r="O223" s="164">
        <f t="shared" si="604"/>
        <v>0</v>
      </c>
      <c r="P223" s="164">
        <f t="shared" si="604"/>
        <v>0</v>
      </c>
      <c r="Q223" s="164">
        <f t="shared" si="604"/>
        <v>0</v>
      </c>
      <c r="R223" s="164">
        <f t="shared" si="604"/>
        <v>0</v>
      </c>
      <c r="S223" s="164">
        <f t="shared" ref="S223" si="605">SUM(S224:S234)</f>
        <v>0</v>
      </c>
      <c r="T223" s="164">
        <f t="shared" si="604"/>
        <v>8000</v>
      </c>
      <c r="U223" s="164">
        <f t="shared" si="604"/>
        <v>0</v>
      </c>
      <c r="V223" s="164">
        <f t="shared" si="604"/>
        <v>0</v>
      </c>
      <c r="W223" s="164">
        <f t="shared" si="604"/>
        <v>0</v>
      </c>
      <c r="X223" s="164">
        <f t="shared" si="604"/>
        <v>88500</v>
      </c>
      <c r="Y223" s="164">
        <f t="shared" si="604"/>
        <v>0</v>
      </c>
      <c r="Z223" s="164">
        <f t="shared" si="604"/>
        <v>0</v>
      </c>
      <c r="AA223" s="164">
        <f t="shared" si="604"/>
        <v>0</v>
      </c>
      <c r="AB223" s="164">
        <f t="shared" si="599"/>
        <v>0</v>
      </c>
      <c r="AC223" s="164">
        <f>SUM(AC224:AC234)</f>
        <v>0</v>
      </c>
      <c r="AD223" s="164">
        <f>SUM(AD224:AD234)</f>
        <v>0</v>
      </c>
      <c r="AE223" s="164">
        <f>SUM(AE224:AE234)</f>
        <v>2000</v>
      </c>
      <c r="AF223" s="164">
        <f t="shared" si="600"/>
        <v>2000</v>
      </c>
      <c r="AG223" s="164">
        <f>SUM(AG224:AG234)</f>
        <v>60500</v>
      </c>
      <c r="AH223" s="164">
        <f>SUM(AH224:AH234)</f>
        <v>0</v>
      </c>
      <c r="AI223" s="164">
        <f>SUM(AI224:AI234)</f>
        <v>6000</v>
      </c>
      <c r="AJ223" s="164">
        <f t="shared" si="601"/>
        <v>66500</v>
      </c>
      <c r="AK223" s="164">
        <f>SUM(AK224:AK234)</f>
        <v>28000</v>
      </c>
      <c r="AL223" s="164">
        <f>SUM(AL224:AL234)</f>
        <v>0</v>
      </c>
      <c r="AM223" s="164">
        <f>SUM(AM224:AM234)</f>
        <v>0</v>
      </c>
      <c r="AN223" s="164">
        <f t="shared" si="602"/>
        <v>28000</v>
      </c>
      <c r="AO223" s="164">
        <f t="shared" si="603"/>
        <v>96500</v>
      </c>
    </row>
    <row r="224" spans="1:41" hidden="1">
      <c r="A224" s="601" t="s">
        <v>318</v>
      </c>
      <c r="B224" s="602" t="s">
        <v>198</v>
      </c>
      <c r="C224" s="603">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D224" s="603">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E224" s="603">
        <f t="shared" si="594"/>
        <v>0</v>
      </c>
      <c r="F224" s="157"/>
      <c r="G224" s="157">
        <f t="shared" si="595"/>
        <v>0</v>
      </c>
      <c r="H224" s="157"/>
      <c r="I224" s="157">
        <f t="shared" si="596"/>
        <v>0</v>
      </c>
      <c r="J224"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K224"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L224"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M224"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N224"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O224"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P224"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Q224"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R224"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S224"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T224"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U224"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V224"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W224"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X224"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Y224"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Z224"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A224"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B224" s="157">
        <f t="shared" si="599"/>
        <v>0</v>
      </c>
      <c r="AC224"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D224"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E224"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F224" s="157">
        <f t="shared" si="600"/>
        <v>0</v>
      </c>
      <c r="AG224"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H224"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I224"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J224" s="157">
        <f t="shared" si="601"/>
        <v>0</v>
      </c>
      <c r="AK224"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L224"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M224"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N224" s="157">
        <f t="shared" si="602"/>
        <v>0</v>
      </c>
      <c r="AO224" s="157">
        <f t="shared" si="603"/>
        <v>0</v>
      </c>
    </row>
    <row r="225" spans="1:41">
      <c r="A225" s="601" t="s">
        <v>804</v>
      </c>
      <c r="B225" s="602" t="s">
        <v>805</v>
      </c>
      <c r="C225" s="603">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96500</v>
      </c>
      <c r="D225" s="603">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E225" s="603">
        <f t="shared" si="594"/>
        <v>96500</v>
      </c>
      <c r="F225" s="157"/>
      <c r="G225" s="157">
        <f t="shared" si="595"/>
        <v>96500</v>
      </c>
      <c r="H225" s="157"/>
      <c r="I225" s="157">
        <f t="shared" si="596"/>
        <v>96500</v>
      </c>
      <c r="J225"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K225"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L225"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M225"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N225"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O225"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P225"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Q225"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R225"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S225"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T225"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8000</v>
      </c>
      <c r="U225"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V225"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W225"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X225"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88500</v>
      </c>
      <c r="Y225"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Z225"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A225"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B225" s="157">
        <f t="shared" si="599"/>
        <v>0</v>
      </c>
      <c r="AC225"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D225"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E225"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2000</v>
      </c>
      <c r="AF225" s="157">
        <f t="shared" si="600"/>
        <v>2000</v>
      </c>
      <c r="AG225"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60500</v>
      </c>
      <c r="AH225"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I225"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6000</v>
      </c>
      <c r="AJ225" s="157">
        <f t="shared" si="601"/>
        <v>66500</v>
      </c>
      <c r="AK225"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28000</v>
      </c>
      <c r="AL225"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M225"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N225" s="157">
        <f t="shared" si="602"/>
        <v>28000</v>
      </c>
      <c r="AO225" s="157">
        <f t="shared" si="603"/>
        <v>96500</v>
      </c>
    </row>
    <row r="226" spans="1:41" hidden="1">
      <c r="A226" s="601" t="s">
        <v>806</v>
      </c>
      <c r="B226" s="602" t="s">
        <v>807</v>
      </c>
      <c r="C226" s="603">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D226" s="603">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E226" s="603">
        <f t="shared" si="594"/>
        <v>0</v>
      </c>
      <c r="F226" s="157"/>
      <c r="G226" s="157">
        <f t="shared" si="595"/>
        <v>0</v>
      </c>
      <c r="H226" s="157"/>
      <c r="I226" s="157">
        <f t="shared" si="596"/>
        <v>0</v>
      </c>
      <c r="J226"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K226"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L226"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M226"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N226"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O226"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P226"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Q226"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R226"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S226"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T226"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U226"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V226"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W226"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X226"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Y226"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Z226"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A226"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B226" s="157">
        <f t="shared" si="599"/>
        <v>0</v>
      </c>
      <c r="AC226"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D226"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E226"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F226" s="157">
        <f t="shared" si="600"/>
        <v>0</v>
      </c>
      <c r="AG226"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H226"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I226"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J226" s="157">
        <f t="shared" si="601"/>
        <v>0</v>
      </c>
      <c r="AK226"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L226"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M226"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N226" s="157">
        <f t="shared" si="602"/>
        <v>0</v>
      </c>
      <c r="AO226" s="157">
        <f t="shared" si="603"/>
        <v>0</v>
      </c>
    </row>
    <row r="227" spans="1:41" hidden="1">
      <c r="A227" s="601" t="s">
        <v>808</v>
      </c>
      <c r="B227" s="602" t="s">
        <v>809</v>
      </c>
      <c r="C227" s="603">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D227" s="603">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E227" s="603">
        <f t="shared" ref="E227:E229" si="606">C227+D227</f>
        <v>0</v>
      </c>
      <c r="F227" s="157"/>
      <c r="G227" s="157">
        <f t="shared" ref="G227:G229" si="607">E227-F227</f>
        <v>0</v>
      </c>
      <c r="H227" s="157"/>
      <c r="I227" s="157">
        <f t="shared" ref="I227:I229" si="608">E227-H227</f>
        <v>0</v>
      </c>
      <c r="J227"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K227"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L227"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M227"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N227"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O227"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P227"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Q227"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R227"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S227"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T227"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U227"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V227"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W227"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X227"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Y227"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Z227"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A227"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B227" s="157">
        <f t="shared" ref="AB227:AB229" si="609">Y227+Z227+AA227</f>
        <v>0</v>
      </c>
      <c r="AC227"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D227"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E227"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F227" s="157">
        <f t="shared" ref="AF227:AF229" si="610">AC227+AD227+AE227</f>
        <v>0</v>
      </c>
      <c r="AG227"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H227"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I227"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J227" s="157">
        <f t="shared" ref="AJ227:AJ229" si="611">AG227+AH227+AI227</f>
        <v>0</v>
      </c>
      <c r="AK227"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L227"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M227"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N227" s="157">
        <f t="shared" ref="AN227:AN229" si="612">AK227+AL227+AM227</f>
        <v>0</v>
      </c>
      <c r="AO227" s="157">
        <f t="shared" ref="AO227:AO229" si="613">AB227+AF227+AJ227+AN227</f>
        <v>0</v>
      </c>
    </row>
    <row r="228" spans="1:41" hidden="1">
      <c r="A228" s="601" t="s">
        <v>810</v>
      </c>
      <c r="B228" s="602" t="s">
        <v>811</v>
      </c>
      <c r="C228" s="603">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D228" s="603">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E228" s="603">
        <f t="shared" si="606"/>
        <v>0</v>
      </c>
      <c r="F228" s="157"/>
      <c r="G228" s="157">
        <f t="shared" si="607"/>
        <v>0</v>
      </c>
      <c r="H228" s="157"/>
      <c r="I228" s="157">
        <f t="shared" si="608"/>
        <v>0</v>
      </c>
      <c r="J228"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K228"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L228"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M228"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N228"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O228"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P228"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Q228"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R228"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S228"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T228"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U228"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V228"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W228"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X228"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Y228"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Z228"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A228"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B228" s="157">
        <f t="shared" si="609"/>
        <v>0</v>
      </c>
      <c r="AC228"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D228"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E228"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F228" s="157">
        <f t="shared" si="610"/>
        <v>0</v>
      </c>
      <c r="AG228"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H228"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I228"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J228" s="157">
        <f t="shared" si="611"/>
        <v>0</v>
      </c>
      <c r="AK228"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L228"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M228"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N228" s="157">
        <f t="shared" si="612"/>
        <v>0</v>
      </c>
      <c r="AO228" s="157">
        <f t="shared" si="613"/>
        <v>0</v>
      </c>
    </row>
    <row r="229" spans="1:41" hidden="1">
      <c r="A229" s="601" t="s">
        <v>319</v>
      </c>
      <c r="B229" s="602" t="s">
        <v>812</v>
      </c>
      <c r="C229" s="603">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D229" s="603">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E229" s="603">
        <f t="shared" si="606"/>
        <v>0</v>
      </c>
      <c r="F229" s="157"/>
      <c r="G229" s="157">
        <f t="shared" si="607"/>
        <v>0</v>
      </c>
      <c r="H229" s="157"/>
      <c r="I229" s="157">
        <f t="shared" si="608"/>
        <v>0</v>
      </c>
      <c r="J229"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K229"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L229"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M229"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N229"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O229"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P229"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Q229"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R229"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S229"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T229"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U229"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V229"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W229"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X229"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Y229"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Z229"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A229"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B229" s="157">
        <f t="shared" si="609"/>
        <v>0</v>
      </c>
      <c r="AC229"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D229"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E229"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F229" s="157">
        <f t="shared" si="610"/>
        <v>0</v>
      </c>
      <c r="AG229"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H229"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I229"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J229" s="157">
        <f t="shared" si="611"/>
        <v>0</v>
      </c>
      <c r="AK229"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L229"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M229"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N229" s="157">
        <f t="shared" si="612"/>
        <v>0</v>
      </c>
      <c r="AO229" s="157">
        <f t="shared" si="613"/>
        <v>0</v>
      </c>
    </row>
    <row r="230" spans="1:41" hidden="1">
      <c r="A230" s="601" t="s">
        <v>813</v>
      </c>
      <c r="B230" s="602" t="s">
        <v>814</v>
      </c>
      <c r="C230" s="603">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D230" s="603">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E230" s="603">
        <f>C230+D230</f>
        <v>0</v>
      </c>
      <c r="F230" s="157"/>
      <c r="G230" s="157">
        <f>E230-F230</f>
        <v>0</v>
      </c>
      <c r="H230" s="157"/>
      <c r="I230" s="157">
        <f>E230-H230</f>
        <v>0</v>
      </c>
      <c r="J230"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K230"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L230"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M230"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N230"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O230"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P230"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Q230"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R230"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S230"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T230"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U230"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V230"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W230"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X230"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Y230"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Z230"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A230"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B230" s="157">
        <f>Y230+Z230+AA230</f>
        <v>0</v>
      </c>
      <c r="AC230"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D230"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E230"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F230" s="157">
        <f>AC230+AD230+AE230</f>
        <v>0</v>
      </c>
      <c r="AG230"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H230"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I230"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J230" s="157">
        <f>AG230+AH230+AI230</f>
        <v>0</v>
      </c>
      <c r="AK230"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L230"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M230"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N230" s="157">
        <f>AK230+AL230+AM230</f>
        <v>0</v>
      </c>
      <c r="AO230" s="157">
        <f>AB230+AF230+AJ230+AN230</f>
        <v>0</v>
      </c>
    </row>
    <row r="231" spans="1:41" hidden="1">
      <c r="A231" s="601" t="s">
        <v>336</v>
      </c>
      <c r="B231" s="602" t="s">
        <v>209</v>
      </c>
      <c r="C231" s="603">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D231" s="603">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E231" s="603">
        <f>C231+D231</f>
        <v>0</v>
      </c>
      <c r="F231" s="157"/>
      <c r="G231" s="157">
        <f>E231-F231</f>
        <v>0</v>
      </c>
      <c r="H231" s="157"/>
      <c r="I231" s="157">
        <f>E231-H231</f>
        <v>0</v>
      </c>
      <c r="J231"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K231"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L231"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M231"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N231"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O231"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P231"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Q231"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R231"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S231"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T231"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U231"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V231"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W231"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X231"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Y231"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Z231"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A231"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B231" s="157">
        <f>Y231+Z231+AA231</f>
        <v>0</v>
      </c>
      <c r="AC231"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D231"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E231"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F231" s="157">
        <f>AC231+AD231+AE231</f>
        <v>0</v>
      </c>
      <c r="AG231"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H231"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I231"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J231" s="157">
        <f>AG231+AH231+AI231</f>
        <v>0</v>
      </c>
      <c r="AK231"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L231"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M231"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N231" s="157">
        <f>AK231+AL231+AM231</f>
        <v>0</v>
      </c>
      <c r="AO231" s="157">
        <f>AB231+AF231+AJ231+AN231</f>
        <v>0</v>
      </c>
    </row>
    <row r="232" spans="1:41" hidden="1">
      <c r="A232" s="601" t="s">
        <v>851</v>
      </c>
      <c r="B232" s="602" t="s">
        <v>852</v>
      </c>
      <c r="C232" s="603">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D232" s="603">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E232" s="603">
        <f t="shared" ref="E232" si="614">C232+D232</f>
        <v>0</v>
      </c>
      <c r="F232" s="157"/>
      <c r="G232" s="157">
        <f t="shared" ref="G232" si="615">E232-F232</f>
        <v>0</v>
      </c>
      <c r="H232" s="157"/>
      <c r="I232" s="157">
        <f t="shared" ref="I232" si="616">E232-H232</f>
        <v>0</v>
      </c>
      <c r="J232"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K232"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L232"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M232"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N232"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O232"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P232"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Q232"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R232"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S232"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T232"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U232"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V232"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W232"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X232"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Y232"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Z232"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A232"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B232" s="157">
        <f t="shared" ref="AB232" si="617">Y232+Z232+AA232</f>
        <v>0</v>
      </c>
      <c r="AC232"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D232"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E232"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F232" s="157">
        <f t="shared" ref="AF232" si="618">AC232+AD232+AE232</f>
        <v>0</v>
      </c>
      <c r="AG232"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H232"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I232"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J232" s="157">
        <f t="shared" ref="AJ232" si="619">AG232+AH232+AI232</f>
        <v>0</v>
      </c>
      <c r="AK232"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L232"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M232"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N232" s="157">
        <f t="shared" ref="AN232" si="620">AK232+AL232+AM232</f>
        <v>0</v>
      </c>
      <c r="AO232" s="157">
        <f t="shared" ref="AO232" si="621">AB232+AF232+AJ232+AN232</f>
        <v>0</v>
      </c>
    </row>
    <row r="233" spans="1:41" hidden="1">
      <c r="A233" s="601" t="s">
        <v>853</v>
      </c>
      <c r="B233" s="602" t="s">
        <v>854</v>
      </c>
      <c r="C233" s="603">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D233" s="603">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E233" s="603">
        <f t="shared" ref="E233" si="622">C233+D233</f>
        <v>0</v>
      </c>
      <c r="F233" s="157"/>
      <c r="G233" s="157">
        <f t="shared" ref="G233" si="623">E233-F233</f>
        <v>0</v>
      </c>
      <c r="H233" s="157"/>
      <c r="I233" s="157">
        <f t="shared" ref="I233" si="624">E233-H233</f>
        <v>0</v>
      </c>
      <c r="J233"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K233"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L233"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M233"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N233"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O233"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P233"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Q233"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R233"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S233"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T233"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U233"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V233"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W233"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X233"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Y233"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Z233"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A233"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B233" s="157">
        <f t="shared" ref="AB233" si="625">Y233+Z233+AA233</f>
        <v>0</v>
      </c>
      <c r="AC233"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D233"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E233"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F233" s="157">
        <f t="shared" ref="AF233" si="626">AC233+AD233+AE233</f>
        <v>0</v>
      </c>
      <c r="AG233"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H233"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I233"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J233" s="157">
        <f t="shared" ref="AJ233" si="627">AG233+AH233+AI233</f>
        <v>0</v>
      </c>
      <c r="AK233"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L233"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M233"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N233" s="157">
        <f t="shared" ref="AN233" si="628">AK233+AL233+AM233</f>
        <v>0</v>
      </c>
      <c r="AO233" s="157">
        <f t="shared" ref="AO233" si="629">AB233+AF233+AJ233+AN233</f>
        <v>0</v>
      </c>
    </row>
    <row r="234" spans="1:41" hidden="1">
      <c r="A234" s="601" t="s">
        <v>855</v>
      </c>
      <c r="B234" s="602" t="s">
        <v>856</v>
      </c>
      <c r="C234" s="603">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D234" s="603">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E234" s="603">
        <f>C234+D234</f>
        <v>0</v>
      </c>
      <c r="F234" s="157"/>
      <c r="G234" s="157">
        <f>E234-F234</f>
        <v>0</v>
      </c>
      <c r="H234" s="157"/>
      <c r="I234" s="157">
        <f>E234-H234</f>
        <v>0</v>
      </c>
      <c r="J234"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K234"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L234"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M234"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N234"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O234"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P234"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Q234"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R234"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S234"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T234"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U234"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V234"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W234"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X234"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Y234"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Z234"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A234"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B234" s="157">
        <f>Y234+Z234+AA234</f>
        <v>0</v>
      </c>
      <c r="AC234"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D234"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E234"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F234" s="157">
        <f>AC234+AD234+AE234</f>
        <v>0</v>
      </c>
      <c r="AG234"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H234"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I234"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J234" s="157">
        <f>AG234+AH234+AI234</f>
        <v>0</v>
      </c>
      <c r="AK234"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L234"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M234"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N234" s="157">
        <f>AK234+AL234+AM234</f>
        <v>0</v>
      </c>
      <c r="AO234" s="157">
        <f>AB234+AF234+AJ234+AN234</f>
        <v>0</v>
      </c>
    </row>
    <row r="235" spans="1:41">
      <c r="A235" s="598" t="s">
        <v>320</v>
      </c>
      <c r="B235" s="599" t="s">
        <v>199</v>
      </c>
      <c r="C235" s="600">
        <f>SUM(C236:C242)</f>
        <v>0</v>
      </c>
      <c r="D235" s="600">
        <f>SUM(D236:D242)</f>
        <v>0</v>
      </c>
      <c r="E235" s="600">
        <f t="shared" si="594"/>
        <v>0</v>
      </c>
      <c r="F235" s="164">
        <f>SUM(F236:F242)</f>
        <v>0</v>
      </c>
      <c r="G235" s="164">
        <f t="shared" si="595"/>
        <v>0</v>
      </c>
      <c r="H235" s="164">
        <f>SUM(H236:H242)</f>
        <v>0</v>
      </c>
      <c r="I235" s="164">
        <f t="shared" si="596"/>
        <v>0</v>
      </c>
      <c r="J235" s="164">
        <f t="shared" ref="J235:AA235" si="630">SUM(J236:J242)</f>
        <v>0</v>
      </c>
      <c r="K235" s="164">
        <f t="shared" si="630"/>
        <v>0</v>
      </c>
      <c r="L235" s="164">
        <f t="shared" si="630"/>
        <v>0</v>
      </c>
      <c r="M235" s="164">
        <f t="shared" si="630"/>
        <v>0</v>
      </c>
      <c r="N235" s="164">
        <f t="shared" si="630"/>
        <v>0</v>
      </c>
      <c r="O235" s="164">
        <f t="shared" ref="O235:P235" si="631">SUM(O236:O242)</f>
        <v>0</v>
      </c>
      <c r="P235" s="164">
        <f t="shared" si="631"/>
        <v>0</v>
      </c>
      <c r="Q235" s="164">
        <f t="shared" si="630"/>
        <v>0</v>
      </c>
      <c r="R235" s="164">
        <f t="shared" si="630"/>
        <v>0</v>
      </c>
      <c r="S235" s="164">
        <f t="shared" ref="S235" si="632">SUM(S236:S242)</f>
        <v>0</v>
      </c>
      <c r="T235" s="164">
        <f t="shared" si="630"/>
        <v>0</v>
      </c>
      <c r="U235" s="164">
        <f t="shared" si="630"/>
        <v>0</v>
      </c>
      <c r="V235" s="164">
        <f t="shared" ref="V235" si="633">SUM(V236:V242)</f>
        <v>0</v>
      </c>
      <c r="W235" s="164">
        <f t="shared" si="630"/>
        <v>0</v>
      </c>
      <c r="X235" s="164">
        <f t="shared" si="630"/>
        <v>0</v>
      </c>
      <c r="Y235" s="164">
        <f t="shared" si="630"/>
        <v>0</v>
      </c>
      <c r="Z235" s="164">
        <f t="shared" si="630"/>
        <v>0</v>
      </c>
      <c r="AA235" s="164">
        <f t="shared" si="630"/>
        <v>0</v>
      </c>
      <c r="AB235" s="164">
        <f t="shared" si="599"/>
        <v>0</v>
      </c>
      <c r="AC235" s="164">
        <f>SUM(AC236:AC242)</f>
        <v>0</v>
      </c>
      <c r="AD235" s="164">
        <f>SUM(AD236:AD242)</f>
        <v>0</v>
      </c>
      <c r="AE235" s="164">
        <f>SUM(AE236:AE242)</f>
        <v>0</v>
      </c>
      <c r="AF235" s="164">
        <f t="shared" si="600"/>
        <v>0</v>
      </c>
      <c r="AG235" s="164">
        <f>SUM(AG236:AG242)</f>
        <v>0</v>
      </c>
      <c r="AH235" s="164">
        <f>SUM(AH236:AH242)</f>
        <v>0</v>
      </c>
      <c r="AI235" s="164">
        <f>SUM(AI236:AI242)</f>
        <v>0</v>
      </c>
      <c r="AJ235" s="164">
        <f t="shared" si="601"/>
        <v>0</v>
      </c>
      <c r="AK235" s="164">
        <f>SUM(AK236:AK242)</f>
        <v>0</v>
      </c>
      <c r="AL235" s="164">
        <f>SUM(AL236:AL242)</f>
        <v>0</v>
      </c>
      <c r="AM235" s="164">
        <f>SUM(AM236:AM242)</f>
        <v>0</v>
      </c>
      <c r="AN235" s="164">
        <f t="shared" si="602"/>
        <v>0</v>
      </c>
      <c r="AO235" s="164">
        <f t="shared" si="603"/>
        <v>0</v>
      </c>
    </row>
    <row r="236" spans="1:41" hidden="1">
      <c r="A236" s="601" t="s">
        <v>815</v>
      </c>
      <c r="B236" s="602" t="s">
        <v>816</v>
      </c>
      <c r="C236" s="603">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D236" s="603">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E236" s="603">
        <f t="shared" ref="E236:E239" si="634">C236+D236</f>
        <v>0</v>
      </c>
      <c r="F236" s="157"/>
      <c r="G236" s="157">
        <f t="shared" ref="G236:G239" si="635">E236-F236</f>
        <v>0</v>
      </c>
      <c r="H236" s="157"/>
      <c r="I236" s="157">
        <f t="shared" ref="I236:I239" si="636">E236-H236</f>
        <v>0</v>
      </c>
      <c r="J236"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K236"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L236"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M236"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N236"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O236"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P236"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Q236"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R236"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S236"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T236"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U236"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V236"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W236"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X236"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Y236"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Z236"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A236"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B236" s="157">
        <f t="shared" ref="AB236:AB239" si="637">Y236+Z236+AA236</f>
        <v>0</v>
      </c>
      <c r="AC236"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D236"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E236"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F236" s="157">
        <f t="shared" ref="AF236:AF239" si="638">AC236+AD236+AE236</f>
        <v>0</v>
      </c>
      <c r="AG236"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H236"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I236"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J236" s="157">
        <f t="shared" ref="AJ236:AJ239" si="639">AG236+AH236+AI236</f>
        <v>0</v>
      </c>
      <c r="AK236"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L236"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M236"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N236" s="157">
        <f t="shared" ref="AN236:AN239" si="640">AK236+AL236+AM236</f>
        <v>0</v>
      </c>
      <c r="AO236" s="157">
        <f t="shared" ref="AO236:AO239" si="641">AB236+AF236+AJ236+AN236</f>
        <v>0</v>
      </c>
    </row>
    <row r="237" spans="1:41" hidden="1">
      <c r="A237" s="601" t="s">
        <v>817</v>
      </c>
      <c r="B237" s="602" t="s">
        <v>818</v>
      </c>
      <c r="C237" s="603">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D237" s="603">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E237" s="603">
        <f t="shared" si="634"/>
        <v>0</v>
      </c>
      <c r="F237" s="157"/>
      <c r="G237" s="157">
        <f t="shared" si="635"/>
        <v>0</v>
      </c>
      <c r="H237" s="157"/>
      <c r="I237" s="157">
        <f t="shared" si="636"/>
        <v>0</v>
      </c>
      <c r="J237"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K237"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L237"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M237"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N237"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O237"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P237"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Q237"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R237"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S237"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T237"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U237"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V237"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W237"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X237"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Y237"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Z237"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A237"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B237" s="157">
        <f t="shared" si="637"/>
        <v>0</v>
      </c>
      <c r="AC237"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D237"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E237"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F237" s="157">
        <f t="shared" si="638"/>
        <v>0</v>
      </c>
      <c r="AG237"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H237"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I237"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J237" s="157">
        <f t="shared" si="639"/>
        <v>0</v>
      </c>
      <c r="AK237"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L237"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M237"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N237" s="157">
        <f t="shared" si="640"/>
        <v>0</v>
      </c>
      <c r="AO237" s="157">
        <f t="shared" si="641"/>
        <v>0</v>
      </c>
    </row>
    <row r="238" spans="1:41" hidden="1">
      <c r="A238" s="601" t="s">
        <v>321</v>
      </c>
      <c r="B238" s="602" t="s">
        <v>819</v>
      </c>
      <c r="C238" s="603">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D238" s="603">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E238" s="603">
        <f t="shared" si="634"/>
        <v>0</v>
      </c>
      <c r="F238" s="157"/>
      <c r="G238" s="157">
        <f t="shared" si="635"/>
        <v>0</v>
      </c>
      <c r="H238" s="157"/>
      <c r="I238" s="157">
        <f t="shared" si="636"/>
        <v>0</v>
      </c>
      <c r="J238"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K238"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L238"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M238"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N238"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O238"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P238"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Q238"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R238"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S238"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T238"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U238"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V238"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W238"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X238"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Y238"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Z238"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A238"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B238" s="157">
        <f t="shared" si="637"/>
        <v>0</v>
      </c>
      <c r="AC238"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D238"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E238"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F238" s="157">
        <f t="shared" si="638"/>
        <v>0</v>
      </c>
      <c r="AG238"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H238"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I238"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J238" s="157">
        <f t="shared" si="639"/>
        <v>0</v>
      </c>
      <c r="AK238"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L238"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M238"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N238" s="157">
        <f t="shared" si="640"/>
        <v>0</v>
      </c>
      <c r="AO238" s="157">
        <f t="shared" si="641"/>
        <v>0</v>
      </c>
    </row>
    <row r="239" spans="1:41" hidden="1">
      <c r="A239" s="601" t="s">
        <v>820</v>
      </c>
      <c r="B239" s="602" t="s">
        <v>821</v>
      </c>
      <c r="C239" s="603">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D239" s="603">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E239" s="603">
        <f t="shared" si="634"/>
        <v>0</v>
      </c>
      <c r="F239" s="157"/>
      <c r="G239" s="157">
        <f t="shared" si="635"/>
        <v>0</v>
      </c>
      <c r="H239" s="157"/>
      <c r="I239" s="157">
        <f t="shared" si="636"/>
        <v>0</v>
      </c>
      <c r="J239"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K239"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L239"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M239"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N239"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O239"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P239"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Q239"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R239"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S239"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T239"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U239"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V239"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W239"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X239"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Y239"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Z239"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A239"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B239" s="157">
        <f t="shared" si="637"/>
        <v>0</v>
      </c>
      <c r="AC239"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D239"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E239"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F239" s="157">
        <f t="shared" si="638"/>
        <v>0</v>
      </c>
      <c r="AG239"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H239"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I239"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J239" s="157">
        <f t="shared" si="639"/>
        <v>0</v>
      </c>
      <c r="AK239"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L239"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M239"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N239" s="157">
        <f t="shared" si="640"/>
        <v>0</v>
      </c>
      <c r="AO239" s="157">
        <f t="shared" si="641"/>
        <v>0</v>
      </c>
    </row>
    <row r="240" spans="1:41" hidden="1">
      <c r="A240" s="601" t="s">
        <v>822</v>
      </c>
      <c r="B240" s="602" t="s">
        <v>819</v>
      </c>
      <c r="C240" s="603">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D240" s="603">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E240" s="603">
        <f t="shared" si="594"/>
        <v>0</v>
      </c>
      <c r="F240" s="157"/>
      <c r="G240" s="157">
        <f t="shared" si="595"/>
        <v>0</v>
      </c>
      <c r="H240" s="157"/>
      <c r="I240" s="157">
        <f t="shared" si="596"/>
        <v>0</v>
      </c>
      <c r="J240"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K240"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L240"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M240"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N240"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O240"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P240"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Q240"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R240"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S240"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T240"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U240"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V240"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W240"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X240"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Y240"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Z240"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A240"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B240" s="157">
        <f t="shared" si="599"/>
        <v>0</v>
      </c>
      <c r="AC240"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D240"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E240"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F240" s="157">
        <f t="shared" si="600"/>
        <v>0</v>
      </c>
      <c r="AG240"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H240"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I240"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J240" s="157">
        <f t="shared" si="601"/>
        <v>0</v>
      </c>
      <c r="AK240"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L240"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M240"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N240" s="157">
        <f t="shared" si="602"/>
        <v>0</v>
      </c>
      <c r="AO240" s="157">
        <f t="shared" si="603"/>
        <v>0</v>
      </c>
    </row>
    <row r="241" spans="1:41" hidden="1">
      <c r="A241" s="601" t="s">
        <v>823</v>
      </c>
      <c r="B241" s="602" t="s">
        <v>824</v>
      </c>
      <c r="C241" s="603">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D241" s="603">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E241" s="603">
        <f t="shared" ref="E241" si="642">C241+D241</f>
        <v>0</v>
      </c>
      <c r="F241" s="157"/>
      <c r="G241" s="157">
        <f t="shared" ref="G241" si="643">E241-F241</f>
        <v>0</v>
      </c>
      <c r="H241" s="157"/>
      <c r="I241" s="157">
        <f t="shared" ref="I241" si="644">E241-H241</f>
        <v>0</v>
      </c>
      <c r="J241"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K241"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L241"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M241"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N241"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O241"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P241"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Q241"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R241"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S241"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T241"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U241"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V241"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W241"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X241"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Y241"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Z241"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A241"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B241" s="157">
        <f t="shared" ref="AB241" si="645">Y241+Z241+AA241</f>
        <v>0</v>
      </c>
      <c r="AC241"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D241"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E241"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F241" s="157">
        <f t="shared" ref="AF241" si="646">AC241+AD241+AE241</f>
        <v>0</v>
      </c>
      <c r="AG241"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H241"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I241"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J241" s="157">
        <f t="shared" ref="AJ241" si="647">AG241+AH241+AI241</f>
        <v>0</v>
      </c>
      <c r="AK241"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L241"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M241"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N241" s="157">
        <f t="shared" ref="AN241" si="648">AK241+AL241+AM241</f>
        <v>0</v>
      </c>
      <c r="AO241" s="157">
        <f t="shared" ref="AO241" si="649">AB241+AF241+AJ241+AN241</f>
        <v>0</v>
      </c>
    </row>
    <row r="242" spans="1:41" hidden="1">
      <c r="A242" s="601" t="s">
        <v>825</v>
      </c>
      <c r="B242" s="602" t="s">
        <v>826</v>
      </c>
      <c r="C242" s="603">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D242" s="603">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E242" s="603">
        <f t="shared" ref="E242" si="650">C242+D242</f>
        <v>0</v>
      </c>
      <c r="F242" s="157"/>
      <c r="G242" s="157">
        <f t="shared" ref="G242" si="651">E242-F242</f>
        <v>0</v>
      </c>
      <c r="H242" s="157"/>
      <c r="I242" s="157">
        <f t="shared" ref="I242" si="652">E242-H242</f>
        <v>0</v>
      </c>
      <c r="J242"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K242"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L242"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M242"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N242"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O242"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P242"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Q242"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R242"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S242"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T242"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U242"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V242"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W242"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X242"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Y242"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Z242"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A242"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B242" s="157">
        <f t="shared" ref="AB242" si="653">Y242+Z242+AA242</f>
        <v>0</v>
      </c>
      <c r="AC242"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D242"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E242"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F242" s="157">
        <f t="shared" ref="AF242" si="654">AC242+AD242+AE242</f>
        <v>0</v>
      </c>
      <c r="AG242"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H242"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I242"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J242" s="157">
        <f t="shared" ref="AJ242" si="655">AG242+AH242+AI242</f>
        <v>0</v>
      </c>
      <c r="AK242"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L242"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M242"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N242" s="157">
        <f t="shared" ref="AN242" si="656">AK242+AL242+AM242</f>
        <v>0</v>
      </c>
      <c r="AO242" s="157">
        <f t="shared" ref="AO242" si="657">AB242+AF242+AJ242+AN242</f>
        <v>0</v>
      </c>
    </row>
    <row r="243" spans="1:41">
      <c r="A243" s="598" t="s">
        <v>322</v>
      </c>
      <c r="B243" s="599" t="s">
        <v>200</v>
      </c>
      <c r="C243" s="600">
        <f>SUM(C244:C259)</f>
        <v>44675</v>
      </c>
      <c r="D243" s="600">
        <f>SUM(D244:D259)</f>
        <v>0</v>
      </c>
      <c r="E243" s="600">
        <f t="shared" si="594"/>
        <v>44675</v>
      </c>
      <c r="F243" s="164">
        <f>SUM(F244:F259)</f>
        <v>0</v>
      </c>
      <c r="G243" s="164">
        <f t="shared" si="595"/>
        <v>44675</v>
      </c>
      <c r="H243" s="164">
        <f>SUM(H244:H259)</f>
        <v>0</v>
      </c>
      <c r="I243" s="164">
        <f t="shared" si="596"/>
        <v>44675</v>
      </c>
      <c r="J243" s="164">
        <f t="shared" ref="J243:AA243" si="658">SUM(J244:J259)</f>
        <v>0</v>
      </c>
      <c r="K243" s="164">
        <f t="shared" si="658"/>
        <v>0</v>
      </c>
      <c r="L243" s="164">
        <f t="shared" si="658"/>
        <v>0</v>
      </c>
      <c r="M243" s="164">
        <f t="shared" si="658"/>
        <v>0</v>
      </c>
      <c r="N243" s="164">
        <f t="shared" si="658"/>
        <v>0</v>
      </c>
      <c r="O243" s="164">
        <f t="shared" ref="O243:P243" si="659">SUM(O244:O259)</f>
        <v>0</v>
      </c>
      <c r="P243" s="164">
        <f t="shared" si="659"/>
        <v>0</v>
      </c>
      <c r="Q243" s="164">
        <f t="shared" si="658"/>
        <v>0</v>
      </c>
      <c r="R243" s="164">
        <f t="shared" si="658"/>
        <v>0</v>
      </c>
      <c r="S243" s="164">
        <f t="shared" ref="S243" si="660">SUM(S244:S259)</f>
        <v>0</v>
      </c>
      <c r="T243" s="164">
        <f t="shared" si="658"/>
        <v>2670</v>
      </c>
      <c r="U243" s="164">
        <f t="shared" si="658"/>
        <v>0</v>
      </c>
      <c r="V243" s="164">
        <f t="shared" ref="V243" si="661">SUM(V244:V259)</f>
        <v>0</v>
      </c>
      <c r="W243" s="164">
        <f t="shared" si="658"/>
        <v>0</v>
      </c>
      <c r="X243" s="164">
        <f t="shared" si="658"/>
        <v>42005</v>
      </c>
      <c r="Y243" s="164">
        <f t="shared" si="658"/>
        <v>0</v>
      </c>
      <c r="Z243" s="164">
        <f t="shared" si="658"/>
        <v>0</v>
      </c>
      <c r="AA243" s="164">
        <f t="shared" si="658"/>
        <v>0</v>
      </c>
      <c r="AB243" s="164">
        <f t="shared" si="599"/>
        <v>0</v>
      </c>
      <c r="AC243" s="164">
        <f>SUM(AC244:AC259)</f>
        <v>0</v>
      </c>
      <c r="AD243" s="164">
        <f>SUM(AD244:AD259)</f>
        <v>0</v>
      </c>
      <c r="AE243" s="164">
        <f>SUM(AE244:AE259)</f>
        <v>0</v>
      </c>
      <c r="AF243" s="164">
        <f t="shared" si="600"/>
        <v>0</v>
      </c>
      <c r="AG243" s="164">
        <f>SUM(AG244:AG259)</f>
        <v>23400</v>
      </c>
      <c r="AH243" s="164">
        <f>SUM(AH244:AH259)</f>
        <v>0</v>
      </c>
      <c r="AI243" s="164">
        <f>SUM(AI244:AI259)</f>
        <v>850</v>
      </c>
      <c r="AJ243" s="164">
        <f t="shared" si="601"/>
        <v>24250</v>
      </c>
      <c r="AK243" s="164">
        <f>SUM(AK244:AK259)</f>
        <v>17755</v>
      </c>
      <c r="AL243" s="164">
        <f>SUM(AL244:AL259)</f>
        <v>0</v>
      </c>
      <c r="AM243" s="164">
        <f>SUM(AM244:AM259)</f>
        <v>2670</v>
      </c>
      <c r="AN243" s="164">
        <f t="shared" si="602"/>
        <v>20425</v>
      </c>
      <c r="AO243" s="164">
        <f t="shared" si="603"/>
        <v>44675</v>
      </c>
    </row>
    <row r="244" spans="1:41">
      <c r="A244" s="601" t="s">
        <v>827</v>
      </c>
      <c r="B244" s="602" t="s">
        <v>828</v>
      </c>
      <c r="C244" s="603">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17670</v>
      </c>
      <c r="D244" s="603">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E244" s="603">
        <f t="shared" si="594"/>
        <v>17670</v>
      </c>
      <c r="F244" s="157"/>
      <c r="G244" s="157">
        <f t="shared" si="595"/>
        <v>17670</v>
      </c>
      <c r="H244" s="157"/>
      <c r="I244" s="157">
        <f t="shared" si="596"/>
        <v>17670</v>
      </c>
      <c r="J244"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K244"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L244"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M244"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N244"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O244"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P244"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Q244"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R244"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S244"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T244"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170</v>
      </c>
      <c r="U244"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V244"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W244"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X244"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17500</v>
      </c>
      <c r="Y244"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Z244"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A244"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B244" s="157">
        <f t="shared" si="599"/>
        <v>0</v>
      </c>
      <c r="AC244"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D244"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E244"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F244" s="157">
        <f t="shared" si="600"/>
        <v>0</v>
      </c>
      <c r="AG244"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H244"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I244"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J244" s="157">
        <f t="shared" si="601"/>
        <v>0</v>
      </c>
      <c r="AK244"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17500</v>
      </c>
      <c r="AL244"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M244"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170</v>
      </c>
      <c r="AN244" s="157">
        <f t="shared" si="602"/>
        <v>17670</v>
      </c>
      <c r="AO244" s="157">
        <f t="shared" si="603"/>
        <v>17670</v>
      </c>
    </row>
    <row r="245" spans="1:41" hidden="1">
      <c r="A245" s="601" t="s">
        <v>829</v>
      </c>
      <c r="B245" s="602" t="s">
        <v>830</v>
      </c>
      <c r="C245" s="603">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D245" s="603">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E245" s="603">
        <f t="shared" ref="E245:E253" si="662">C245+D245</f>
        <v>0</v>
      </c>
      <c r="F245" s="157"/>
      <c r="G245" s="157">
        <f t="shared" ref="G245:G253" si="663">E245-F245</f>
        <v>0</v>
      </c>
      <c r="H245" s="157"/>
      <c r="I245" s="157">
        <f t="shared" ref="I245:I253" si="664">E245-H245</f>
        <v>0</v>
      </c>
      <c r="J245"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K245"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L245"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M245"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N245"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O245"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P245"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Q245"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R245"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S245"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T245"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U245"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V245"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W245"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X245"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Y245"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Z245"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A245"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B245" s="157">
        <f t="shared" ref="AB245:AB253" si="665">Y245+Z245+AA245</f>
        <v>0</v>
      </c>
      <c r="AC245"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D245"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E245"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F245" s="157">
        <f t="shared" ref="AF245:AF253" si="666">AC245+AD245+AE245</f>
        <v>0</v>
      </c>
      <c r="AG245"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H245"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I245"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J245" s="157">
        <f t="shared" ref="AJ245:AJ253" si="667">AG245+AH245+AI245</f>
        <v>0</v>
      </c>
      <c r="AK245"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L245"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M245"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N245" s="157">
        <f t="shared" ref="AN245:AN253" si="668">AK245+AL245+AM245</f>
        <v>0</v>
      </c>
      <c r="AO245" s="157">
        <f t="shared" ref="AO245:AO253" si="669">AB245+AF245+AJ245+AN245</f>
        <v>0</v>
      </c>
    </row>
    <row r="246" spans="1:41">
      <c r="A246" s="601" t="s">
        <v>831</v>
      </c>
      <c r="B246" s="602" t="s">
        <v>832</v>
      </c>
      <c r="C246" s="603">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5000</v>
      </c>
      <c r="D246" s="603">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E246" s="603">
        <f t="shared" si="662"/>
        <v>5000</v>
      </c>
      <c r="F246" s="157"/>
      <c r="G246" s="157">
        <f t="shared" si="663"/>
        <v>5000</v>
      </c>
      <c r="H246" s="157"/>
      <c r="I246" s="157">
        <f t="shared" si="664"/>
        <v>5000</v>
      </c>
      <c r="J246"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K246"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L246"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M246"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N246"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O246"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P246"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Q246"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R246"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S246"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T246"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U246"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V246"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W246"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X246"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5000</v>
      </c>
      <c r="Y246"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Z246"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A246"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B246" s="157">
        <f t="shared" si="665"/>
        <v>0</v>
      </c>
      <c r="AC246"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D246"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E246"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F246" s="157">
        <f t="shared" si="666"/>
        <v>0</v>
      </c>
      <c r="AG246"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5000</v>
      </c>
      <c r="AH246"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I246"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J246" s="157">
        <f t="shared" si="667"/>
        <v>5000</v>
      </c>
      <c r="AK246"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L246"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M246"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N246" s="157">
        <f t="shared" si="668"/>
        <v>0</v>
      </c>
      <c r="AO246" s="157">
        <f t="shared" si="669"/>
        <v>5000</v>
      </c>
    </row>
    <row r="247" spans="1:41" hidden="1">
      <c r="A247" s="601" t="s">
        <v>323</v>
      </c>
      <c r="B247" s="602" t="s">
        <v>201</v>
      </c>
      <c r="C247" s="603">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D247" s="603">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E247" s="603">
        <f t="shared" si="662"/>
        <v>0</v>
      </c>
      <c r="F247" s="157"/>
      <c r="G247" s="157">
        <f t="shared" si="663"/>
        <v>0</v>
      </c>
      <c r="H247" s="157"/>
      <c r="I247" s="157">
        <f t="shared" si="664"/>
        <v>0</v>
      </c>
      <c r="J247"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K247"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L247"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M247"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N247"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O247"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P247"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Q247"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R247"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S247"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T247"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U247"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V247"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W247"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X247"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Y247"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Z247"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A247"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B247" s="157">
        <f t="shared" si="665"/>
        <v>0</v>
      </c>
      <c r="AC247"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D247"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E247"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F247" s="157">
        <f t="shared" si="666"/>
        <v>0</v>
      </c>
      <c r="AG247"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H247"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I247"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J247" s="157">
        <f t="shared" si="667"/>
        <v>0</v>
      </c>
      <c r="AK247"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L247"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M247"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N247" s="157">
        <f t="shared" si="668"/>
        <v>0</v>
      </c>
      <c r="AO247" s="157">
        <f t="shared" si="669"/>
        <v>0</v>
      </c>
    </row>
    <row r="248" spans="1:41">
      <c r="A248" s="601" t="s">
        <v>833</v>
      </c>
      <c r="B248" s="602" t="s">
        <v>834</v>
      </c>
      <c r="C248" s="603">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22005</v>
      </c>
      <c r="D248" s="603">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E248" s="603">
        <f t="shared" si="662"/>
        <v>22005</v>
      </c>
      <c r="F248" s="157"/>
      <c r="G248" s="157">
        <f t="shared" si="663"/>
        <v>22005</v>
      </c>
      <c r="H248" s="157"/>
      <c r="I248" s="157">
        <f t="shared" si="664"/>
        <v>22005</v>
      </c>
      <c r="J248"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K248"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L248"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M248"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N248"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O248"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P248"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Q248"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R248"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S248"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T248"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2500</v>
      </c>
      <c r="U248"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V248"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W248"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X248"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19505</v>
      </c>
      <c r="Y248"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Z248"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A248"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B248" s="157">
        <f t="shared" si="665"/>
        <v>0</v>
      </c>
      <c r="AC248"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D248"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E248"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F248" s="157">
        <f t="shared" si="666"/>
        <v>0</v>
      </c>
      <c r="AG248"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18400</v>
      </c>
      <c r="AH248"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I248"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850</v>
      </c>
      <c r="AJ248" s="157">
        <f t="shared" si="667"/>
        <v>19250</v>
      </c>
      <c r="AK248"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255</v>
      </c>
      <c r="AL248"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M248"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2500</v>
      </c>
      <c r="AN248" s="157">
        <f t="shared" si="668"/>
        <v>2755</v>
      </c>
      <c r="AO248" s="157">
        <f t="shared" si="669"/>
        <v>22005</v>
      </c>
    </row>
    <row r="249" spans="1:41" hidden="1">
      <c r="A249" s="601" t="s">
        <v>835</v>
      </c>
      <c r="B249" s="602" t="s">
        <v>836</v>
      </c>
      <c r="C249" s="603">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D249" s="603">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E249" s="603">
        <f t="shared" si="662"/>
        <v>0</v>
      </c>
      <c r="F249" s="157"/>
      <c r="G249" s="157">
        <f t="shared" si="663"/>
        <v>0</v>
      </c>
      <c r="H249" s="157"/>
      <c r="I249" s="157">
        <f t="shared" si="664"/>
        <v>0</v>
      </c>
      <c r="J249"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K249"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L249"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M249"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N249"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O249"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P249"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Q249"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R249"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S249"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T249"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U249"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V249"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W249"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X249"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Y249"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Z249"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A249"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B249" s="157">
        <f t="shared" si="665"/>
        <v>0</v>
      </c>
      <c r="AC249"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D249"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E249"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F249" s="157">
        <f t="shared" si="666"/>
        <v>0</v>
      </c>
      <c r="AG249"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H249"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I249"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J249" s="157">
        <f t="shared" si="667"/>
        <v>0</v>
      </c>
      <c r="AK249"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L249"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M249"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N249" s="157">
        <f t="shared" si="668"/>
        <v>0</v>
      </c>
      <c r="AO249" s="157">
        <f t="shared" si="669"/>
        <v>0</v>
      </c>
    </row>
    <row r="250" spans="1:41" hidden="1">
      <c r="A250" s="601" t="s">
        <v>324</v>
      </c>
      <c r="B250" s="602" t="s">
        <v>202</v>
      </c>
      <c r="C250" s="603">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D250" s="603">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E250" s="603">
        <f t="shared" si="662"/>
        <v>0</v>
      </c>
      <c r="F250" s="157"/>
      <c r="G250" s="157">
        <f t="shared" si="663"/>
        <v>0</v>
      </c>
      <c r="H250" s="157"/>
      <c r="I250" s="157">
        <f t="shared" si="664"/>
        <v>0</v>
      </c>
      <c r="J250"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K250"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L250"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M250"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N250"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O250"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P250"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Q250"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R250"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S250"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T250"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U250"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V250"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W250"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X250"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Y250"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Z250"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A250"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B250" s="157">
        <f t="shared" si="665"/>
        <v>0</v>
      </c>
      <c r="AC250"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D250"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E250"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F250" s="157">
        <f t="shared" si="666"/>
        <v>0</v>
      </c>
      <c r="AG250"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H250"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I250"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J250" s="157">
        <f t="shared" si="667"/>
        <v>0</v>
      </c>
      <c r="AK250"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L250"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M250"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N250" s="157">
        <f t="shared" si="668"/>
        <v>0</v>
      </c>
      <c r="AO250" s="157">
        <f t="shared" si="669"/>
        <v>0</v>
      </c>
    </row>
    <row r="251" spans="1:41" hidden="1">
      <c r="A251" s="601" t="s">
        <v>837</v>
      </c>
      <c r="B251" s="602" t="s">
        <v>838</v>
      </c>
      <c r="C251" s="603">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D251" s="603">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E251" s="603">
        <f t="shared" si="662"/>
        <v>0</v>
      </c>
      <c r="F251" s="157"/>
      <c r="G251" s="157">
        <f t="shared" si="663"/>
        <v>0</v>
      </c>
      <c r="H251" s="157"/>
      <c r="I251" s="157">
        <f t="shared" si="664"/>
        <v>0</v>
      </c>
      <c r="J251"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K251"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L251"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M251"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N251"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O251"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P251"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Q251"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R251"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S251"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T251"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U251"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V251"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W251"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X251"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Y251"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Z251"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A251"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B251" s="157">
        <f t="shared" si="665"/>
        <v>0</v>
      </c>
      <c r="AC251"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D251"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E251"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F251" s="157">
        <f t="shared" si="666"/>
        <v>0</v>
      </c>
      <c r="AG251"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H251"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I251"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J251" s="157">
        <f t="shared" si="667"/>
        <v>0</v>
      </c>
      <c r="AK251"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L251"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M251"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N251" s="157">
        <f t="shared" si="668"/>
        <v>0</v>
      </c>
      <c r="AO251" s="157">
        <f t="shared" si="669"/>
        <v>0</v>
      </c>
    </row>
    <row r="252" spans="1:41" hidden="1">
      <c r="A252" s="601" t="s">
        <v>839</v>
      </c>
      <c r="B252" s="602" t="s">
        <v>840</v>
      </c>
      <c r="C252" s="603">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D252" s="603">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E252" s="603">
        <f t="shared" si="662"/>
        <v>0</v>
      </c>
      <c r="F252" s="157"/>
      <c r="G252" s="157">
        <f t="shared" si="663"/>
        <v>0</v>
      </c>
      <c r="H252" s="157"/>
      <c r="I252" s="157">
        <f t="shared" si="664"/>
        <v>0</v>
      </c>
      <c r="J252"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K252"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L252"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M252"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N252"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O252"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P252"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Q252"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R252"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S252"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T252"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U252"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V252"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W252"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X252"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Y252"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Z252"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A252"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B252" s="157">
        <f t="shared" si="665"/>
        <v>0</v>
      </c>
      <c r="AC252"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D252"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E252"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F252" s="157">
        <f t="shared" si="666"/>
        <v>0</v>
      </c>
      <c r="AG252"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H252"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I252"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J252" s="157">
        <f t="shared" si="667"/>
        <v>0</v>
      </c>
      <c r="AK252"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L252"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M252"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N252" s="157">
        <f t="shared" si="668"/>
        <v>0</v>
      </c>
      <c r="AO252" s="157">
        <f t="shared" si="669"/>
        <v>0</v>
      </c>
    </row>
    <row r="253" spans="1:41" hidden="1">
      <c r="A253" s="601" t="s">
        <v>325</v>
      </c>
      <c r="B253" s="602" t="s">
        <v>203</v>
      </c>
      <c r="C253" s="603">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D253" s="603">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E253" s="603">
        <f t="shared" si="662"/>
        <v>0</v>
      </c>
      <c r="F253" s="157"/>
      <c r="G253" s="157">
        <f t="shared" si="663"/>
        <v>0</v>
      </c>
      <c r="H253" s="157"/>
      <c r="I253" s="157">
        <f t="shared" si="664"/>
        <v>0</v>
      </c>
      <c r="J253"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K253"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L253"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M253"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N253"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O253"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P253"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Q253"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R253"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S253"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T253"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U253"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V253"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W253"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X253"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Y253"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Z253"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A253"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B253" s="157">
        <f t="shared" si="665"/>
        <v>0</v>
      </c>
      <c r="AC253"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D253"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E253"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F253" s="157">
        <f t="shared" si="666"/>
        <v>0</v>
      </c>
      <c r="AG253"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H253"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I253"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J253" s="157">
        <f t="shared" si="667"/>
        <v>0</v>
      </c>
      <c r="AK253"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L253"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M253"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N253" s="157">
        <f t="shared" si="668"/>
        <v>0</v>
      </c>
      <c r="AO253" s="157">
        <f t="shared" si="669"/>
        <v>0</v>
      </c>
    </row>
    <row r="254" spans="1:41" hidden="1">
      <c r="A254" s="601" t="s">
        <v>841</v>
      </c>
      <c r="B254" s="602" t="s">
        <v>842</v>
      </c>
      <c r="C254" s="603">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D254" s="603">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E254" s="603">
        <f t="shared" si="594"/>
        <v>0</v>
      </c>
      <c r="F254" s="157"/>
      <c r="G254" s="157">
        <f t="shared" si="595"/>
        <v>0</v>
      </c>
      <c r="H254" s="157"/>
      <c r="I254" s="157">
        <f t="shared" si="596"/>
        <v>0</v>
      </c>
      <c r="J254"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K254"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L254"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M254"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N254"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O254"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P254"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Q254"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R254"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S254"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T254"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U254"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V254"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W254"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X254"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Y254"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Z254"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A254"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B254" s="157">
        <f t="shared" si="599"/>
        <v>0</v>
      </c>
      <c r="AC254"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D254"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E254"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F254" s="157">
        <f t="shared" si="600"/>
        <v>0</v>
      </c>
      <c r="AG254"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H254"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I254"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J254" s="157">
        <f t="shared" si="601"/>
        <v>0</v>
      </c>
      <c r="AK254"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L254"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M254"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N254" s="157">
        <f t="shared" si="602"/>
        <v>0</v>
      </c>
      <c r="AO254" s="157">
        <f t="shared" si="603"/>
        <v>0</v>
      </c>
    </row>
    <row r="255" spans="1:41" hidden="1">
      <c r="A255" s="601" t="s">
        <v>843</v>
      </c>
      <c r="B255" s="602" t="s">
        <v>844</v>
      </c>
      <c r="C255" s="603">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D255" s="603">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E255" s="603">
        <f t="shared" si="594"/>
        <v>0</v>
      </c>
      <c r="F255" s="157"/>
      <c r="G255" s="157">
        <f t="shared" si="595"/>
        <v>0</v>
      </c>
      <c r="H255" s="157"/>
      <c r="I255" s="157">
        <f t="shared" si="596"/>
        <v>0</v>
      </c>
      <c r="J255"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K255"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L255"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M255"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N255"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O255"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P255"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Q255"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R255"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S255"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T255"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U255"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V255"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W255"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X255"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Y255"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Z255"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A255"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B255" s="157">
        <f t="shared" si="599"/>
        <v>0</v>
      </c>
      <c r="AC255"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D255"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E255"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F255" s="157">
        <f t="shared" si="600"/>
        <v>0</v>
      </c>
      <c r="AG255"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H255"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I255"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J255" s="157">
        <f t="shared" si="601"/>
        <v>0</v>
      </c>
      <c r="AK255"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L255"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M255"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N255" s="157">
        <f t="shared" si="602"/>
        <v>0</v>
      </c>
      <c r="AO255" s="157">
        <f t="shared" si="603"/>
        <v>0</v>
      </c>
    </row>
    <row r="256" spans="1:41" hidden="1">
      <c r="A256" s="601" t="s">
        <v>845</v>
      </c>
      <c r="B256" s="602" t="s">
        <v>846</v>
      </c>
      <c r="C256" s="603">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D256" s="603">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E256" s="603">
        <f t="shared" si="594"/>
        <v>0</v>
      </c>
      <c r="F256" s="157"/>
      <c r="G256" s="157">
        <f t="shared" si="595"/>
        <v>0</v>
      </c>
      <c r="H256" s="157"/>
      <c r="I256" s="157">
        <f t="shared" si="596"/>
        <v>0</v>
      </c>
      <c r="J256"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K256"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L256"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M256"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N256"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O256"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P256"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Q256"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R256"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S256"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T256"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U256"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V256"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W256"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X256"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Y256"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Z256"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A256"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B256" s="157">
        <f t="shared" si="599"/>
        <v>0</v>
      </c>
      <c r="AC256"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D256"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E256"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F256" s="157">
        <f t="shared" si="600"/>
        <v>0</v>
      </c>
      <c r="AG256"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H256"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I256"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J256" s="157">
        <f t="shared" si="601"/>
        <v>0</v>
      </c>
      <c r="AK256"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L256"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M256"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N256" s="157">
        <f t="shared" si="602"/>
        <v>0</v>
      </c>
      <c r="AO256" s="157">
        <f t="shared" si="603"/>
        <v>0</v>
      </c>
    </row>
    <row r="257" spans="1:41" hidden="1">
      <c r="A257" s="601" t="s">
        <v>847</v>
      </c>
      <c r="B257" s="602" t="s">
        <v>848</v>
      </c>
      <c r="C257" s="603">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D257" s="603">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E257" s="603">
        <f t="shared" ref="E257:E259" si="670">C257+D257</f>
        <v>0</v>
      </c>
      <c r="F257" s="157"/>
      <c r="G257" s="157">
        <f t="shared" ref="G257:G259" si="671">E257-F257</f>
        <v>0</v>
      </c>
      <c r="H257" s="157"/>
      <c r="I257" s="157">
        <f t="shared" ref="I257:I259" si="672">E257-H257</f>
        <v>0</v>
      </c>
      <c r="J257"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K257"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L257"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M257"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N257"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O257"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P257"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Q257"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R257"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S257"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T257"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U257"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V257"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W257"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X257"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Y257"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Z257"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A257"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B257" s="157">
        <f t="shared" ref="AB257:AB259" si="673">Y257+Z257+AA257</f>
        <v>0</v>
      </c>
      <c r="AC257"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D257"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E257"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F257" s="157">
        <f t="shared" ref="AF257:AF259" si="674">AC257+AD257+AE257</f>
        <v>0</v>
      </c>
      <c r="AG257"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H257"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I257"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J257" s="157">
        <f t="shared" ref="AJ257:AJ259" si="675">AG257+AH257+AI257</f>
        <v>0</v>
      </c>
      <c r="AK257"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L257"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M257"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N257" s="157">
        <f t="shared" ref="AN257:AN259" si="676">AK257+AL257+AM257</f>
        <v>0</v>
      </c>
      <c r="AO257" s="157">
        <f t="shared" ref="AO257:AO259" si="677">AB257+AF257+AJ257+AN257</f>
        <v>0</v>
      </c>
    </row>
    <row r="258" spans="1:41" hidden="1">
      <c r="A258" s="601" t="s">
        <v>326</v>
      </c>
      <c r="B258" s="602" t="s">
        <v>204</v>
      </c>
      <c r="C258" s="603">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D258" s="603">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E258" s="603">
        <f t="shared" si="670"/>
        <v>0</v>
      </c>
      <c r="F258" s="157"/>
      <c r="G258" s="157">
        <f t="shared" si="671"/>
        <v>0</v>
      </c>
      <c r="H258" s="157"/>
      <c r="I258" s="157">
        <f t="shared" si="672"/>
        <v>0</v>
      </c>
      <c r="J258"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K258"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L258"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M258"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N258"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O258"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P258"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Q258"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R258"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S258"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T258"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U258"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V258"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W258"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X258"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Y258"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Z258"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A258"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B258" s="157">
        <f t="shared" si="673"/>
        <v>0</v>
      </c>
      <c r="AC258"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D258"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E258"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F258" s="157">
        <f t="shared" si="674"/>
        <v>0</v>
      </c>
      <c r="AG258"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H258"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I258"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J258" s="157">
        <f t="shared" si="675"/>
        <v>0</v>
      </c>
      <c r="AK258"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L258"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M258"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N258" s="157">
        <f t="shared" si="676"/>
        <v>0</v>
      </c>
      <c r="AO258" s="157">
        <f t="shared" si="677"/>
        <v>0</v>
      </c>
    </row>
    <row r="259" spans="1:41" hidden="1">
      <c r="A259" s="601" t="s">
        <v>849</v>
      </c>
      <c r="B259" s="602" t="s">
        <v>850</v>
      </c>
      <c r="C259" s="603">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D259" s="603">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E259" s="603">
        <f t="shared" si="670"/>
        <v>0</v>
      </c>
      <c r="F259" s="157"/>
      <c r="G259" s="157">
        <f t="shared" si="671"/>
        <v>0</v>
      </c>
      <c r="H259" s="157"/>
      <c r="I259" s="157">
        <f t="shared" si="672"/>
        <v>0</v>
      </c>
      <c r="J259"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K259"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L259"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M259"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N259"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O259"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P259"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Q259"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R259"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S259"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T259"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U259"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V259"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W259"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X259"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Y259"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Z259"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A259"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B259" s="157">
        <f t="shared" si="673"/>
        <v>0</v>
      </c>
      <c r="AC259"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D259"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E259"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F259" s="157">
        <f t="shared" si="674"/>
        <v>0</v>
      </c>
      <c r="AG259"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H259"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I259"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J259" s="157">
        <f t="shared" si="675"/>
        <v>0</v>
      </c>
      <c r="AK259"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L259"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M259"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N259" s="157">
        <f t="shared" si="676"/>
        <v>0</v>
      </c>
      <c r="AO259" s="157">
        <f t="shared" si="677"/>
        <v>0</v>
      </c>
    </row>
    <row r="260" spans="1:41">
      <c r="A260" s="598" t="s">
        <v>327</v>
      </c>
      <c r="B260" s="599" t="s">
        <v>205</v>
      </c>
      <c r="C260" s="600">
        <f>SUM(C261:C266)</f>
        <v>0</v>
      </c>
      <c r="D260" s="600">
        <f>SUM(D261:D266)</f>
        <v>0</v>
      </c>
      <c r="E260" s="600">
        <f t="shared" si="594"/>
        <v>0</v>
      </c>
      <c r="F260" s="164">
        <f>SUM(F261:F266)</f>
        <v>0</v>
      </c>
      <c r="G260" s="164">
        <f t="shared" si="595"/>
        <v>0</v>
      </c>
      <c r="H260" s="164">
        <f>SUM(H261:H266)</f>
        <v>0</v>
      </c>
      <c r="I260" s="164">
        <f t="shared" si="596"/>
        <v>0</v>
      </c>
      <c r="J260" s="164">
        <f t="shared" ref="J260:AA260" si="678">SUM(J261:J266)</f>
        <v>0</v>
      </c>
      <c r="K260" s="164">
        <f t="shared" si="678"/>
        <v>0</v>
      </c>
      <c r="L260" s="164">
        <f t="shared" si="678"/>
        <v>0</v>
      </c>
      <c r="M260" s="164">
        <f t="shared" si="678"/>
        <v>0</v>
      </c>
      <c r="N260" s="164">
        <f t="shared" si="678"/>
        <v>0</v>
      </c>
      <c r="O260" s="164">
        <f t="shared" ref="O260:P260" si="679">SUM(O261:O266)</f>
        <v>0</v>
      </c>
      <c r="P260" s="164">
        <f t="shared" si="679"/>
        <v>0</v>
      </c>
      <c r="Q260" s="164">
        <f t="shared" si="678"/>
        <v>0</v>
      </c>
      <c r="R260" s="164">
        <f t="shared" si="678"/>
        <v>0</v>
      </c>
      <c r="S260" s="164">
        <f t="shared" ref="S260" si="680">SUM(S261:S266)</f>
        <v>0</v>
      </c>
      <c r="T260" s="164">
        <f t="shared" si="678"/>
        <v>0</v>
      </c>
      <c r="U260" s="164">
        <f t="shared" si="678"/>
        <v>0</v>
      </c>
      <c r="V260" s="164">
        <f t="shared" ref="V260" si="681">SUM(V261:V266)</f>
        <v>0</v>
      </c>
      <c r="W260" s="164">
        <f t="shared" si="678"/>
        <v>0</v>
      </c>
      <c r="X260" s="164">
        <f t="shared" si="678"/>
        <v>0</v>
      </c>
      <c r="Y260" s="164">
        <f t="shared" si="678"/>
        <v>0</v>
      </c>
      <c r="Z260" s="164">
        <f t="shared" si="678"/>
        <v>0</v>
      </c>
      <c r="AA260" s="164">
        <f t="shared" si="678"/>
        <v>0</v>
      </c>
      <c r="AB260" s="164">
        <f t="shared" si="599"/>
        <v>0</v>
      </c>
      <c r="AC260" s="164">
        <f>SUM(AC261:AC266)</f>
        <v>0</v>
      </c>
      <c r="AD260" s="164">
        <f>SUM(AD261:AD266)</f>
        <v>0</v>
      </c>
      <c r="AE260" s="164">
        <f>SUM(AE261:AE266)</f>
        <v>0</v>
      </c>
      <c r="AF260" s="164">
        <f t="shared" si="600"/>
        <v>0</v>
      </c>
      <c r="AG260" s="164">
        <f>SUM(AG261:AG266)</f>
        <v>0</v>
      </c>
      <c r="AH260" s="164">
        <f>SUM(AH261:AH266)</f>
        <v>0</v>
      </c>
      <c r="AI260" s="164">
        <f>SUM(AI261:AI266)</f>
        <v>0</v>
      </c>
      <c r="AJ260" s="164">
        <f t="shared" si="601"/>
        <v>0</v>
      </c>
      <c r="AK260" s="164">
        <f>SUM(AK261:AK266)</f>
        <v>0</v>
      </c>
      <c r="AL260" s="164">
        <f>SUM(AL261:AL266)</f>
        <v>0</v>
      </c>
      <c r="AM260" s="164">
        <f>SUM(AM261:AM266)</f>
        <v>0</v>
      </c>
      <c r="AN260" s="164">
        <f t="shared" si="602"/>
        <v>0</v>
      </c>
      <c r="AO260" s="164">
        <f t="shared" si="603"/>
        <v>0</v>
      </c>
    </row>
    <row r="261" spans="1:41" hidden="1">
      <c r="A261" s="601" t="s">
        <v>857</v>
      </c>
      <c r="B261" s="602" t="s">
        <v>858</v>
      </c>
      <c r="C261" s="603">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D261" s="603">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E261" s="603">
        <f t="shared" si="594"/>
        <v>0</v>
      </c>
      <c r="F261" s="157"/>
      <c r="G261" s="157">
        <f t="shared" si="595"/>
        <v>0</v>
      </c>
      <c r="H261" s="157"/>
      <c r="I261" s="157">
        <f t="shared" si="596"/>
        <v>0</v>
      </c>
      <c r="J261"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K261"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L261"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M261"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N261"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O261"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P261"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Q261"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R261"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S261"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T261"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U261"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V261"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W261"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X261"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Y261"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Z261"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A261"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B261" s="157">
        <f t="shared" si="599"/>
        <v>0</v>
      </c>
      <c r="AC261"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D261"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E261"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F261" s="157">
        <f t="shared" si="600"/>
        <v>0</v>
      </c>
      <c r="AG261"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H261"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I261"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J261" s="157">
        <f t="shared" si="601"/>
        <v>0</v>
      </c>
      <c r="AK261"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L261"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M261"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N261" s="157">
        <f t="shared" si="602"/>
        <v>0</v>
      </c>
      <c r="AO261" s="157">
        <f t="shared" si="603"/>
        <v>0</v>
      </c>
    </row>
    <row r="262" spans="1:41" hidden="1">
      <c r="A262" s="601" t="s">
        <v>859</v>
      </c>
      <c r="B262" s="602" t="s">
        <v>860</v>
      </c>
      <c r="C262" s="603">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D262" s="603">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E262" s="603">
        <f t="shared" si="594"/>
        <v>0</v>
      </c>
      <c r="F262" s="157"/>
      <c r="G262" s="157">
        <f t="shared" si="595"/>
        <v>0</v>
      </c>
      <c r="H262" s="157"/>
      <c r="I262" s="157">
        <f t="shared" si="596"/>
        <v>0</v>
      </c>
      <c r="J262"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K262"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L262"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M262"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N262"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O262"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P262"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Q262"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R262"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S262"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T262"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U262"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V262"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W262"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X262"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Y262"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Z262"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A262"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B262" s="157">
        <f t="shared" si="599"/>
        <v>0</v>
      </c>
      <c r="AC262"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D262"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E262"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F262" s="157">
        <f t="shared" si="600"/>
        <v>0</v>
      </c>
      <c r="AG262"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H262"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I262"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J262" s="157">
        <f t="shared" si="601"/>
        <v>0</v>
      </c>
      <c r="AK262"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L262"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M262"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N262" s="157">
        <f t="shared" si="602"/>
        <v>0</v>
      </c>
      <c r="AO262" s="157">
        <f t="shared" si="603"/>
        <v>0</v>
      </c>
    </row>
    <row r="263" spans="1:41" hidden="1">
      <c r="A263" s="601" t="s">
        <v>328</v>
      </c>
      <c r="B263" s="602" t="s">
        <v>206</v>
      </c>
      <c r="C263" s="603">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D263" s="603">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E263" s="603">
        <f t="shared" si="594"/>
        <v>0</v>
      </c>
      <c r="F263" s="157"/>
      <c r="G263" s="157">
        <f t="shared" si="595"/>
        <v>0</v>
      </c>
      <c r="H263" s="157"/>
      <c r="I263" s="157">
        <f t="shared" si="596"/>
        <v>0</v>
      </c>
      <c r="J263"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K263"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L263"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M263"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N263"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O263"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P263"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Q263"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R263"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S263"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T263"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U263"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V263"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W263"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X263"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Y263"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Z263"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A263"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B263" s="157">
        <f t="shared" si="599"/>
        <v>0</v>
      </c>
      <c r="AC263"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D263"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E263"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F263" s="157">
        <f t="shared" si="600"/>
        <v>0</v>
      </c>
      <c r="AG263"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H263"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I263"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J263" s="157">
        <f t="shared" si="601"/>
        <v>0</v>
      </c>
      <c r="AK263"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L263"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M263"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N263" s="157">
        <f t="shared" si="602"/>
        <v>0</v>
      </c>
      <c r="AO263" s="157">
        <f t="shared" si="603"/>
        <v>0</v>
      </c>
    </row>
    <row r="264" spans="1:41" hidden="1">
      <c r="A264" s="601" t="s">
        <v>861</v>
      </c>
      <c r="B264" s="602" t="s">
        <v>862</v>
      </c>
      <c r="C264" s="603">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D264" s="603">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E264" s="603">
        <f t="shared" ref="E264:E266" si="682">C264+D264</f>
        <v>0</v>
      </c>
      <c r="F264" s="157"/>
      <c r="G264" s="157">
        <f t="shared" ref="G264:G266" si="683">E264-F264</f>
        <v>0</v>
      </c>
      <c r="H264" s="157"/>
      <c r="I264" s="157">
        <f t="shared" ref="I264:I266" si="684">E264-H264</f>
        <v>0</v>
      </c>
      <c r="J264"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K264"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L264"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M264"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N264"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O264"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P264"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Q264"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R264"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S264"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T264"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U264"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V264"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W264"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X264"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Y264"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Z264"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A264"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B264" s="157">
        <f t="shared" ref="AB264:AB266" si="685">Y264+Z264+AA264</f>
        <v>0</v>
      </c>
      <c r="AC264"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D264"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E264"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F264" s="157">
        <f t="shared" ref="AF264:AF266" si="686">AC264+AD264+AE264</f>
        <v>0</v>
      </c>
      <c r="AG264"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H264"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I264"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J264" s="157">
        <f t="shared" ref="AJ264:AJ266" si="687">AG264+AH264+AI264</f>
        <v>0</v>
      </c>
      <c r="AK264"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L264"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M264"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N264" s="157">
        <f t="shared" ref="AN264:AN266" si="688">AK264+AL264+AM264</f>
        <v>0</v>
      </c>
      <c r="AO264" s="157">
        <f t="shared" ref="AO264:AO266" si="689">AB264+AF264+AJ264+AN264</f>
        <v>0</v>
      </c>
    </row>
    <row r="265" spans="1:41" hidden="1">
      <c r="A265" s="601" t="s">
        <v>863</v>
      </c>
      <c r="B265" s="602" t="s">
        <v>864</v>
      </c>
      <c r="C265" s="603">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D265" s="603">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E265" s="603">
        <f t="shared" si="682"/>
        <v>0</v>
      </c>
      <c r="F265" s="157"/>
      <c r="G265" s="157">
        <f t="shared" si="683"/>
        <v>0</v>
      </c>
      <c r="H265" s="157"/>
      <c r="I265" s="157">
        <f t="shared" si="684"/>
        <v>0</v>
      </c>
      <c r="J265"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K265"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L265"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M265"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N265"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O265"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P265"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Q265"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R265"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S265"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T265"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U265"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V265"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W265"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X265"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Y265"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Z265"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A265"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B265" s="157">
        <f t="shared" si="685"/>
        <v>0</v>
      </c>
      <c r="AC265"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D265"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E265"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F265" s="157">
        <f t="shared" si="686"/>
        <v>0</v>
      </c>
      <c r="AG265"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H265"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I265"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J265" s="157">
        <f t="shared" si="687"/>
        <v>0</v>
      </c>
      <c r="AK265"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L265"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M265"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N265" s="157">
        <f t="shared" si="688"/>
        <v>0</v>
      </c>
      <c r="AO265" s="157">
        <f t="shared" si="689"/>
        <v>0</v>
      </c>
    </row>
    <row r="266" spans="1:41" hidden="1">
      <c r="A266" s="601" t="s">
        <v>865</v>
      </c>
      <c r="B266" s="602" t="s">
        <v>866</v>
      </c>
      <c r="C266" s="603">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D266" s="603">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E266" s="603">
        <f t="shared" si="682"/>
        <v>0</v>
      </c>
      <c r="F266" s="157"/>
      <c r="G266" s="157">
        <f t="shared" si="683"/>
        <v>0</v>
      </c>
      <c r="H266" s="157"/>
      <c r="I266" s="157">
        <f t="shared" si="684"/>
        <v>0</v>
      </c>
      <c r="J266"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K266"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L266"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M266"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N266"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O266"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P266"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Q266"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R266"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S266"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T266"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U266"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V266"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W266"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X266"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Y266"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Z266"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A266"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B266" s="157">
        <f t="shared" si="685"/>
        <v>0</v>
      </c>
      <c r="AC266"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D266"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E266"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F266" s="157">
        <f t="shared" si="686"/>
        <v>0</v>
      </c>
      <c r="AG266"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H266"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I266"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J266" s="157">
        <f t="shared" si="687"/>
        <v>0</v>
      </c>
      <c r="AK266"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L266"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M266"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N266" s="157">
        <f t="shared" si="688"/>
        <v>0</v>
      </c>
      <c r="AO266" s="157">
        <f t="shared" si="689"/>
        <v>0</v>
      </c>
    </row>
    <row r="267" spans="1:41">
      <c r="A267" s="598" t="s">
        <v>329</v>
      </c>
      <c r="B267" s="599" t="s">
        <v>207</v>
      </c>
      <c r="C267" s="600">
        <f>SUM(C268:C311)</f>
        <v>20000</v>
      </c>
      <c r="D267" s="600">
        <f>SUM(D268:D311)</f>
        <v>0</v>
      </c>
      <c r="E267" s="600">
        <f t="shared" si="594"/>
        <v>20000</v>
      </c>
      <c r="F267" s="164">
        <f>SUM(F268:F311)</f>
        <v>0</v>
      </c>
      <c r="G267" s="164">
        <f t="shared" si="595"/>
        <v>20000</v>
      </c>
      <c r="H267" s="164">
        <f>SUM(H268:H311)</f>
        <v>0</v>
      </c>
      <c r="I267" s="164">
        <f t="shared" si="596"/>
        <v>20000</v>
      </c>
      <c r="J267" s="164">
        <f t="shared" ref="J267:AA267" si="690">SUM(J268:J311)</f>
        <v>0</v>
      </c>
      <c r="K267" s="164">
        <f t="shared" si="690"/>
        <v>0</v>
      </c>
      <c r="L267" s="164">
        <f t="shared" si="690"/>
        <v>0</v>
      </c>
      <c r="M267" s="164">
        <f t="shared" si="690"/>
        <v>0</v>
      </c>
      <c r="N267" s="164">
        <f t="shared" si="690"/>
        <v>0</v>
      </c>
      <c r="O267" s="164">
        <f t="shared" ref="O267:P267" si="691">SUM(O268:O311)</f>
        <v>0</v>
      </c>
      <c r="P267" s="164">
        <f t="shared" si="691"/>
        <v>0</v>
      </c>
      <c r="Q267" s="164">
        <f t="shared" si="690"/>
        <v>0</v>
      </c>
      <c r="R267" s="164">
        <f t="shared" si="690"/>
        <v>0</v>
      </c>
      <c r="S267" s="164">
        <f t="shared" ref="S267" si="692">SUM(S268:S311)</f>
        <v>0</v>
      </c>
      <c r="T267" s="164">
        <f t="shared" si="690"/>
        <v>20000</v>
      </c>
      <c r="U267" s="164">
        <f t="shared" si="690"/>
        <v>0</v>
      </c>
      <c r="V267" s="164">
        <f t="shared" ref="V267" si="693">SUM(V268:V311)</f>
        <v>0</v>
      </c>
      <c r="W267" s="164">
        <f t="shared" si="690"/>
        <v>0</v>
      </c>
      <c r="X267" s="164">
        <f t="shared" si="690"/>
        <v>0</v>
      </c>
      <c r="Y267" s="164">
        <f t="shared" si="690"/>
        <v>0</v>
      </c>
      <c r="Z267" s="164">
        <f t="shared" si="690"/>
        <v>0</v>
      </c>
      <c r="AA267" s="164">
        <f t="shared" si="690"/>
        <v>0</v>
      </c>
      <c r="AB267" s="164">
        <f t="shared" si="599"/>
        <v>0</v>
      </c>
      <c r="AC267" s="164">
        <f>SUM(AC268:AC311)</f>
        <v>0</v>
      </c>
      <c r="AD267" s="164">
        <f>SUM(AD268:AD311)</f>
        <v>0</v>
      </c>
      <c r="AE267" s="164">
        <f>SUM(AE268:AE311)</f>
        <v>0</v>
      </c>
      <c r="AF267" s="164">
        <f t="shared" si="600"/>
        <v>0</v>
      </c>
      <c r="AG267" s="164">
        <f>SUM(AG268:AG311)</f>
        <v>0</v>
      </c>
      <c r="AH267" s="164">
        <f>SUM(AH268:AH311)</f>
        <v>0</v>
      </c>
      <c r="AI267" s="164">
        <f>SUM(AI268:AI311)</f>
        <v>0</v>
      </c>
      <c r="AJ267" s="164">
        <f t="shared" si="601"/>
        <v>0</v>
      </c>
      <c r="AK267" s="164">
        <f>SUM(AK268:AK311)</f>
        <v>0</v>
      </c>
      <c r="AL267" s="164">
        <f>SUM(AL268:AL311)</f>
        <v>0</v>
      </c>
      <c r="AM267" s="164">
        <f>SUM(AM268:AM311)</f>
        <v>20000</v>
      </c>
      <c r="AN267" s="164">
        <f t="shared" si="602"/>
        <v>20000</v>
      </c>
      <c r="AO267" s="164">
        <f t="shared" si="603"/>
        <v>20000</v>
      </c>
    </row>
    <row r="268" spans="1:41" hidden="1">
      <c r="A268" s="601" t="s">
        <v>867</v>
      </c>
      <c r="B268" s="602" t="s">
        <v>868</v>
      </c>
      <c r="C268" s="603">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D268" s="603">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E268" s="603">
        <f t="shared" si="594"/>
        <v>0</v>
      </c>
      <c r="F268" s="157"/>
      <c r="G268" s="157">
        <f t="shared" si="595"/>
        <v>0</v>
      </c>
      <c r="H268" s="157"/>
      <c r="I268" s="157">
        <f t="shared" si="596"/>
        <v>0</v>
      </c>
      <c r="J268"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K268"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L268"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M268"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N268"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O268"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P268"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Q268"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R268"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S268"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T268"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U268"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V268"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W268"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X268"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Y268"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Z268"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A268"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B268" s="157">
        <f t="shared" si="599"/>
        <v>0</v>
      </c>
      <c r="AC268"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D268"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E268"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F268" s="157">
        <f t="shared" si="600"/>
        <v>0</v>
      </c>
      <c r="AG268"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H268"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I268"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J268" s="157">
        <f t="shared" si="601"/>
        <v>0</v>
      </c>
      <c r="AK268"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L268"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M268"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N268" s="157">
        <f t="shared" si="602"/>
        <v>0</v>
      </c>
      <c r="AO268" s="157">
        <f t="shared" si="603"/>
        <v>0</v>
      </c>
    </row>
    <row r="269" spans="1:41" hidden="1">
      <c r="A269" s="601" t="s">
        <v>330</v>
      </c>
      <c r="B269" s="602" t="s">
        <v>869</v>
      </c>
      <c r="C269" s="603">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D269" s="603">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E269" s="603">
        <f t="shared" ref="E269:E300" si="694">C269+D269</f>
        <v>0</v>
      </c>
      <c r="F269" s="157"/>
      <c r="G269" s="157">
        <f t="shared" ref="G269:G300" si="695">E269-F269</f>
        <v>0</v>
      </c>
      <c r="H269" s="157"/>
      <c r="I269" s="157">
        <f t="shared" ref="I269:I300" si="696">E269-H269</f>
        <v>0</v>
      </c>
      <c r="J269"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K269"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L269"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M269"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N269"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O269"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P269"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Q269"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R269"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S269"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T269"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U269"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V269"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W269"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X269"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Y269"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Z269"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A269"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B269" s="157">
        <f t="shared" ref="AB269:AB300" si="697">Y269+Z269+AA269</f>
        <v>0</v>
      </c>
      <c r="AC269"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D269"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E269"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F269" s="157">
        <f t="shared" ref="AF269:AF300" si="698">AC269+AD269+AE269</f>
        <v>0</v>
      </c>
      <c r="AG269"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H269"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I269"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J269" s="157">
        <f t="shared" ref="AJ269:AJ300" si="699">AG269+AH269+AI269</f>
        <v>0</v>
      </c>
      <c r="AK269"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L269"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M269"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N269" s="157">
        <f t="shared" ref="AN269:AN300" si="700">AK269+AL269+AM269</f>
        <v>0</v>
      </c>
      <c r="AO269" s="157">
        <f t="shared" ref="AO269:AO300" si="701">AB269+AF269+AJ269+AN269</f>
        <v>0</v>
      </c>
    </row>
    <row r="270" spans="1:41" hidden="1">
      <c r="A270" s="601" t="s">
        <v>870</v>
      </c>
      <c r="B270" s="602" t="s">
        <v>871</v>
      </c>
      <c r="C270" s="603">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D270" s="603">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E270" s="603">
        <f t="shared" si="694"/>
        <v>0</v>
      </c>
      <c r="F270" s="157"/>
      <c r="G270" s="157">
        <f t="shared" si="695"/>
        <v>0</v>
      </c>
      <c r="H270" s="157"/>
      <c r="I270" s="157">
        <f t="shared" si="696"/>
        <v>0</v>
      </c>
      <c r="J270"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K270"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L270"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M270"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N270"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O270"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P270"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Q270"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R270"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S270"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T270"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U270"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V270"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W270"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X270"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Y270"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Z270"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A270"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B270" s="157">
        <f t="shared" si="697"/>
        <v>0</v>
      </c>
      <c r="AC270"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D270"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E270"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F270" s="157">
        <f t="shared" si="698"/>
        <v>0</v>
      </c>
      <c r="AG270"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H270"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I270"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J270" s="157">
        <f t="shared" si="699"/>
        <v>0</v>
      </c>
      <c r="AK270"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L270"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M270"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N270" s="157">
        <f t="shared" si="700"/>
        <v>0</v>
      </c>
      <c r="AO270" s="157">
        <f t="shared" si="701"/>
        <v>0</v>
      </c>
    </row>
    <row r="271" spans="1:41" hidden="1">
      <c r="A271" s="601" t="s">
        <v>872</v>
      </c>
      <c r="B271" s="602" t="s">
        <v>873</v>
      </c>
      <c r="C271" s="603">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D271" s="603">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E271" s="603">
        <f t="shared" si="694"/>
        <v>0</v>
      </c>
      <c r="F271" s="157"/>
      <c r="G271" s="157">
        <f t="shared" si="695"/>
        <v>0</v>
      </c>
      <c r="H271" s="157"/>
      <c r="I271" s="157">
        <f t="shared" si="696"/>
        <v>0</v>
      </c>
      <c r="J271"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K271"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L271"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M271"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N271"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O271"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P271"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Q271"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R271"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S271"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T271"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U271"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V271"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W271"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X271"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Y271"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Z271"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A271"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B271" s="157">
        <f t="shared" si="697"/>
        <v>0</v>
      </c>
      <c r="AC271"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D271"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E271"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F271" s="157">
        <f t="shared" si="698"/>
        <v>0</v>
      </c>
      <c r="AG271"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H271"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I271"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J271" s="157">
        <f t="shared" si="699"/>
        <v>0</v>
      </c>
      <c r="AK271"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L271"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M271"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N271" s="157">
        <f t="shared" si="700"/>
        <v>0</v>
      </c>
      <c r="AO271" s="157">
        <f t="shared" si="701"/>
        <v>0</v>
      </c>
    </row>
    <row r="272" spans="1:41" hidden="1">
      <c r="A272" s="601" t="s">
        <v>874</v>
      </c>
      <c r="B272" s="602" t="s">
        <v>875</v>
      </c>
      <c r="C272" s="603">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D272" s="603">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E272" s="603">
        <f t="shared" si="694"/>
        <v>0</v>
      </c>
      <c r="F272" s="157"/>
      <c r="G272" s="157">
        <f t="shared" si="695"/>
        <v>0</v>
      </c>
      <c r="H272" s="157"/>
      <c r="I272" s="157">
        <f t="shared" si="696"/>
        <v>0</v>
      </c>
      <c r="J272"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K272"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L272"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M272"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N272"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O272"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P272"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Q272"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R272"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S272"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T272"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U272"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V272"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W272"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X272"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Y272"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Z272"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A272"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B272" s="157">
        <f t="shared" si="697"/>
        <v>0</v>
      </c>
      <c r="AC272"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D272"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E272"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F272" s="157">
        <f t="shared" si="698"/>
        <v>0</v>
      </c>
      <c r="AG272"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H272"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I272"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J272" s="157">
        <f t="shared" si="699"/>
        <v>0</v>
      </c>
      <c r="AK272"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L272"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M272"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N272" s="157">
        <f t="shared" si="700"/>
        <v>0</v>
      </c>
      <c r="AO272" s="157">
        <f t="shared" si="701"/>
        <v>0</v>
      </c>
    </row>
    <row r="273" spans="1:41" hidden="1">
      <c r="A273" s="601" t="s">
        <v>876</v>
      </c>
      <c r="B273" s="602" t="s">
        <v>877</v>
      </c>
      <c r="C273" s="603">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D273" s="603">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E273" s="603">
        <f t="shared" si="694"/>
        <v>0</v>
      </c>
      <c r="F273" s="157"/>
      <c r="G273" s="157">
        <f t="shared" si="695"/>
        <v>0</v>
      </c>
      <c r="H273" s="157"/>
      <c r="I273" s="157">
        <f t="shared" si="696"/>
        <v>0</v>
      </c>
      <c r="J273"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K273"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L273"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M273"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N273"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O273"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P273"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Q273"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R273"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S273"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T273"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U273"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V273"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W273"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X273"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Y273"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Z273"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A273"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B273" s="157">
        <f t="shared" si="697"/>
        <v>0</v>
      </c>
      <c r="AC273"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D273"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E273"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F273" s="157">
        <f t="shared" si="698"/>
        <v>0</v>
      </c>
      <c r="AG273"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H273"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I273"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J273" s="157">
        <f t="shared" si="699"/>
        <v>0</v>
      </c>
      <c r="AK273"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L273"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M273"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N273" s="157">
        <f t="shared" si="700"/>
        <v>0</v>
      </c>
      <c r="AO273" s="157">
        <f t="shared" si="701"/>
        <v>0</v>
      </c>
    </row>
    <row r="274" spans="1:41" hidden="1">
      <c r="A274" s="601" t="s">
        <v>878</v>
      </c>
      <c r="B274" s="602" t="s">
        <v>879</v>
      </c>
      <c r="C274" s="603">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D274" s="603">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E274" s="603">
        <f t="shared" si="694"/>
        <v>0</v>
      </c>
      <c r="F274" s="157"/>
      <c r="G274" s="157">
        <f t="shared" si="695"/>
        <v>0</v>
      </c>
      <c r="H274" s="157"/>
      <c r="I274" s="157">
        <f t="shared" si="696"/>
        <v>0</v>
      </c>
      <c r="J274"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K274"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L274"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M274"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N274"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O274"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P274"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Q274"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R274"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S274"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T274"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U274"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V274"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W274"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X274"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Y274"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Z274"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A274"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B274" s="157">
        <f t="shared" si="697"/>
        <v>0</v>
      </c>
      <c r="AC274"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D274"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E274"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F274" s="157">
        <f t="shared" si="698"/>
        <v>0</v>
      </c>
      <c r="AG274"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H274"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I274"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J274" s="157">
        <f t="shared" si="699"/>
        <v>0</v>
      </c>
      <c r="AK274"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L274"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M274"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N274" s="157">
        <f t="shared" si="700"/>
        <v>0</v>
      </c>
      <c r="AO274" s="157">
        <f t="shared" si="701"/>
        <v>0</v>
      </c>
    </row>
    <row r="275" spans="1:41" hidden="1">
      <c r="A275" s="601" t="s">
        <v>880</v>
      </c>
      <c r="B275" s="602" t="s">
        <v>881</v>
      </c>
      <c r="C275" s="603">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D275" s="603">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E275" s="603">
        <f t="shared" si="694"/>
        <v>0</v>
      </c>
      <c r="F275" s="157"/>
      <c r="G275" s="157">
        <f t="shared" si="695"/>
        <v>0</v>
      </c>
      <c r="H275" s="157"/>
      <c r="I275" s="157">
        <f t="shared" si="696"/>
        <v>0</v>
      </c>
      <c r="J275"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K275"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L275"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M275"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N275"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O275"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P275"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Q275"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R275"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S275"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T275"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U275"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V275"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W275"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X275"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Y275"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Z275"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A275"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B275" s="157">
        <f t="shared" si="697"/>
        <v>0</v>
      </c>
      <c r="AC275"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D275"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E275"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F275" s="157">
        <f t="shared" si="698"/>
        <v>0</v>
      </c>
      <c r="AG275"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H275"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I275"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J275" s="157">
        <f t="shared" si="699"/>
        <v>0</v>
      </c>
      <c r="AK275"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L275"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M275"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N275" s="157">
        <f t="shared" si="700"/>
        <v>0</v>
      </c>
      <c r="AO275" s="157">
        <f t="shared" si="701"/>
        <v>0</v>
      </c>
    </row>
    <row r="276" spans="1:41" hidden="1">
      <c r="A276" s="601" t="s">
        <v>331</v>
      </c>
      <c r="B276" s="602" t="s">
        <v>882</v>
      </c>
      <c r="C276" s="603">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D276" s="603">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E276" s="603">
        <f t="shared" si="694"/>
        <v>0</v>
      </c>
      <c r="F276" s="157"/>
      <c r="G276" s="157">
        <f t="shared" si="695"/>
        <v>0</v>
      </c>
      <c r="H276" s="157"/>
      <c r="I276" s="157">
        <f t="shared" si="696"/>
        <v>0</v>
      </c>
      <c r="J276"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K276"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L276"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M276"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N276"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O276"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P276"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Q276"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R276"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S276"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T276"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U276"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V276"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W276"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X276"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Y276"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Z276"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A276"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B276" s="157">
        <f t="shared" si="697"/>
        <v>0</v>
      </c>
      <c r="AC276"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D276"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E276"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F276" s="157">
        <f t="shared" si="698"/>
        <v>0</v>
      </c>
      <c r="AG276"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H276"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I276"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J276" s="157">
        <f t="shared" si="699"/>
        <v>0</v>
      </c>
      <c r="AK276"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L276"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M276"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N276" s="157">
        <f t="shared" si="700"/>
        <v>0</v>
      </c>
      <c r="AO276" s="157">
        <f t="shared" si="701"/>
        <v>0</v>
      </c>
    </row>
    <row r="277" spans="1:41">
      <c r="A277" s="601" t="s">
        <v>883</v>
      </c>
      <c r="B277" s="602" t="s">
        <v>884</v>
      </c>
      <c r="C277" s="603">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20000</v>
      </c>
      <c r="D277" s="603">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E277" s="603">
        <f t="shared" si="694"/>
        <v>20000</v>
      </c>
      <c r="F277" s="157"/>
      <c r="G277" s="157">
        <f t="shared" si="695"/>
        <v>20000</v>
      </c>
      <c r="H277" s="157"/>
      <c r="I277" s="157">
        <f t="shared" si="696"/>
        <v>20000</v>
      </c>
      <c r="J277"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K277"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L277"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M277"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N277"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O277"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P277"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Q277"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R277"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S277"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T277"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20000</v>
      </c>
      <c r="U277"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V277"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W277"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X277"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Y277"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Z277"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A277"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B277" s="157">
        <f t="shared" si="697"/>
        <v>0</v>
      </c>
      <c r="AC277"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D277"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E277"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F277" s="157">
        <f t="shared" si="698"/>
        <v>0</v>
      </c>
      <c r="AG277"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H277"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I277"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J277" s="157">
        <f t="shared" si="699"/>
        <v>0</v>
      </c>
      <c r="AK277"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L277"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M277"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20000</v>
      </c>
      <c r="AN277" s="157">
        <f t="shared" si="700"/>
        <v>20000</v>
      </c>
      <c r="AO277" s="157">
        <f t="shared" si="701"/>
        <v>20000</v>
      </c>
    </row>
    <row r="278" spans="1:41" hidden="1">
      <c r="A278" s="601" t="s">
        <v>885</v>
      </c>
      <c r="B278" s="602" t="s">
        <v>886</v>
      </c>
      <c r="C278" s="603">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D278" s="603">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E278" s="603">
        <f t="shared" si="694"/>
        <v>0</v>
      </c>
      <c r="F278" s="157"/>
      <c r="G278" s="157">
        <f t="shared" si="695"/>
        <v>0</v>
      </c>
      <c r="H278" s="157"/>
      <c r="I278" s="157">
        <f t="shared" si="696"/>
        <v>0</v>
      </c>
      <c r="J278"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K278"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L278"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M278"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N278"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O278"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P278"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Q278"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R278"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S278"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T278"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U278"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V278"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W278"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X278"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Y278"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Z278"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A278"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B278" s="157">
        <f t="shared" si="697"/>
        <v>0</v>
      </c>
      <c r="AC278"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D278"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E278"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F278" s="157">
        <f t="shared" si="698"/>
        <v>0</v>
      </c>
      <c r="AG278"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H278"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I278"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J278" s="157">
        <f t="shared" si="699"/>
        <v>0</v>
      </c>
      <c r="AK278"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L278"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M278"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N278" s="157">
        <f t="shared" si="700"/>
        <v>0</v>
      </c>
      <c r="AO278" s="157">
        <f t="shared" si="701"/>
        <v>0</v>
      </c>
    </row>
    <row r="279" spans="1:41" hidden="1">
      <c r="A279" s="601" t="s">
        <v>887</v>
      </c>
      <c r="B279" s="602" t="s">
        <v>888</v>
      </c>
      <c r="C279" s="603">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D279" s="603">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E279" s="603">
        <f t="shared" si="694"/>
        <v>0</v>
      </c>
      <c r="F279" s="157"/>
      <c r="G279" s="157">
        <f t="shared" si="695"/>
        <v>0</v>
      </c>
      <c r="H279" s="157"/>
      <c r="I279" s="157">
        <f t="shared" si="696"/>
        <v>0</v>
      </c>
      <c r="J279"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K279"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L279"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M279"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N279"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O279"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P279"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Q279"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R279"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S279"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T279"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U279"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V279"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W279"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X279"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Y279"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Z279"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A279"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B279" s="157">
        <f t="shared" si="697"/>
        <v>0</v>
      </c>
      <c r="AC279"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D279"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E279"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F279" s="157">
        <f t="shared" si="698"/>
        <v>0</v>
      </c>
      <c r="AG279"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H279"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I279"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J279" s="157">
        <f t="shared" si="699"/>
        <v>0</v>
      </c>
      <c r="AK279"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L279"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M279"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N279" s="157">
        <f t="shared" si="700"/>
        <v>0</v>
      </c>
      <c r="AO279" s="157">
        <f t="shared" si="701"/>
        <v>0</v>
      </c>
    </row>
    <row r="280" spans="1:41" hidden="1">
      <c r="A280" s="601" t="s">
        <v>889</v>
      </c>
      <c r="B280" s="602" t="s">
        <v>890</v>
      </c>
      <c r="C280" s="603">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D280" s="603">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E280" s="603">
        <f t="shared" si="694"/>
        <v>0</v>
      </c>
      <c r="F280" s="157"/>
      <c r="G280" s="157">
        <f t="shared" si="695"/>
        <v>0</v>
      </c>
      <c r="H280" s="157"/>
      <c r="I280" s="157">
        <f t="shared" si="696"/>
        <v>0</v>
      </c>
      <c r="J280"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K280"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L280"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M280"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N280"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O280"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P280"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Q280"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R280"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S280"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T280"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U280"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V280"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W280"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X280"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Y280"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Z280"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A280"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B280" s="157">
        <f t="shared" si="697"/>
        <v>0</v>
      </c>
      <c r="AC280"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D280"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E280"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F280" s="157">
        <f t="shared" si="698"/>
        <v>0</v>
      </c>
      <c r="AG280"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H280"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I280"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J280" s="157">
        <f t="shared" si="699"/>
        <v>0</v>
      </c>
      <c r="AK280"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L280"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M280"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N280" s="157">
        <f t="shared" si="700"/>
        <v>0</v>
      </c>
      <c r="AO280" s="157">
        <f t="shared" si="701"/>
        <v>0</v>
      </c>
    </row>
    <row r="281" spans="1:41" hidden="1">
      <c r="A281" s="601" t="s">
        <v>891</v>
      </c>
      <c r="B281" s="602" t="s">
        <v>892</v>
      </c>
      <c r="C281" s="603">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D281" s="603">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E281" s="603">
        <f t="shared" si="694"/>
        <v>0</v>
      </c>
      <c r="F281" s="157"/>
      <c r="G281" s="157">
        <f t="shared" si="695"/>
        <v>0</v>
      </c>
      <c r="H281" s="157"/>
      <c r="I281" s="157">
        <f t="shared" si="696"/>
        <v>0</v>
      </c>
      <c r="J281"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K281"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L281"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M281"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N281"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O281"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P281"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Q281"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R281"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S281"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T281"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U281"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V281"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W281"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X281"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Y281"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Z281"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A281"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B281" s="157">
        <f t="shared" si="697"/>
        <v>0</v>
      </c>
      <c r="AC281"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D281"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E281"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F281" s="157">
        <f t="shared" si="698"/>
        <v>0</v>
      </c>
      <c r="AG281"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H281"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I281"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J281" s="157">
        <f t="shared" si="699"/>
        <v>0</v>
      </c>
      <c r="AK281"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L281"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M281"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N281" s="157">
        <f t="shared" si="700"/>
        <v>0</v>
      </c>
      <c r="AO281" s="157">
        <f t="shared" si="701"/>
        <v>0</v>
      </c>
    </row>
    <row r="282" spans="1:41" hidden="1">
      <c r="A282" s="601" t="s">
        <v>893</v>
      </c>
      <c r="B282" s="602" t="s">
        <v>894</v>
      </c>
      <c r="C282" s="603">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D282" s="603">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E282" s="603">
        <f t="shared" si="694"/>
        <v>0</v>
      </c>
      <c r="F282" s="157"/>
      <c r="G282" s="157">
        <f t="shared" si="695"/>
        <v>0</v>
      </c>
      <c r="H282" s="157"/>
      <c r="I282" s="157">
        <f t="shared" si="696"/>
        <v>0</v>
      </c>
      <c r="J282"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K282"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L282"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M282"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N282"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O282"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P282"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Q282"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R282"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S282"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T282"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U282"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V282"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W282"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X282"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Y282"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Z282"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A282"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B282" s="157">
        <f t="shared" si="697"/>
        <v>0</v>
      </c>
      <c r="AC282"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D282"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E282"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F282" s="157">
        <f t="shared" si="698"/>
        <v>0</v>
      </c>
      <c r="AG282"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H282"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I282"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J282" s="157">
        <f t="shared" si="699"/>
        <v>0</v>
      </c>
      <c r="AK282"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L282"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M282"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N282" s="157">
        <f t="shared" si="700"/>
        <v>0</v>
      </c>
      <c r="AO282" s="157">
        <f t="shared" si="701"/>
        <v>0</v>
      </c>
    </row>
    <row r="283" spans="1:41" hidden="1">
      <c r="A283" s="601" t="s">
        <v>895</v>
      </c>
      <c r="B283" s="602" t="s">
        <v>896</v>
      </c>
      <c r="C283" s="603">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D283" s="603">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E283" s="603">
        <f t="shared" si="694"/>
        <v>0</v>
      </c>
      <c r="F283" s="157"/>
      <c r="G283" s="157">
        <f t="shared" si="695"/>
        <v>0</v>
      </c>
      <c r="H283" s="157"/>
      <c r="I283" s="157">
        <f t="shared" si="696"/>
        <v>0</v>
      </c>
      <c r="J283"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K283"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L283"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M283"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N283"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O283"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P283"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Q283"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R283"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S283"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T283"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U283"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V283"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W283"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X283"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Y283"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Z283"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A283"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B283" s="157">
        <f t="shared" si="697"/>
        <v>0</v>
      </c>
      <c r="AC283"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D283"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E283"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F283" s="157">
        <f t="shared" si="698"/>
        <v>0</v>
      </c>
      <c r="AG283"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H283"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I283"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J283" s="157">
        <f t="shared" si="699"/>
        <v>0</v>
      </c>
      <c r="AK283"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L283"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M283"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N283" s="157">
        <f t="shared" si="700"/>
        <v>0</v>
      </c>
      <c r="AO283" s="157">
        <f t="shared" si="701"/>
        <v>0</v>
      </c>
    </row>
    <row r="284" spans="1:41" hidden="1">
      <c r="A284" s="601" t="s">
        <v>897</v>
      </c>
      <c r="B284" s="602" t="s">
        <v>898</v>
      </c>
      <c r="C284" s="603">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D284" s="603">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E284" s="603">
        <f t="shared" si="694"/>
        <v>0</v>
      </c>
      <c r="F284" s="157"/>
      <c r="G284" s="157">
        <f t="shared" si="695"/>
        <v>0</v>
      </c>
      <c r="H284" s="157"/>
      <c r="I284" s="157">
        <f t="shared" si="696"/>
        <v>0</v>
      </c>
      <c r="J284"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K284"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L284"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M284"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N284"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O284"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P284"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Q284"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R284"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S284"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T284"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U284"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V284"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W284"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X284"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Y284"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Z284"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A284"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B284" s="157">
        <f t="shared" si="697"/>
        <v>0</v>
      </c>
      <c r="AC284"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D284"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E284"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F284" s="157">
        <f t="shared" si="698"/>
        <v>0</v>
      </c>
      <c r="AG284"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H284"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I284"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J284" s="157">
        <f t="shared" si="699"/>
        <v>0</v>
      </c>
      <c r="AK284"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L284"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M284"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N284" s="157">
        <f t="shared" si="700"/>
        <v>0</v>
      </c>
      <c r="AO284" s="157">
        <f t="shared" si="701"/>
        <v>0</v>
      </c>
    </row>
    <row r="285" spans="1:41" hidden="1">
      <c r="A285" s="601" t="s">
        <v>332</v>
      </c>
      <c r="B285" s="602" t="s">
        <v>899</v>
      </c>
      <c r="C285" s="603">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D285" s="603">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E285" s="603">
        <f t="shared" si="694"/>
        <v>0</v>
      </c>
      <c r="F285" s="157"/>
      <c r="G285" s="157">
        <f t="shared" si="695"/>
        <v>0</v>
      </c>
      <c r="H285" s="157"/>
      <c r="I285" s="157">
        <f t="shared" si="696"/>
        <v>0</v>
      </c>
      <c r="J285"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K285"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L285"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M285"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N285"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O285"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P285"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Q285"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R285"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S285"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T285"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U285"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V285"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W285"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X285"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Y285"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Z285"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A285"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B285" s="157">
        <f t="shared" si="697"/>
        <v>0</v>
      </c>
      <c r="AC285"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D285"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E285"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F285" s="157">
        <f t="shared" si="698"/>
        <v>0</v>
      </c>
      <c r="AG285"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H285"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I285"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J285" s="157">
        <f t="shared" si="699"/>
        <v>0</v>
      </c>
      <c r="AK285"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L285"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M285"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N285" s="157">
        <f t="shared" si="700"/>
        <v>0</v>
      </c>
      <c r="AO285" s="157">
        <f t="shared" si="701"/>
        <v>0</v>
      </c>
    </row>
    <row r="286" spans="1:41" hidden="1">
      <c r="A286" s="601" t="s">
        <v>900</v>
      </c>
      <c r="B286" s="602" t="s">
        <v>901</v>
      </c>
      <c r="C286" s="603">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D286" s="603">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E286" s="603">
        <f t="shared" si="694"/>
        <v>0</v>
      </c>
      <c r="F286" s="157"/>
      <c r="G286" s="157">
        <f t="shared" si="695"/>
        <v>0</v>
      </c>
      <c r="H286" s="157"/>
      <c r="I286" s="157">
        <f t="shared" si="696"/>
        <v>0</v>
      </c>
      <c r="J286"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K286"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L286"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M286"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N286"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O286"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P286"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Q286"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R286"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S286"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T286"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U286"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V286"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W286"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X286"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Y286"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Z286"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A286"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B286" s="157">
        <f t="shared" si="697"/>
        <v>0</v>
      </c>
      <c r="AC286"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D286"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E286"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F286" s="157">
        <f t="shared" si="698"/>
        <v>0</v>
      </c>
      <c r="AG286"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H286"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I286"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J286" s="157">
        <f t="shared" si="699"/>
        <v>0</v>
      </c>
      <c r="AK286"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L286"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M286"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N286" s="157">
        <f t="shared" si="700"/>
        <v>0</v>
      </c>
      <c r="AO286" s="157">
        <f t="shared" si="701"/>
        <v>0</v>
      </c>
    </row>
    <row r="287" spans="1:41" hidden="1">
      <c r="A287" s="601" t="s">
        <v>902</v>
      </c>
      <c r="B287" s="602" t="s">
        <v>903</v>
      </c>
      <c r="C287" s="603">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D287" s="603">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E287" s="603">
        <f t="shared" si="694"/>
        <v>0</v>
      </c>
      <c r="F287" s="157"/>
      <c r="G287" s="157">
        <f t="shared" si="695"/>
        <v>0</v>
      </c>
      <c r="H287" s="157"/>
      <c r="I287" s="157">
        <f t="shared" si="696"/>
        <v>0</v>
      </c>
      <c r="J287"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K287"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L287"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M287"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N287"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O287"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P287"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Q287"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R287"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S287"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T287"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U287"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V287"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W287"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X287"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Y287"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Z287"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A287"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B287" s="157">
        <f t="shared" si="697"/>
        <v>0</v>
      </c>
      <c r="AC287"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D287"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E287"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F287" s="157">
        <f t="shared" si="698"/>
        <v>0</v>
      </c>
      <c r="AG287"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H287"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I287"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J287" s="157">
        <f t="shared" si="699"/>
        <v>0</v>
      </c>
      <c r="AK287"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L287"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M287"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N287" s="157">
        <f t="shared" si="700"/>
        <v>0</v>
      </c>
      <c r="AO287" s="157">
        <f t="shared" si="701"/>
        <v>0</v>
      </c>
    </row>
    <row r="288" spans="1:41" hidden="1">
      <c r="A288" s="601" t="s">
        <v>904</v>
      </c>
      <c r="B288" s="602" t="s">
        <v>905</v>
      </c>
      <c r="C288" s="603">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D288" s="603">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E288" s="603">
        <f t="shared" si="694"/>
        <v>0</v>
      </c>
      <c r="F288" s="157"/>
      <c r="G288" s="157">
        <f t="shared" si="695"/>
        <v>0</v>
      </c>
      <c r="H288" s="157"/>
      <c r="I288" s="157">
        <f t="shared" si="696"/>
        <v>0</v>
      </c>
      <c r="J288"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K288"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L288"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M288"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N288"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O288"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P288"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Q288"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R288"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S288"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T288"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U288"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V288"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W288"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X288"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Y288"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Z288"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A288"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B288" s="157">
        <f t="shared" si="697"/>
        <v>0</v>
      </c>
      <c r="AC288"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D288"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E288"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F288" s="157">
        <f t="shared" si="698"/>
        <v>0</v>
      </c>
      <c r="AG288"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H288"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I288"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J288" s="157">
        <f t="shared" si="699"/>
        <v>0</v>
      </c>
      <c r="AK288"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L288"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M288"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N288" s="157">
        <f t="shared" si="700"/>
        <v>0</v>
      </c>
      <c r="AO288" s="157">
        <f t="shared" si="701"/>
        <v>0</v>
      </c>
    </row>
    <row r="289" spans="1:41" hidden="1">
      <c r="A289" s="601" t="s">
        <v>906</v>
      </c>
      <c r="B289" s="602" t="s">
        <v>899</v>
      </c>
      <c r="C289" s="603">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D289" s="603">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E289" s="603">
        <f t="shared" si="694"/>
        <v>0</v>
      </c>
      <c r="F289" s="157"/>
      <c r="G289" s="157">
        <f t="shared" si="695"/>
        <v>0</v>
      </c>
      <c r="H289" s="157"/>
      <c r="I289" s="157">
        <f t="shared" si="696"/>
        <v>0</v>
      </c>
      <c r="J289"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K289"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L289"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M289"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N289"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O289"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P289"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Q289"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R289"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S289"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T289"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U289"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V289"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W289"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X289"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Y289"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Z289"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A289"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B289" s="157">
        <f t="shared" si="697"/>
        <v>0</v>
      </c>
      <c r="AC289"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D289"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E289"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F289" s="157">
        <f t="shared" si="698"/>
        <v>0</v>
      </c>
      <c r="AG289"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H289"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I289"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J289" s="157">
        <f t="shared" si="699"/>
        <v>0</v>
      </c>
      <c r="AK289"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L289"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M289"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N289" s="157">
        <f t="shared" si="700"/>
        <v>0</v>
      </c>
      <c r="AO289" s="157">
        <f t="shared" si="701"/>
        <v>0</v>
      </c>
    </row>
    <row r="290" spans="1:41" hidden="1">
      <c r="A290" s="601" t="s">
        <v>907</v>
      </c>
      <c r="B290" s="602" t="s">
        <v>908</v>
      </c>
      <c r="C290" s="603">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D290" s="603">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E290" s="603">
        <f t="shared" si="694"/>
        <v>0</v>
      </c>
      <c r="F290" s="157"/>
      <c r="G290" s="157">
        <f t="shared" si="695"/>
        <v>0</v>
      </c>
      <c r="H290" s="157"/>
      <c r="I290" s="157">
        <f t="shared" si="696"/>
        <v>0</v>
      </c>
      <c r="J290"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K290"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L290"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M290"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N290"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O290"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P290"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Q290"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R290"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S290"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T290"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U290"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V290"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W290"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X290"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Y290"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Z290"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A290"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B290" s="157">
        <f t="shared" si="697"/>
        <v>0</v>
      </c>
      <c r="AC290"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D290"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E290"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F290" s="157">
        <f t="shared" si="698"/>
        <v>0</v>
      </c>
      <c r="AG290"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H290"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I290"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J290" s="157">
        <f t="shared" si="699"/>
        <v>0</v>
      </c>
      <c r="AK290"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L290"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M290"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N290" s="157">
        <f t="shared" si="700"/>
        <v>0</v>
      </c>
      <c r="AO290" s="157">
        <f t="shared" si="701"/>
        <v>0</v>
      </c>
    </row>
    <row r="291" spans="1:41" hidden="1">
      <c r="A291" s="601" t="s">
        <v>909</v>
      </c>
      <c r="B291" s="602" t="s">
        <v>910</v>
      </c>
      <c r="C291" s="603">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D291" s="603">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E291" s="603">
        <f t="shared" si="694"/>
        <v>0</v>
      </c>
      <c r="F291" s="157"/>
      <c r="G291" s="157">
        <f t="shared" si="695"/>
        <v>0</v>
      </c>
      <c r="H291" s="157"/>
      <c r="I291" s="157">
        <f t="shared" si="696"/>
        <v>0</v>
      </c>
      <c r="J291"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K291"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L291"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M291"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N291"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O291"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P291"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Q291"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R291"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S291"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T291"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U291"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V291"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W291"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X291"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Y291"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Z291"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A291"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B291" s="157">
        <f t="shared" si="697"/>
        <v>0</v>
      </c>
      <c r="AC291"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D291"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E291"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F291" s="157">
        <f t="shared" si="698"/>
        <v>0</v>
      </c>
      <c r="AG291"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H291"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I291"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J291" s="157">
        <f t="shared" si="699"/>
        <v>0</v>
      </c>
      <c r="AK291"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L291"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M291"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N291" s="157">
        <f t="shared" si="700"/>
        <v>0</v>
      </c>
      <c r="AO291" s="157">
        <f t="shared" si="701"/>
        <v>0</v>
      </c>
    </row>
    <row r="292" spans="1:41" hidden="1">
      <c r="A292" s="601" t="s">
        <v>911</v>
      </c>
      <c r="B292" s="602" t="s">
        <v>912</v>
      </c>
      <c r="C292" s="603">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D292" s="603">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E292" s="603">
        <f t="shared" si="694"/>
        <v>0</v>
      </c>
      <c r="F292" s="157"/>
      <c r="G292" s="157">
        <f t="shared" si="695"/>
        <v>0</v>
      </c>
      <c r="H292" s="157"/>
      <c r="I292" s="157">
        <f t="shared" si="696"/>
        <v>0</v>
      </c>
      <c r="J292"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K292"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L292"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M292"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N292"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O292"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P292"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Q292"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R292"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S292"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T292"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U292"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V292"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W292"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X292"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Y292"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Z292"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A292"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B292" s="157">
        <f t="shared" si="697"/>
        <v>0</v>
      </c>
      <c r="AC292"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D292"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E292"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F292" s="157">
        <f t="shared" si="698"/>
        <v>0</v>
      </c>
      <c r="AG292"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H292"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I292"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J292" s="157">
        <f t="shared" si="699"/>
        <v>0</v>
      </c>
      <c r="AK292"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L292"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M292"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N292" s="157">
        <f t="shared" si="700"/>
        <v>0</v>
      </c>
      <c r="AO292" s="157">
        <f t="shared" si="701"/>
        <v>0</v>
      </c>
    </row>
    <row r="293" spans="1:41" hidden="1">
      <c r="A293" s="601" t="s">
        <v>913</v>
      </c>
      <c r="B293" s="602" t="s">
        <v>914</v>
      </c>
      <c r="C293" s="603">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D293" s="603">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E293" s="603">
        <f t="shared" si="694"/>
        <v>0</v>
      </c>
      <c r="F293" s="157"/>
      <c r="G293" s="157">
        <f t="shared" si="695"/>
        <v>0</v>
      </c>
      <c r="H293" s="157"/>
      <c r="I293" s="157">
        <f t="shared" si="696"/>
        <v>0</v>
      </c>
      <c r="J293"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K293"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L293"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M293"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N293"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O293"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P293"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Q293"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R293"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S293"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T293"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U293"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V293"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W293"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X293"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Y293"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Z293"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A293"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B293" s="157">
        <f t="shared" si="697"/>
        <v>0</v>
      </c>
      <c r="AC293"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D293"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E293"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F293" s="157">
        <f t="shared" si="698"/>
        <v>0</v>
      </c>
      <c r="AG293"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H293"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I293"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J293" s="157">
        <f t="shared" si="699"/>
        <v>0</v>
      </c>
      <c r="AK293"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L293"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M293"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N293" s="157">
        <f t="shared" si="700"/>
        <v>0</v>
      </c>
      <c r="AO293" s="157">
        <f t="shared" si="701"/>
        <v>0</v>
      </c>
    </row>
    <row r="294" spans="1:41" hidden="1">
      <c r="A294" s="601" t="s">
        <v>915</v>
      </c>
      <c r="B294" s="602" t="s">
        <v>916</v>
      </c>
      <c r="C294" s="603">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D294" s="603">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E294" s="603">
        <f t="shared" si="694"/>
        <v>0</v>
      </c>
      <c r="F294" s="157"/>
      <c r="G294" s="157">
        <f t="shared" si="695"/>
        <v>0</v>
      </c>
      <c r="H294" s="157"/>
      <c r="I294" s="157">
        <f t="shared" si="696"/>
        <v>0</v>
      </c>
      <c r="J294"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K294"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L294"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M294"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N294"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O294"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P294"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Q294"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R294"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S294"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T294"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U294"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V294"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W294"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X294"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Y294"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Z294"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A294"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B294" s="157">
        <f t="shared" si="697"/>
        <v>0</v>
      </c>
      <c r="AC294"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D294"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E294"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F294" s="157">
        <f t="shared" si="698"/>
        <v>0</v>
      </c>
      <c r="AG294"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H294"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I294"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J294" s="157">
        <f t="shared" si="699"/>
        <v>0</v>
      </c>
      <c r="AK294"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L294"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M294"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N294" s="157">
        <f t="shared" si="700"/>
        <v>0</v>
      </c>
      <c r="AO294" s="157">
        <f t="shared" si="701"/>
        <v>0</v>
      </c>
    </row>
    <row r="295" spans="1:41" hidden="1">
      <c r="A295" s="601" t="s">
        <v>917</v>
      </c>
      <c r="B295" s="602" t="s">
        <v>918</v>
      </c>
      <c r="C295" s="603">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D295" s="603">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E295" s="603">
        <f t="shared" si="694"/>
        <v>0</v>
      </c>
      <c r="F295" s="157"/>
      <c r="G295" s="157">
        <f t="shared" si="695"/>
        <v>0</v>
      </c>
      <c r="H295" s="157"/>
      <c r="I295" s="157">
        <f t="shared" si="696"/>
        <v>0</v>
      </c>
      <c r="J295"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K295"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L295"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M295"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N295"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O295"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P295"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Q295"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R295"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S295"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T295"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U295"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V295"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W295"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X295"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Y295"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Z295"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A295"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B295" s="157">
        <f t="shared" si="697"/>
        <v>0</v>
      </c>
      <c r="AC295"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D295"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E295"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F295" s="157">
        <f t="shared" si="698"/>
        <v>0</v>
      </c>
      <c r="AG295"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H295"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I295"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J295" s="157">
        <f t="shared" si="699"/>
        <v>0</v>
      </c>
      <c r="AK295"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L295"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M295"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N295" s="157">
        <f t="shared" si="700"/>
        <v>0</v>
      </c>
      <c r="AO295" s="157">
        <f t="shared" si="701"/>
        <v>0</v>
      </c>
    </row>
    <row r="296" spans="1:41" hidden="1">
      <c r="A296" s="601" t="s">
        <v>919</v>
      </c>
      <c r="B296" s="602" t="s">
        <v>920</v>
      </c>
      <c r="C296" s="603">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D296" s="603">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E296" s="603">
        <f t="shared" si="694"/>
        <v>0</v>
      </c>
      <c r="F296" s="157"/>
      <c r="G296" s="157">
        <f t="shared" si="695"/>
        <v>0</v>
      </c>
      <c r="H296" s="157"/>
      <c r="I296" s="157">
        <f t="shared" si="696"/>
        <v>0</v>
      </c>
      <c r="J296"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K296"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L296"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M296"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N296"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O296"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P296"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Q296"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R296"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S296"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T296"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U296"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V296"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W296"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X296"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Y296"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Z296"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A296"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B296" s="157">
        <f t="shared" si="697"/>
        <v>0</v>
      </c>
      <c r="AC296"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D296"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E296"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F296" s="157">
        <f t="shared" si="698"/>
        <v>0</v>
      </c>
      <c r="AG296"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H296"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I296"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J296" s="157">
        <f t="shared" si="699"/>
        <v>0</v>
      </c>
      <c r="AK296"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L296"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M296"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N296" s="157">
        <f t="shared" si="700"/>
        <v>0</v>
      </c>
      <c r="AO296" s="157">
        <f t="shared" si="701"/>
        <v>0</v>
      </c>
    </row>
    <row r="297" spans="1:41" hidden="1">
      <c r="A297" s="601" t="s">
        <v>921</v>
      </c>
      <c r="B297" s="602" t="s">
        <v>922</v>
      </c>
      <c r="C297" s="603">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D297" s="603">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E297" s="603">
        <f t="shared" si="694"/>
        <v>0</v>
      </c>
      <c r="F297" s="157"/>
      <c r="G297" s="157">
        <f t="shared" si="695"/>
        <v>0</v>
      </c>
      <c r="H297" s="157"/>
      <c r="I297" s="157">
        <f t="shared" si="696"/>
        <v>0</v>
      </c>
      <c r="J297"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K297"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L297"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M297"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N297"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O297"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P297"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Q297"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R297"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S297"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T297"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U297"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V297"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W297"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X297"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Y297"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Z297"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A297"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B297" s="157">
        <f t="shared" si="697"/>
        <v>0</v>
      </c>
      <c r="AC297"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D297"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E297"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F297" s="157">
        <f t="shared" si="698"/>
        <v>0</v>
      </c>
      <c r="AG297"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H297"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I297"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J297" s="157">
        <f t="shared" si="699"/>
        <v>0</v>
      </c>
      <c r="AK297"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L297"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M297"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N297" s="157">
        <f t="shared" si="700"/>
        <v>0</v>
      </c>
      <c r="AO297" s="157">
        <f t="shared" si="701"/>
        <v>0</v>
      </c>
    </row>
    <row r="298" spans="1:41" hidden="1">
      <c r="A298" s="601" t="s">
        <v>923</v>
      </c>
      <c r="B298" s="602" t="s">
        <v>924</v>
      </c>
      <c r="C298" s="603">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D298" s="603">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E298" s="603">
        <f t="shared" si="694"/>
        <v>0</v>
      </c>
      <c r="F298" s="157"/>
      <c r="G298" s="157">
        <f t="shared" si="695"/>
        <v>0</v>
      </c>
      <c r="H298" s="157"/>
      <c r="I298" s="157">
        <f t="shared" si="696"/>
        <v>0</v>
      </c>
      <c r="J298"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K298"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L298"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M298"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N298"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O298"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P298"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Q298"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R298"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S298"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T298"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U298"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V298"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W298"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X298"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Y298"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Z298"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A298"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B298" s="157">
        <f t="shared" si="697"/>
        <v>0</v>
      </c>
      <c r="AC298"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D298"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E298"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F298" s="157">
        <f t="shared" si="698"/>
        <v>0</v>
      </c>
      <c r="AG298"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H298"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I298"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J298" s="157">
        <f t="shared" si="699"/>
        <v>0</v>
      </c>
      <c r="AK298"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L298"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M298"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N298" s="157">
        <f t="shared" si="700"/>
        <v>0</v>
      </c>
      <c r="AO298" s="157">
        <f t="shared" si="701"/>
        <v>0</v>
      </c>
    </row>
    <row r="299" spans="1:41" hidden="1">
      <c r="A299" s="601" t="s">
        <v>925</v>
      </c>
      <c r="B299" s="602" t="s">
        <v>926</v>
      </c>
      <c r="C299" s="603">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D299" s="603">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E299" s="603">
        <f t="shared" si="694"/>
        <v>0</v>
      </c>
      <c r="F299" s="157"/>
      <c r="G299" s="157">
        <f t="shared" si="695"/>
        <v>0</v>
      </c>
      <c r="H299" s="157"/>
      <c r="I299" s="157">
        <f t="shared" si="696"/>
        <v>0</v>
      </c>
      <c r="J299"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K299"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L299"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M299"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N299"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O299"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P299"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Q299"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R299"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S299"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T299"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U299"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V299"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W299"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X299"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Y299"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Z299"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A299"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B299" s="157">
        <f t="shared" si="697"/>
        <v>0</v>
      </c>
      <c r="AC299"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D299"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E299"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F299" s="157">
        <f t="shared" si="698"/>
        <v>0</v>
      </c>
      <c r="AG299"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H299"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I299"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J299" s="157">
        <f t="shared" si="699"/>
        <v>0</v>
      </c>
      <c r="AK299"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L299"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M299"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N299" s="157">
        <f t="shared" si="700"/>
        <v>0</v>
      </c>
      <c r="AO299" s="157">
        <f t="shared" si="701"/>
        <v>0</v>
      </c>
    </row>
    <row r="300" spans="1:41" hidden="1">
      <c r="A300" s="601" t="s">
        <v>927</v>
      </c>
      <c r="B300" s="602" t="s">
        <v>928</v>
      </c>
      <c r="C300" s="603">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D300" s="603">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E300" s="603">
        <f t="shared" si="694"/>
        <v>0</v>
      </c>
      <c r="F300" s="157"/>
      <c r="G300" s="157">
        <f t="shared" si="695"/>
        <v>0</v>
      </c>
      <c r="H300" s="157"/>
      <c r="I300" s="157">
        <f t="shared" si="696"/>
        <v>0</v>
      </c>
      <c r="J300"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K300"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L300"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M300"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N300"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O300"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P300"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Q300"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R300"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S300"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T300"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U300"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V300"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W300"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X300"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Y300"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Z300"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A300"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B300" s="157">
        <f t="shared" si="697"/>
        <v>0</v>
      </c>
      <c r="AC300"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D300"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E300"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F300" s="157">
        <f t="shared" si="698"/>
        <v>0</v>
      </c>
      <c r="AG300"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H300"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I300"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J300" s="157">
        <f t="shared" si="699"/>
        <v>0</v>
      </c>
      <c r="AK300"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L300"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M300"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N300" s="157">
        <f t="shared" si="700"/>
        <v>0</v>
      </c>
      <c r="AO300" s="157">
        <f t="shared" si="701"/>
        <v>0</v>
      </c>
    </row>
    <row r="301" spans="1:41" hidden="1">
      <c r="A301" s="601" t="s">
        <v>929</v>
      </c>
      <c r="B301" s="602" t="s">
        <v>930</v>
      </c>
      <c r="C301" s="603">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D301" s="603">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E301" s="603">
        <f t="shared" si="594"/>
        <v>0</v>
      </c>
      <c r="F301" s="157"/>
      <c r="G301" s="157">
        <f t="shared" si="595"/>
        <v>0</v>
      </c>
      <c r="H301" s="157"/>
      <c r="I301" s="157">
        <f t="shared" si="596"/>
        <v>0</v>
      </c>
      <c r="J301"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K301"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L301"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M301"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N301"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O301"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P301"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Q301"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R301"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S301"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T301"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U301"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V301"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W301"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X301"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Y301"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Z301"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A301"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B301" s="157">
        <f t="shared" si="599"/>
        <v>0</v>
      </c>
      <c r="AC301"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D301"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E301"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F301" s="157">
        <f t="shared" si="600"/>
        <v>0</v>
      </c>
      <c r="AG301"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H301"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I301"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J301" s="157">
        <f t="shared" si="601"/>
        <v>0</v>
      </c>
      <c r="AK301"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L301"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M301"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N301" s="157">
        <f t="shared" si="602"/>
        <v>0</v>
      </c>
      <c r="AO301" s="157">
        <f t="shared" si="603"/>
        <v>0</v>
      </c>
    </row>
    <row r="302" spans="1:41" hidden="1">
      <c r="A302" s="601" t="s">
        <v>931</v>
      </c>
      <c r="B302" s="602" t="s">
        <v>932</v>
      </c>
      <c r="C302" s="603">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D302" s="603">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E302" s="603">
        <f t="shared" si="594"/>
        <v>0</v>
      </c>
      <c r="F302" s="157"/>
      <c r="G302" s="157">
        <f t="shared" si="595"/>
        <v>0</v>
      </c>
      <c r="H302" s="157"/>
      <c r="I302" s="157">
        <f t="shared" si="596"/>
        <v>0</v>
      </c>
      <c r="J302"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K302"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L302"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M302"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N302"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O302"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P302"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Q302"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R302"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S302"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T302"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U302"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V302"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W302"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X302"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Y302"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Z302"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A302"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B302" s="157">
        <f t="shared" si="599"/>
        <v>0</v>
      </c>
      <c r="AC302"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D302"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E302"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F302" s="157">
        <f t="shared" si="600"/>
        <v>0</v>
      </c>
      <c r="AG302"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H302"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I302"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J302" s="157">
        <f t="shared" si="601"/>
        <v>0</v>
      </c>
      <c r="AK302"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L302"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M302"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N302" s="157">
        <f t="shared" si="602"/>
        <v>0</v>
      </c>
      <c r="AO302" s="157">
        <f t="shared" si="603"/>
        <v>0</v>
      </c>
    </row>
    <row r="303" spans="1:41" hidden="1">
      <c r="A303" s="601" t="s">
        <v>933</v>
      </c>
      <c r="B303" s="602" t="s">
        <v>934</v>
      </c>
      <c r="C303" s="603">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D303" s="603">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E303" s="603">
        <f t="shared" si="594"/>
        <v>0</v>
      </c>
      <c r="F303" s="157"/>
      <c r="G303" s="157">
        <f t="shared" si="595"/>
        <v>0</v>
      </c>
      <c r="H303" s="157"/>
      <c r="I303" s="157">
        <f t="shared" si="596"/>
        <v>0</v>
      </c>
      <c r="J303"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K303"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L303"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M303"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N303"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O303"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P303"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Q303"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R303"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S303"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T303"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U303"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V303"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W303"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X303"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Y303"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Z303"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A303"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B303" s="157">
        <f t="shared" si="599"/>
        <v>0</v>
      </c>
      <c r="AC303"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D303"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E303"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F303" s="157">
        <f t="shared" si="600"/>
        <v>0</v>
      </c>
      <c r="AG303"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H303"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I303"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J303" s="157">
        <f t="shared" si="601"/>
        <v>0</v>
      </c>
      <c r="AK303"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L303"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M303"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N303" s="157">
        <f t="shared" si="602"/>
        <v>0</v>
      </c>
      <c r="AO303" s="157">
        <f t="shared" si="603"/>
        <v>0</v>
      </c>
    </row>
    <row r="304" spans="1:41" hidden="1">
      <c r="A304" s="601" t="s">
        <v>935</v>
      </c>
      <c r="B304" s="602" t="s">
        <v>936</v>
      </c>
      <c r="C304" s="603">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D304" s="603">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E304" s="603">
        <f t="shared" si="594"/>
        <v>0</v>
      </c>
      <c r="F304" s="157"/>
      <c r="G304" s="157">
        <f t="shared" si="595"/>
        <v>0</v>
      </c>
      <c r="H304" s="157"/>
      <c r="I304" s="157">
        <f t="shared" si="596"/>
        <v>0</v>
      </c>
      <c r="J304"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K304"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L304"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M304"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N304"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O304"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P304"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Q304"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R304"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S304"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T304"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U304"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V304"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W304"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X304"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Y304"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Z304"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A304"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B304" s="157">
        <f t="shared" si="599"/>
        <v>0</v>
      </c>
      <c r="AC304"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D304"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E304"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F304" s="157">
        <f t="shared" si="600"/>
        <v>0</v>
      </c>
      <c r="AG304"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H304"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I304"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J304" s="157">
        <f t="shared" si="601"/>
        <v>0</v>
      </c>
      <c r="AK304"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L304"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M304"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N304" s="157">
        <f t="shared" si="602"/>
        <v>0</v>
      </c>
      <c r="AO304" s="157">
        <f t="shared" si="603"/>
        <v>0</v>
      </c>
    </row>
    <row r="305" spans="1:41" hidden="1">
      <c r="A305" s="601" t="s">
        <v>937</v>
      </c>
      <c r="B305" s="602" t="s">
        <v>938</v>
      </c>
      <c r="C305" s="603">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D305" s="603">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E305" s="603">
        <f t="shared" si="594"/>
        <v>0</v>
      </c>
      <c r="F305" s="157"/>
      <c r="G305" s="157">
        <f t="shared" si="595"/>
        <v>0</v>
      </c>
      <c r="H305" s="157"/>
      <c r="I305" s="157">
        <f t="shared" si="596"/>
        <v>0</v>
      </c>
      <c r="J305"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K305"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L305"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M305"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N305"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O305"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P305"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Q305"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R305"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S305"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T305"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U305"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V305"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W305"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X305"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Y305"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Z305"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A305"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B305" s="157">
        <f t="shared" si="599"/>
        <v>0</v>
      </c>
      <c r="AC305"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D305"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E305"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F305" s="157">
        <f t="shared" si="600"/>
        <v>0</v>
      </c>
      <c r="AG305"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H305"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I305"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J305" s="157">
        <f t="shared" si="601"/>
        <v>0</v>
      </c>
      <c r="AK305"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L305"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M305"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N305" s="157">
        <f t="shared" si="602"/>
        <v>0</v>
      </c>
      <c r="AO305" s="157">
        <f t="shared" si="603"/>
        <v>0</v>
      </c>
    </row>
    <row r="306" spans="1:41" hidden="1">
      <c r="A306" s="601" t="s">
        <v>939</v>
      </c>
      <c r="B306" s="602" t="s">
        <v>940</v>
      </c>
      <c r="C306" s="603">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D306" s="603">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E306" s="603">
        <f t="shared" si="594"/>
        <v>0</v>
      </c>
      <c r="F306" s="157"/>
      <c r="G306" s="157">
        <f t="shared" si="595"/>
        <v>0</v>
      </c>
      <c r="H306" s="157"/>
      <c r="I306" s="157">
        <f t="shared" si="596"/>
        <v>0</v>
      </c>
      <c r="J306"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K306"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L306"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M306"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N306"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O306"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P306"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Q306"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R306"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S306"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T306"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U306"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V306"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W306"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X306"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Y306"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Z306"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A306"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B306" s="157">
        <f t="shared" si="599"/>
        <v>0</v>
      </c>
      <c r="AC306"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D306"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E306"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F306" s="157">
        <f t="shared" si="600"/>
        <v>0</v>
      </c>
      <c r="AG306"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H306"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I306"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J306" s="157">
        <f t="shared" si="601"/>
        <v>0</v>
      </c>
      <c r="AK306"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L306"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M306"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N306" s="157">
        <f t="shared" si="602"/>
        <v>0</v>
      </c>
      <c r="AO306" s="157">
        <f t="shared" si="603"/>
        <v>0</v>
      </c>
    </row>
    <row r="307" spans="1:41" hidden="1">
      <c r="A307" s="601" t="s">
        <v>941</v>
      </c>
      <c r="B307" s="602" t="s">
        <v>942</v>
      </c>
      <c r="C307" s="603">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D307" s="603">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E307" s="603">
        <f t="shared" si="594"/>
        <v>0</v>
      </c>
      <c r="F307" s="157"/>
      <c r="G307" s="157">
        <f t="shared" si="595"/>
        <v>0</v>
      </c>
      <c r="H307" s="157"/>
      <c r="I307" s="157">
        <f t="shared" si="596"/>
        <v>0</v>
      </c>
      <c r="J307"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K307"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L307"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M307"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N307"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O307"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P307"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Q307"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R307"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S307"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T307"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U307"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V307"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W307"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X307"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Y307"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Z307"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A307"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B307" s="157">
        <f t="shared" si="599"/>
        <v>0</v>
      </c>
      <c r="AC307"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D307"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E307"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F307" s="157">
        <f t="shared" si="600"/>
        <v>0</v>
      </c>
      <c r="AG307"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H307"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I307"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J307" s="157">
        <f t="shared" si="601"/>
        <v>0</v>
      </c>
      <c r="AK307"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L307"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M307"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N307" s="157">
        <f t="shared" si="602"/>
        <v>0</v>
      </c>
      <c r="AO307" s="157">
        <f t="shared" si="603"/>
        <v>0</v>
      </c>
    </row>
    <row r="308" spans="1:41" hidden="1">
      <c r="A308" s="601" t="s">
        <v>943</v>
      </c>
      <c r="B308" s="602" t="s">
        <v>944</v>
      </c>
      <c r="C308" s="603">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D308" s="603">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E308" s="603">
        <f t="shared" si="594"/>
        <v>0</v>
      </c>
      <c r="F308" s="157"/>
      <c r="G308" s="157">
        <f t="shared" si="595"/>
        <v>0</v>
      </c>
      <c r="H308" s="157"/>
      <c r="I308" s="157">
        <f t="shared" si="596"/>
        <v>0</v>
      </c>
      <c r="J308"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K308"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L308"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M308"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N308"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O308"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P308"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Q308"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R308"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S308"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T308"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U308"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V308"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W308"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X308"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Y308"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Z308"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A308"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B308" s="157">
        <f t="shared" si="599"/>
        <v>0</v>
      </c>
      <c r="AC308"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D308"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E308"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F308" s="157">
        <f t="shared" si="600"/>
        <v>0</v>
      </c>
      <c r="AG308"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H308"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I308"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J308" s="157">
        <f t="shared" si="601"/>
        <v>0</v>
      </c>
      <c r="AK308"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L308"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M308"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N308" s="157">
        <f t="shared" si="602"/>
        <v>0</v>
      </c>
      <c r="AO308" s="157">
        <f t="shared" si="603"/>
        <v>0</v>
      </c>
    </row>
    <row r="309" spans="1:41" hidden="1">
      <c r="A309" s="601" t="s">
        <v>945</v>
      </c>
      <c r="B309" s="602" t="s">
        <v>946</v>
      </c>
      <c r="C309" s="603">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D309" s="603">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E309" s="603">
        <f t="shared" ref="E309:E311" si="702">C309+D309</f>
        <v>0</v>
      </c>
      <c r="F309" s="157"/>
      <c r="G309" s="157">
        <f t="shared" ref="G309:G311" si="703">E309-F309</f>
        <v>0</v>
      </c>
      <c r="H309" s="157"/>
      <c r="I309" s="157">
        <f t="shared" ref="I309:I311" si="704">E309-H309</f>
        <v>0</v>
      </c>
      <c r="J309"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K309"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L309"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M309"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N309"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O309"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P309"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Q309"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R309"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S309"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T309"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U309"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V309"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W309"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X309"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Y309"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Z309"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A309"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B309" s="157">
        <f t="shared" ref="AB309:AB311" si="705">Y309+Z309+AA309</f>
        <v>0</v>
      </c>
      <c r="AC309"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D309"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E309"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F309" s="157">
        <f t="shared" ref="AF309:AF311" si="706">AC309+AD309+AE309</f>
        <v>0</v>
      </c>
      <c r="AG309"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H309"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I309"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J309" s="157">
        <f t="shared" ref="AJ309:AJ311" si="707">AG309+AH309+AI309</f>
        <v>0</v>
      </c>
      <c r="AK309"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L309"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M309"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N309" s="157">
        <f t="shared" ref="AN309:AN311" si="708">AK309+AL309+AM309</f>
        <v>0</v>
      </c>
      <c r="AO309" s="157">
        <f t="shared" ref="AO309:AO311" si="709">AB309+AF309+AJ309+AN309</f>
        <v>0</v>
      </c>
    </row>
    <row r="310" spans="1:41" hidden="1">
      <c r="A310" s="601" t="s">
        <v>947</v>
      </c>
      <c r="B310" s="602" t="s">
        <v>948</v>
      </c>
      <c r="C310" s="603">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D310" s="603">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E310" s="603">
        <f t="shared" si="702"/>
        <v>0</v>
      </c>
      <c r="F310" s="157"/>
      <c r="G310" s="157">
        <f t="shared" si="703"/>
        <v>0</v>
      </c>
      <c r="H310" s="157"/>
      <c r="I310" s="157">
        <f t="shared" si="704"/>
        <v>0</v>
      </c>
      <c r="J310"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K310"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L310"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M310"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N310"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O310"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P310"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Q310"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R310"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S310"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T310"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U310"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V310"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W310"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X310"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Y310"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Z310"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A310"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B310" s="157">
        <f t="shared" si="705"/>
        <v>0</v>
      </c>
      <c r="AC310"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D310"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E310"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F310" s="157">
        <f t="shared" si="706"/>
        <v>0</v>
      </c>
      <c r="AG310"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H310"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I310"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J310" s="157">
        <f t="shared" si="707"/>
        <v>0</v>
      </c>
      <c r="AK310"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L310"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M310"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N310" s="157">
        <f t="shared" si="708"/>
        <v>0</v>
      </c>
      <c r="AO310" s="157">
        <f t="shared" si="709"/>
        <v>0</v>
      </c>
    </row>
    <row r="311" spans="1:41" hidden="1">
      <c r="A311" s="601" t="s">
        <v>949</v>
      </c>
      <c r="B311" s="602" t="s">
        <v>950</v>
      </c>
      <c r="C311" s="603">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D311" s="603">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E311" s="603">
        <f t="shared" si="702"/>
        <v>0</v>
      </c>
      <c r="F311" s="157"/>
      <c r="G311" s="157">
        <f t="shared" si="703"/>
        <v>0</v>
      </c>
      <c r="H311" s="157"/>
      <c r="I311" s="157">
        <f t="shared" si="704"/>
        <v>0</v>
      </c>
      <c r="J311"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K311"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L311"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M311"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N311"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O311"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P311"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Q311"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R311"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S311"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T311"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U311"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V311"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W311"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X311"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Y311"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Z311"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A311"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B311" s="157">
        <f t="shared" si="705"/>
        <v>0</v>
      </c>
      <c r="AC311"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D311"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E311"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F311" s="157">
        <f t="shared" si="706"/>
        <v>0</v>
      </c>
      <c r="AG311"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H311"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I311"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J311" s="157">
        <f t="shared" si="707"/>
        <v>0</v>
      </c>
      <c r="AK311"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L311"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M311"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N311" s="157">
        <f t="shared" si="708"/>
        <v>0</v>
      </c>
      <c r="AO311" s="157">
        <f t="shared" si="709"/>
        <v>0</v>
      </c>
    </row>
    <row r="312" spans="1:41">
      <c r="A312" s="598" t="s">
        <v>333</v>
      </c>
      <c r="B312" s="599" t="s">
        <v>208</v>
      </c>
      <c r="C312" s="600">
        <f>SUM(C313:C326)</f>
        <v>32324.546666666665</v>
      </c>
      <c r="D312" s="600">
        <f>SUM(D313:D326)</f>
        <v>0</v>
      </c>
      <c r="E312" s="600">
        <f t="shared" si="594"/>
        <v>32324.546666666665</v>
      </c>
      <c r="F312" s="164">
        <f>SUM(F313:F326)</f>
        <v>0</v>
      </c>
      <c r="G312" s="164">
        <f t="shared" si="595"/>
        <v>32324.546666666665</v>
      </c>
      <c r="H312" s="164">
        <f>SUM(H313:H326)</f>
        <v>0</v>
      </c>
      <c r="I312" s="164">
        <f t="shared" si="596"/>
        <v>32324.546666666665</v>
      </c>
      <c r="J312" s="164">
        <f t="shared" ref="J312:AA312" si="710">SUM(J313:J326)</f>
        <v>0</v>
      </c>
      <c r="K312" s="164">
        <f t="shared" si="710"/>
        <v>0</v>
      </c>
      <c r="L312" s="164">
        <f t="shared" si="710"/>
        <v>0</v>
      </c>
      <c r="M312" s="164">
        <f t="shared" si="710"/>
        <v>0</v>
      </c>
      <c r="N312" s="164">
        <f t="shared" si="710"/>
        <v>0</v>
      </c>
      <c r="O312" s="164">
        <f t="shared" ref="O312:P312" si="711">SUM(O313:O326)</f>
        <v>0</v>
      </c>
      <c r="P312" s="164">
        <f t="shared" si="711"/>
        <v>0</v>
      </c>
      <c r="Q312" s="164">
        <f t="shared" si="710"/>
        <v>0</v>
      </c>
      <c r="R312" s="164">
        <f t="shared" si="710"/>
        <v>0</v>
      </c>
      <c r="S312" s="164">
        <f t="shared" ref="S312" si="712">SUM(S313:S326)</f>
        <v>0</v>
      </c>
      <c r="T312" s="164">
        <f t="shared" si="710"/>
        <v>20386.666666666668</v>
      </c>
      <c r="U312" s="164">
        <f t="shared" si="710"/>
        <v>0</v>
      </c>
      <c r="V312" s="164">
        <f t="shared" ref="V312" si="713">SUM(V313:V326)</f>
        <v>0</v>
      </c>
      <c r="W312" s="164">
        <f t="shared" si="710"/>
        <v>0</v>
      </c>
      <c r="X312" s="164">
        <f t="shared" si="710"/>
        <v>11937.880000000001</v>
      </c>
      <c r="Y312" s="164">
        <f t="shared" si="710"/>
        <v>0</v>
      </c>
      <c r="Z312" s="164">
        <f t="shared" si="710"/>
        <v>0</v>
      </c>
      <c r="AA312" s="164">
        <f t="shared" si="710"/>
        <v>0</v>
      </c>
      <c r="AB312" s="164">
        <f t="shared" si="599"/>
        <v>0</v>
      </c>
      <c r="AC312" s="164">
        <f>SUM(AC313:AC326)</f>
        <v>20000</v>
      </c>
      <c r="AD312" s="164">
        <f>SUM(AD313:AD326)</f>
        <v>0</v>
      </c>
      <c r="AE312" s="164">
        <f>SUM(AE313:AE326)</f>
        <v>0</v>
      </c>
      <c r="AF312" s="164">
        <f t="shared" si="600"/>
        <v>20000</v>
      </c>
      <c r="AG312" s="164">
        <f>SUM(AG313:AG326)</f>
        <v>1296</v>
      </c>
      <c r="AH312" s="164">
        <f>SUM(AH313:AH326)</f>
        <v>0</v>
      </c>
      <c r="AI312" s="164">
        <f>SUM(AI313:AI326)</f>
        <v>0</v>
      </c>
      <c r="AJ312" s="164">
        <f t="shared" si="601"/>
        <v>1296</v>
      </c>
      <c r="AK312" s="164">
        <f>SUM(AK313:AK326)</f>
        <v>10641.88</v>
      </c>
      <c r="AL312" s="164">
        <f>SUM(AL313:AL326)</f>
        <v>0</v>
      </c>
      <c r="AM312" s="164">
        <f>SUM(AM313:AM326)</f>
        <v>386.66666666666669</v>
      </c>
      <c r="AN312" s="164">
        <f t="shared" si="602"/>
        <v>11028.546666666665</v>
      </c>
      <c r="AO312" s="164">
        <f t="shared" si="603"/>
        <v>32324.546666666665</v>
      </c>
    </row>
    <row r="313" spans="1:41" hidden="1">
      <c r="A313" s="601" t="s">
        <v>951</v>
      </c>
      <c r="B313" s="602" t="s">
        <v>952</v>
      </c>
      <c r="C313" s="603">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D313" s="603">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E313" s="603">
        <f t="shared" si="594"/>
        <v>0</v>
      </c>
      <c r="F313" s="157"/>
      <c r="G313" s="157">
        <f t="shared" si="595"/>
        <v>0</v>
      </c>
      <c r="H313" s="157"/>
      <c r="I313" s="157">
        <f t="shared" si="596"/>
        <v>0</v>
      </c>
      <c r="J313"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K313"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L313"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M313"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N313"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O313"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P313"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Q313"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R313"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S313"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T313"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U313"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V313"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W313"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X313"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Y313"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Z313"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A313"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B313" s="157">
        <f t="shared" si="599"/>
        <v>0</v>
      </c>
      <c r="AC313"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D313"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E313"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F313" s="157">
        <f t="shared" si="600"/>
        <v>0</v>
      </c>
      <c r="AG313"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H313"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I313"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J313" s="157">
        <f t="shared" si="601"/>
        <v>0</v>
      </c>
      <c r="AK313"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L313"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M313"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N313" s="157">
        <f t="shared" si="602"/>
        <v>0</v>
      </c>
      <c r="AO313" s="157">
        <f t="shared" si="603"/>
        <v>0</v>
      </c>
    </row>
    <row r="314" spans="1:41" hidden="1">
      <c r="A314" s="601" t="s">
        <v>334</v>
      </c>
      <c r="B314" s="602" t="s">
        <v>953</v>
      </c>
      <c r="C314" s="603">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D314" s="603">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E314" s="603">
        <f t="shared" si="594"/>
        <v>0</v>
      </c>
      <c r="F314" s="157"/>
      <c r="G314" s="157">
        <f t="shared" si="595"/>
        <v>0</v>
      </c>
      <c r="H314" s="157"/>
      <c r="I314" s="157">
        <f t="shared" si="596"/>
        <v>0</v>
      </c>
      <c r="J314"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K314"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L314"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M314"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N314"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O314"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P314"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Q314"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R314"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S314"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T314"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U314"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V314"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W314"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X314"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Y314"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Z314"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A314"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B314" s="157">
        <f t="shared" si="599"/>
        <v>0</v>
      </c>
      <c r="AC314"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D314"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E314"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F314" s="157">
        <f t="shared" si="600"/>
        <v>0</v>
      </c>
      <c r="AG314"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H314"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I314"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J314" s="157">
        <f t="shared" si="601"/>
        <v>0</v>
      </c>
      <c r="AK314"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L314"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M314"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N314" s="157">
        <f t="shared" si="602"/>
        <v>0</v>
      </c>
      <c r="AO314" s="157">
        <f t="shared" si="603"/>
        <v>0</v>
      </c>
    </row>
    <row r="315" spans="1:41">
      <c r="A315" s="601" t="s">
        <v>954</v>
      </c>
      <c r="B315" s="602" t="s">
        <v>955</v>
      </c>
      <c r="C315" s="603">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2324.5466666666666</v>
      </c>
      <c r="D315" s="603">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E315" s="603">
        <f t="shared" si="594"/>
        <v>2324.5466666666666</v>
      </c>
      <c r="F315" s="157"/>
      <c r="G315" s="157">
        <f t="shared" si="595"/>
        <v>2324.5466666666666</v>
      </c>
      <c r="H315" s="157"/>
      <c r="I315" s="157">
        <f t="shared" si="596"/>
        <v>2324.5466666666666</v>
      </c>
      <c r="J315"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K315"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L315"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M315"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N315"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O315"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P315"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Q315"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R315"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S315"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T315"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386.66666666666669</v>
      </c>
      <c r="U315"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V315"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W315"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X315"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1937.88</v>
      </c>
      <c r="Y315"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Z315"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A315"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B315" s="157">
        <f t="shared" si="599"/>
        <v>0</v>
      </c>
      <c r="AC315"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D315"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E315"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F315" s="157">
        <f t="shared" si="600"/>
        <v>0</v>
      </c>
      <c r="AG315"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1296</v>
      </c>
      <c r="AH315"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I315"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J315" s="157">
        <f t="shared" si="601"/>
        <v>1296</v>
      </c>
      <c r="AK315"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641.88</v>
      </c>
      <c r="AL315"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M315"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386.66666666666669</v>
      </c>
      <c r="AN315" s="157">
        <f t="shared" si="602"/>
        <v>1028.5466666666666</v>
      </c>
      <c r="AO315" s="157">
        <f t="shared" si="603"/>
        <v>2324.5466666666666</v>
      </c>
    </row>
    <row r="316" spans="1:41" hidden="1">
      <c r="A316" s="601" t="s">
        <v>956</v>
      </c>
      <c r="B316" s="602" t="s">
        <v>957</v>
      </c>
      <c r="C316" s="603">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D316" s="603">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E316" s="603">
        <f t="shared" si="594"/>
        <v>0</v>
      </c>
      <c r="F316" s="157"/>
      <c r="G316" s="157">
        <f t="shared" si="595"/>
        <v>0</v>
      </c>
      <c r="H316" s="157"/>
      <c r="I316" s="157">
        <f t="shared" si="596"/>
        <v>0</v>
      </c>
      <c r="J316"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K316"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L316"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M316"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N316"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O316"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P316"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Q316"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R316"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S316"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T316"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U316"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V316"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W316"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X316"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Y316"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Z316"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A316"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B316" s="157">
        <f t="shared" si="599"/>
        <v>0</v>
      </c>
      <c r="AC316"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D316"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E316"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F316" s="157">
        <f t="shared" si="600"/>
        <v>0</v>
      </c>
      <c r="AG316"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H316"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I316"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J316" s="157">
        <f t="shared" si="601"/>
        <v>0</v>
      </c>
      <c r="AK316"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L316"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M316"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N316" s="157">
        <f t="shared" si="602"/>
        <v>0</v>
      </c>
      <c r="AO316" s="157">
        <f t="shared" si="603"/>
        <v>0</v>
      </c>
    </row>
    <row r="317" spans="1:41">
      <c r="A317" s="601" t="s">
        <v>958</v>
      </c>
      <c r="B317" s="602" t="s">
        <v>959</v>
      </c>
      <c r="C317" s="603">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20000</v>
      </c>
      <c r="D317" s="603">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E317" s="603">
        <f t="shared" si="594"/>
        <v>20000</v>
      </c>
      <c r="F317" s="157"/>
      <c r="G317" s="157">
        <f t="shared" si="595"/>
        <v>20000</v>
      </c>
      <c r="H317" s="157"/>
      <c r="I317" s="157">
        <f t="shared" si="596"/>
        <v>20000</v>
      </c>
      <c r="J317"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K317"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L317"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M317"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N317"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O317"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P317"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Q317"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R317"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S317"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T317"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20000</v>
      </c>
      <c r="U317"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V317"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W317"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X317"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Y317"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Z317"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A317"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B317" s="157">
        <f t="shared" si="599"/>
        <v>0</v>
      </c>
      <c r="AC317"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20000</v>
      </c>
      <c r="AD317"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E317"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F317" s="157">
        <f t="shared" si="600"/>
        <v>20000</v>
      </c>
      <c r="AG317"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H317"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I317"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J317" s="157">
        <f t="shared" si="601"/>
        <v>0</v>
      </c>
      <c r="AK317"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L317"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M317"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N317" s="157">
        <f t="shared" si="602"/>
        <v>0</v>
      </c>
      <c r="AO317" s="157">
        <f t="shared" si="603"/>
        <v>20000</v>
      </c>
    </row>
    <row r="318" spans="1:41" hidden="1">
      <c r="A318" s="601" t="s">
        <v>960</v>
      </c>
      <c r="B318" s="602" t="s">
        <v>961</v>
      </c>
      <c r="C318" s="603">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D318" s="603">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E318" s="603">
        <f t="shared" ref="E318:E319" si="714">C318+D318</f>
        <v>0</v>
      </c>
      <c r="F318" s="157"/>
      <c r="G318" s="157">
        <f t="shared" ref="G318:G319" si="715">E318-F318</f>
        <v>0</v>
      </c>
      <c r="H318" s="157"/>
      <c r="I318" s="157">
        <f t="shared" ref="I318:I319" si="716">E318-H318</f>
        <v>0</v>
      </c>
      <c r="J318"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K318"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L318"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M318"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N318"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O318"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P318"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Q318"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R318"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S318"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T318"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U318"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V318"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W318"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X318"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Y318"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Z318"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A318"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B318" s="157">
        <f t="shared" ref="AB318:AB319" si="717">Y318+Z318+AA318</f>
        <v>0</v>
      </c>
      <c r="AC318"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D318"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E318"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F318" s="157">
        <f t="shared" ref="AF318:AF319" si="718">AC318+AD318+AE318</f>
        <v>0</v>
      </c>
      <c r="AG318"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H318"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I318"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J318" s="157">
        <f t="shared" ref="AJ318:AJ319" si="719">AG318+AH318+AI318</f>
        <v>0</v>
      </c>
      <c r="AK318"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L318"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M318"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N318" s="157">
        <f t="shared" ref="AN318:AN319" si="720">AK318+AL318+AM318</f>
        <v>0</v>
      </c>
      <c r="AO318" s="157">
        <f t="shared" ref="AO318:AO319" si="721">AB318+AF318+AJ318+AN318</f>
        <v>0</v>
      </c>
    </row>
    <row r="319" spans="1:41" hidden="1">
      <c r="A319" s="601" t="s">
        <v>335</v>
      </c>
      <c r="B319" s="602" t="s">
        <v>962</v>
      </c>
      <c r="C319" s="603">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D319" s="603">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E319" s="603">
        <f t="shared" si="714"/>
        <v>0</v>
      </c>
      <c r="F319" s="157"/>
      <c r="G319" s="157">
        <f t="shared" si="715"/>
        <v>0</v>
      </c>
      <c r="H319" s="157"/>
      <c r="I319" s="157">
        <f t="shared" si="716"/>
        <v>0</v>
      </c>
      <c r="J319"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K319"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L319"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M319"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N319"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O319"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P319"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Q319"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R319"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S319"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T319"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U319"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V319"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W319"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X319"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Y319"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Z319"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A319"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B319" s="157">
        <f t="shared" si="717"/>
        <v>0</v>
      </c>
      <c r="AC319"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D319"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E319"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F319" s="157">
        <f t="shared" si="718"/>
        <v>0</v>
      </c>
      <c r="AG319"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H319"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I319"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J319" s="157">
        <f t="shared" si="719"/>
        <v>0</v>
      </c>
      <c r="AK319"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L319"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M319"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N319" s="157">
        <f t="shared" si="720"/>
        <v>0</v>
      </c>
      <c r="AO319" s="157">
        <f t="shared" si="721"/>
        <v>0</v>
      </c>
    </row>
    <row r="320" spans="1:41" hidden="1">
      <c r="A320" s="601" t="s">
        <v>963</v>
      </c>
      <c r="B320" s="602" t="s">
        <v>964</v>
      </c>
      <c r="C320" s="603">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D320" s="603">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E320" s="603">
        <f t="shared" ref="E320:E323" si="722">C320+D320</f>
        <v>0</v>
      </c>
      <c r="F320" s="157"/>
      <c r="G320" s="157">
        <f t="shared" ref="G320:G323" si="723">E320-F320</f>
        <v>0</v>
      </c>
      <c r="H320" s="157"/>
      <c r="I320" s="157">
        <f t="shared" ref="I320:I323" si="724">E320-H320</f>
        <v>0</v>
      </c>
      <c r="J320"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K320"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L320"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M320"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N320"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O320"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P320"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Q320"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R320"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S320"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T320"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U320"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V320"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W320"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X320"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Y320"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Z320"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A320"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B320" s="157">
        <f t="shared" ref="AB320:AB323" si="725">Y320+Z320+AA320</f>
        <v>0</v>
      </c>
      <c r="AC320"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D320"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E320"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F320" s="157">
        <f t="shared" ref="AF320:AF323" si="726">AC320+AD320+AE320</f>
        <v>0</v>
      </c>
      <c r="AG320"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H320"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I320"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J320" s="157">
        <f t="shared" ref="AJ320:AJ323" si="727">AG320+AH320+AI320</f>
        <v>0</v>
      </c>
      <c r="AK320"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L320"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M320"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N320" s="157">
        <f t="shared" ref="AN320:AN323" si="728">AK320+AL320+AM320</f>
        <v>0</v>
      </c>
      <c r="AO320" s="157">
        <f t="shared" ref="AO320:AO323" si="729">AB320+AF320+AJ320+AN320</f>
        <v>0</v>
      </c>
    </row>
    <row r="321" spans="1:41" hidden="1">
      <c r="A321" s="601" t="s">
        <v>965</v>
      </c>
      <c r="B321" s="602" t="s">
        <v>966</v>
      </c>
      <c r="C321" s="603">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D321" s="603">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E321" s="603">
        <f t="shared" si="722"/>
        <v>0</v>
      </c>
      <c r="F321" s="157"/>
      <c r="G321" s="157">
        <f t="shared" si="723"/>
        <v>0</v>
      </c>
      <c r="H321" s="157"/>
      <c r="I321" s="157">
        <f t="shared" si="724"/>
        <v>0</v>
      </c>
      <c r="J321"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K321"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L321"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M321"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N321"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O321"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P321"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Q321"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R321"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S321"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T321"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U321"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V321"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W321"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X321"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Y321"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Z321"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A321"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B321" s="157">
        <f t="shared" si="725"/>
        <v>0</v>
      </c>
      <c r="AC321"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D321"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E321"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F321" s="157">
        <f t="shared" si="726"/>
        <v>0</v>
      </c>
      <c r="AG321"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H321"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I321"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J321" s="157">
        <f t="shared" si="727"/>
        <v>0</v>
      </c>
      <c r="AK321"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L321"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M321"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N321" s="157">
        <f t="shared" si="728"/>
        <v>0</v>
      </c>
      <c r="AO321" s="157">
        <f t="shared" si="729"/>
        <v>0</v>
      </c>
    </row>
    <row r="322" spans="1:41">
      <c r="A322" s="601" t="s">
        <v>967</v>
      </c>
      <c r="B322" s="602" t="s">
        <v>968</v>
      </c>
      <c r="C322" s="603">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10000</v>
      </c>
      <c r="D322" s="603">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E322" s="603">
        <f t="shared" si="722"/>
        <v>10000</v>
      </c>
      <c r="F322" s="157"/>
      <c r="G322" s="157">
        <f t="shared" si="723"/>
        <v>10000</v>
      </c>
      <c r="H322" s="157"/>
      <c r="I322" s="157">
        <f t="shared" si="724"/>
        <v>10000</v>
      </c>
      <c r="J322"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K322"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L322"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M322"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N322"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O322"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P322"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Q322"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R322"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S322"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T322"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U322"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V322"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W322"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X322"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10000</v>
      </c>
      <c r="Y322"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Z322"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A322"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B322" s="157">
        <f t="shared" si="725"/>
        <v>0</v>
      </c>
      <c r="AC322"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D322"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E322"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F322" s="157">
        <f t="shared" si="726"/>
        <v>0</v>
      </c>
      <c r="AG322"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H322"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I322"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J322" s="157">
        <f t="shared" si="727"/>
        <v>0</v>
      </c>
      <c r="AK322"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10000</v>
      </c>
      <c r="AL322"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M322"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N322" s="157">
        <f t="shared" si="728"/>
        <v>10000</v>
      </c>
      <c r="AO322" s="157">
        <f t="shared" si="729"/>
        <v>10000</v>
      </c>
    </row>
    <row r="323" spans="1:41" hidden="1">
      <c r="A323" s="601" t="s">
        <v>969</v>
      </c>
      <c r="B323" s="602" t="s">
        <v>970</v>
      </c>
      <c r="C323" s="603">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D323" s="603">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E323" s="603">
        <f t="shared" si="722"/>
        <v>0</v>
      </c>
      <c r="F323" s="157"/>
      <c r="G323" s="157">
        <f t="shared" si="723"/>
        <v>0</v>
      </c>
      <c r="H323" s="157"/>
      <c r="I323" s="157">
        <f t="shared" si="724"/>
        <v>0</v>
      </c>
      <c r="J323"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K323"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L323"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M323"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N323"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O323"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P323"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Q323"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R323"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S323"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T323"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U323"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V323"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W323"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X323"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Y323"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Z323"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A323"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B323" s="157">
        <f t="shared" si="725"/>
        <v>0</v>
      </c>
      <c r="AC323"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D323"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E323"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F323" s="157">
        <f t="shared" si="726"/>
        <v>0</v>
      </c>
      <c r="AG323"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H323"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I323"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J323" s="157">
        <f t="shared" si="727"/>
        <v>0</v>
      </c>
      <c r="AK323"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L323"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M323"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N323" s="157">
        <f t="shared" si="728"/>
        <v>0</v>
      </c>
      <c r="AO323" s="157">
        <f t="shared" si="729"/>
        <v>0</v>
      </c>
    </row>
    <row r="324" spans="1:41" hidden="1">
      <c r="A324" s="601" t="s">
        <v>971</v>
      </c>
      <c r="B324" s="602" t="s">
        <v>972</v>
      </c>
      <c r="C324" s="603">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D324" s="603">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E324" s="603">
        <f t="shared" si="594"/>
        <v>0</v>
      </c>
      <c r="F324" s="157"/>
      <c r="G324" s="157">
        <f t="shared" si="595"/>
        <v>0</v>
      </c>
      <c r="H324" s="157"/>
      <c r="I324" s="157">
        <f t="shared" si="596"/>
        <v>0</v>
      </c>
      <c r="J324"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K324"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L324"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M324"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N324"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O324"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P324"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Q324"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R324"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S324"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T324"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U324"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V324"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W324"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X324"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Y324"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Z324"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A324"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B324" s="157">
        <f t="shared" si="599"/>
        <v>0</v>
      </c>
      <c r="AC324"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D324"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E324"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F324" s="157">
        <f t="shared" si="600"/>
        <v>0</v>
      </c>
      <c r="AG324"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H324"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I324"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J324" s="157">
        <f t="shared" si="601"/>
        <v>0</v>
      </c>
      <c r="AK324"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L324"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M324"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N324" s="157">
        <f t="shared" si="602"/>
        <v>0</v>
      </c>
      <c r="AO324" s="157">
        <f t="shared" si="603"/>
        <v>0</v>
      </c>
    </row>
    <row r="325" spans="1:41" hidden="1">
      <c r="A325" s="601" t="s">
        <v>973</v>
      </c>
      <c r="B325" s="602" t="s">
        <v>974</v>
      </c>
      <c r="C325" s="603">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D325" s="603">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E325" s="603">
        <f t="shared" ref="E325" si="730">C325+D325</f>
        <v>0</v>
      </c>
      <c r="F325" s="157"/>
      <c r="G325" s="157">
        <f t="shared" ref="G325" si="731">E325-F325</f>
        <v>0</v>
      </c>
      <c r="H325" s="157"/>
      <c r="I325" s="157">
        <f t="shared" ref="I325" si="732">E325-H325</f>
        <v>0</v>
      </c>
      <c r="J325"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K325"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L325"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M325"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N325"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O325"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P325"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Q325"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R325"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S325"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T325"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U325"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V325"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W325"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X325"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Y325"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Z325"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A325"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B325" s="157">
        <f t="shared" ref="AB325" si="733">Y325+Z325+AA325</f>
        <v>0</v>
      </c>
      <c r="AC325"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D325"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E325"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F325" s="157">
        <f t="shared" ref="AF325" si="734">AC325+AD325+AE325</f>
        <v>0</v>
      </c>
      <c r="AG325"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H325"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I325"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J325" s="157">
        <f t="shared" ref="AJ325" si="735">AG325+AH325+AI325</f>
        <v>0</v>
      </c>
      <c r="AK325"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L325"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M325"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N325" s="157">
        <f t="shared" ref="AN325" si="736">AK325+AL325+AM325</f>
        <v>0</v>
      </c>
      <c r="AO325" s="157">
        <f t="shared" ref="AO325" si="737">AB325+AF325+AJ325+AN325</f>
        <v>0</v>
      </c>
    </row>
    <row r="326" spans="1:41" hidden="1">
      <c r="A326" s="601" t="s">
        <v>975</v>
      </c>
      <c r="B326" s="602" t="s">
        <v>976</v>
      </c>
      <c r="C326" s="603">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D326" s="603">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E326" s="603">
        <f t="shared" ref="E326" si="738">C326+D326</f>
        <v>0</v>
      </c>
      <c r="F326" s="157"/>
      <c r="G326" s="157">
        <f t="shared" ref="G326" si="739">E326-F326</f>
        <v>0</v>
      </c>
      <c r="H326" s="157"/>
      <c r="I326" s="157">
        <f t="shared" ref="I326" si="740">E326-H326</f>
        <v>0</v>
      </c>
      <c r="J326"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K326"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L326"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M326"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N326"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O326"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P326"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Q326"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R326"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S326"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T326"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U326"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V326"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W326"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X326"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Y326"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Z326"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A326"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B326" s="157">
        <f t="shared" ref="AB326" si="741">Y326+Z326+AA326</f>
        <v>0</v>
      </c>
      <c r="AC326"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D326"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E326"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F326" s="157">
        <f t="shared" ref="AF326" si="742">AC326+AD326+AE326</f>
        <v>0</v>
      </c>
      <c r="AG326"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H326"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I326"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J326" s="157">
        <f t="shared" ref="AJ326" si="743">AG326+AH326+AI326</f>
        <v>0</v>
      </c>
      <c r="AK326"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L326"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M326"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N326" s="157">
        <f t="shared" ref="AN326" si="744">AK326+AL326+AM326</f>
        <v>0</v>
      </c>
      <c r="AO326" s="157">
        <f t="shared" ref="AO326" si="745">AB326+AF326+AJ326+AN326</f>
        <v>0</v>
      </c>
    </row>
    <row r="327" spans="1:41">
      <c r="A327" s="606" t="s">
        <v>337</v>
      </c>
      <c r="B327" s="607" t="s">
        <v>210</v>
      </c>
      <c r="C327" s="608">
        <f>C328+C345+C383+C389</f>
        <v>564500</v>
      </c>
      <c r="D327" s="608">
        <f>D328+D345+D383+D389</f>
        <v>0</v>
      </c>
      <c r="E327" s="608">
        <f t="shared" si="594"/>
        <v>564500</v>
      </c>
      <c r="F327" s="154">
        <f>F328+F345+F383+F389</f>
        <v>0</v>
      </c>
      <c r="G327" s="154">
        <f t="shared" si="595"/>
        <v>564500</v>
      </c>
      <c r="H327" s="154">
        <f>H328+H345+H383+H389</f>
        <v>0</v>
      </c>
      <c r="I327" s="154">
        <f t="shared" si="596"/>
        <v>564500</v>
      </c>
      <c r="J327" s="154">
        <f t="shared" ref="J327:AA327" si="746">J328+J345+J383+J389</f>
        <v>0</v>
      </c>
      <c r="K327" s="154">
        <f t="shared" si="746"/>
        <v>0</v>
      </c>
      <c r="L327" s="154">
        <f t="shared" si="746"/>
        <v>0</v>
      </c>
      <c r="M327" s="154">
        <f t="shared" si="746"/>
        <v>0</v>
      </c>
      <c r="N327" s="154">
        <f t="shared" si="746"/>
        <v>0</v>
      </c>
      <c r="O327" s="154">
        <f t="shared" si="746"/>
        <v>0</v>
      </c>
      <c r="P327" s="154">
        <f t="shared" si="746"/>
        <v>0</v>
      </c>
      <c r="Q327" s="154">
        <f t="shared" si="746"/>
        <v>0</v>
      </c>
      <c r="R327" s="154">
        <f t="shared" si="746"/>
        <v>0</v>
      </c>
      <c r="S327" s="154">
        <f t="shared" ref="S327" si="747">S328+S345+S383+S389</f>
        <v>0</v>
      </c>
      <c r="T327" s="154">
        <f t="shared" si="746"/>
        <v>564500</v>
      </c>
      <c r="U327" s="154">
        <f t="shared" si="746"/>
        <v>0</v>
      </c>
      <c r="V327" s="154">
        <f t="shared" si="746"/>
        <v>0</v>
      </c>
      <c r="W327" s="154">
        <f t="shared" si="746"/>
        <v>0</v>
      </c>
      <c r="X327" s="154">
        <f t="shared" si="746"/>
        <v>0</v>
      </c>
      <c r="Y327" s="154">
        <f t="shared" si="746"/>
        <v>500000</v>
      </c>
      <c r="Z327" s="154">
        <f t="shared" si="746"/>
        <v>30000</v>
      </c>
      <c r="AA327" s="154">
        <f t="shared" si="746"/>
        <v>30000</v>
      </c>
      <c r="AB327" s="154">
        <f t="shared" si="599"/>
        <v>560000</v>
      </c>
      <c r="AC327" s="154">
        <f>AC328+AC345+AC383+AC389</f>
        <v>0</v>
      </c>
      <c r="AD327" s="154">
        <f>AD328+AD345+AD383+AD389</f>
        <v>4500</v>
      </c>
      <c r="AE327" s="154">
        <f>AE328+AE345+AE383+AE389</f>
        <v>0</v>
      </c>
      <c r="AF327" s="154">
        <f t="shared" si="600"/>
        <v>4500</v>
      </c>
      <c r="AG327" s="154">
        <f>AG328+AG345+AG383+AG389</f>
        <v>0</v>
      </c>
      <c r="AH327" s="154">
        <f>AH328+AH345+AH383+AH389</f>
        <v>0</v>
      </c>
      <c r="AI327" s="154">
        <f>AI328+AI345+AI383+AI389</f>
        <v>0</v>
      </c>
      <c r="AJ327" s="154">
        <f t="shared" si="601"/>
        <v>0</v>
      </c>
      <c r="AK327" s="154">
        <f>AK328+AK345+AK383+AK389</f>
        <v>0</v>
      </c>
      <c r="AL327" s="154">
        <f>AL328+AL345+AL383+AL389</f>
        <v>0</v>
      </c>
      <c r="AM327" s="154">
        <f>AM328+AM345+AM383+AM389</f>
        <v>0</v>
      </c>
      <c r="AN327" s="154">
        <f t="shared" si="602"/>
        <v>0</v>
      </c>
      <c r="AO327" s="154">
        <f t="shared" si="603"/>
        <v>564500</v>
      </c>
    </row>
    <row r="328" spans="1:41">
      <c r="A328" s="598" t="s">
        <v>338</v>
      </c>
      <c r="B328" s="599" t="s">
        <v>211</v>
      </c>
      <c r="C328" s="600">
        <f>SUM(C329:C344)</f>
        <v>0</v>
      </c>
      <c r="D328" s="600">
        <f>SUM(D329:D344)</f>
        <v>0</v>
      </c>
      <c r="E328" s="600">
        <f t="shared" si="594"/>
        <v>0</v>
      </c>
      <c r="F328" s="164">
        <f>SUM(F329:F344)</f>
        <v>0</v>
      </c>
      <c r="G328" s="164">
        <f t="shared" si="595"/>
        <v>0</v>
      </c>
      <c r="H328" s="164">
        <f>SUM(H329:H344)</f>
        <v>0</v>
      </c>
      <c r="I328" s="164">
        <f t="shared" si="596"/>
        <v>0</v>
      </c>
      <c r="J328" s="164">
        <f t="shared" ref="J328:AA328" si="748">SUM(J329:J344)</f>
        <v>0</v>
      </c>
      <c r="K328" s="164">
        <f t="shared" si="748"/>
        <v>0</v>
      </c>
      <c r="L328" s="164">
        <f t="shared" si="748"/>
        <v>0</v>
      </c>
      <c r="M328" s="164">
        <f t="shared" si="748"/>
        <v>0</v>
      </c>
      <c r="N328" s="164">
        <f t="shared" si="748"/>
        <v>0</v>
      </c>
      <c r="O328" s="164">
        <f t="shared" si="748"/>
        <v>0</v>
      </c>
      <c r="P328" s="164">
        <f t="shared" si="748"/>
        <v>0</v>
      </c>
      <c r="Q328" s="164">
        <f t="shared" si="748"/>
        <v>0</v>
      </c>
      <c r="R328" s="164">
        <f t="shared" si="748"/>
        <v>0</v>
      </c>
      <c r="S328" s="164">
        <f t="shared" ref="S328" si="749">SUM(S329:S344)</f>
        <v>0</v>
      </c>
      <c r="T328" s="164">
        <f t="shared" si="748"/>
        <v>0</v>
      </c>
      <c r="U328" s="164">
        <f t="shared" si="748"/>
        <v>0</v>
      </c>
      <c r="V328" s="164">
        <f t="shared" si="748"/>
        <v>0</v>
      </c>
      <c r="W328" s="164">
        <f t="shared" si="748"/>
        <v>0</v>
      </c>
      <c r="X328" s="164">
        <f t="shared" si="748"/>
        <v>0</v>
      </c>
      <c r="Y328" s="164">
        <f t="shared" si="748"/>
        <v>0</v>
      </c>
      <c r="Z328" s="164">
        <f t="shared" si="748"/>
        <v>0</v>
      </c>
      <c r="AA328" s="164">
        <f t="shared" si="748"/>
        <v>0</v>
      </c>
      <c r="AB328" s="164">
        <f t="shared" si="599"/>
        <v>0</v>
      </c>
      <c r="AC328" s="164">
        <f>SUM(AC329:AC344)</f>
        <v>0</v>
      </c>
      <c r="AD328" s="164">
        <f>SUM(AD329:AD344)</f>
        <v>0</v>
      </c>
      <c r="AE328" s="164">
        <f>SUM(AE329:AE344)</f>
        <v>0</v>
      </c>
      <c r="AF328" s="164">
        <f t="shared" si="600"/>
        <v>0</v>
      </c>
      <c r="AG328" s="164">
        <f>SUM(AG329:AG344)</f>
        <v>0</v>
      </c>
      <c r="AH328" s="164">
        <f>SUM(AH329:AH344)</f>
        <v>0</v>
      </c>
      <c r="AI328" s="164">
        <f>SUM(AI329:AI344)</f>
        <v>0</v>
      </c>
      <c r="AJ328" s="164">
        <f t="shared" si="601"/>
        <v>0</v>
      </c>
      <c r="AK328" s="164">
        <f>SUM(AK329:AK344)</f>
        <v>0</v>
      </c>
      <c r="AL328" s="164">
        <f>SUM(AL329:AL344)</f>
        <v>0</v>
      </c>
      <c r="AM328" s="164">
        <f>SUM(AM329:AM344)</f>
        <v>0</v>
      </c>
      <c r="AN328" s="164">
        <f t="shared" si="602"/>
        <v>0</v>
      </c>
      <c r="AO328" s="164">
        <f t="shared" si="603"/>
        <v>0</v>
      </c>
    </row>
    <row r="329" spans="1:41" hidden="1">
      <c r="A329" s="601" t="s">
        <v>339</v>
      </c>
      <c r="B329" s="602" t="s">
        <v>212</v>
      </c>
      <c r="C329" s="603">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D329" s="603">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E329" s="603">
        <f t="shared" si="594"/>
        <v>0</v>
      </c>
      <c r="F329" s="157"/>
      <c r="G329" s="157">
        <f t="shared" si="595"/>
        <v>0</v>
      </c>
      <c r="H329" s="157"/>
      <c r="I329" s="157">
        <f t="shared" si="596"/>
        <v>0</v>
      </c>
      <c r="J329"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K329"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L329"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M329"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N329"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O329"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P329"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Q329"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R329"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S329"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T329"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U329"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V329"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W329"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X329"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Y329"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Z329"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A329"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B329" s="157">
        <f t="shared" si="599"/>
        <v>0</v>
      </c>
      <c r="AC329"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D329"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E329"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F329" s="157">
        <f t="shared" si="600"/>
        <v>0</v>
      </c>
      <c r="AG329"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H329"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I329"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J329" s="157">
        <f t="shared" si="601"/>
        <v>0</v>
      </c>
      <c r="AK329"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L329"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M329"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N329" s="157">
        <f t="shared" si="602"/>
        <v>0</v>
      </c>
      <c r="AO329" s="157">
        <f t="shared" si="603"/>
        <v>0</v>
      </c>
    </row>
    <row r="330" spans="1:41" hidden="1">
      <c r="A330" s="601" t="s">
        <v>353</v>
      </c>
      <c r="B330" s="602" t="s">
        <v>222</v>
      </c>
      <c r="C330" s="603">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D330" s="603">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E330" s="603">
        <f>C330+D330</f>
        <v>0</v>
      </c>
      <c r="F330" s="157"/>
      <c r="G330" s="157">
        <f>E330-F330</f>
        <v>0</v>
      </c>
      <c r="H330" s="157"/>
      <c r="I330" s="157">
        <f>E330-H330</f>
        <v>0</v>
      </c>
      <c r="J330"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K330"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L330"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M330"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N330"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O330"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P330"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Q330"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R330"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S330"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T330"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U330"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V330"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W330"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X330"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Y330"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Z330"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A330"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B330" s="157">
        <f>Y330+Z330+AA330</f>
        <v>0</v>
      </c>
      <c r="AC330"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D330"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E330"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F330" s="157">
        <f>AC330+AD330+AE330</f>
        <v>0</v>
      </c>
      <c r="AG330"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H330"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I330"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J330" s="157">
        <f>AG330+AH330+AI330</f>
        <v>0</v>
      </c>
      <c r="AK330"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L330"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M330"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N330" s="157">
        <f>AK330+AL330+AM330</f>
        <v>0</v>
      </c>
      <c r="AO330" s="157">
        <f>AB330+AF330+AJ330+AN330</f>
        <v>0</v>
      </c>
    </row>
    <row r="331" spans="1:41" hidden="1">
      <c r="A331" s="601" t="s">
        <v>977</v>
      </c>
      <c r="B331" s="602" t="s">
        <v>978</v>
      </c>
      <c r="C331" s="603">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D331" s="603">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E331" s="603">
        <f>C331+D331</f>
        <v>0</v>
      </c>
      <c r="F331" s="157"/>
      <c r="G331" s="157">
        <f>E331-F331</f>
        <v>0</v>
      </c>
      <c r="H331" s="157"/>
      <c r="I331" s="157">
        <f>E331-H331</f>
        <v>0</v>
      </c>
      <c r="J331"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K331"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L331"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M331"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N331"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O331"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P331"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Q331"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R331"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S331"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T331"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U331"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V331"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W331"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X331"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Y331"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Z331"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A331"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B331" s="157">
        <f>Y331+Z331+AA331</f>
        <v>0</v>
      </c>
      <c r="AC331"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D331"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E331"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F331" s="157">
        <f>AC331+AD331+AE331</f>
        <v>0</v>
      </c>
      <c r="AG331"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H331"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I331"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J331" s="157">
        <f>AG331+AH331+AI331</f>
        <v>0</v>
      </c>
      <c r="AK331"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L331"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M331"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N331" s="157">
        <f>AK331+AL331+AM331</f>
        <v>0</v>
      </c>
      <c r="AO331" s="157">
        <f>AB331+AF331+AJ331+AN331</f>
        <v>0</v>
      </c>
    </row>
    <row r="332" spans="1:41" hidden="1">
      <c r="A332" s="601" t="s">
        <v>979</v>
      </c>
      <c r="B332" s="602" t="s">
        <v>980</v>
      </c>
      <c r="C332" s="603">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D332" s="603">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E332" s="603">
        <f t="shared" ref="E332:E334" si="750">C332+D332</f>
        <v>0</v>
      </c>
      <c r="F332" s="157"/>
      <c r="G332" s="157">
        <f t="shared" ref="G332:G334" si="751">E332-F332</f>
        <v>0</v>
      </c>
      <c r="H332" s="157"/>
      <c r="I332" s="157">
        <f t="shared" ref="I332:I334" si="752">E332-H332</f>
        <v>0</v>
      </c>
      <c r="J332"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K332"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L332"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M332"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N332"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O332"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P332"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Q332"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R332"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S332"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T332"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U332"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V332"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W332"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X332"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Y332"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Z332"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A332"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B332" s="157">
        <f t="shared" ref="AB332:AB334" si="753">Y332+Z332+AA332</f>
        <v>0</v>
      </c>
      <c r="AC332"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D332"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E332"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F332" s="157">
        <f t="shared" ref="AF332:AF334" si="754">AC332+AD332+AE332</f>
        <v>0</v>
      </c>
      <c r="AG332"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H332"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I332"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J332" s="157">
        <f t="shared" ref="AJ332:AJ334" si="755">AG332+AH332+AI332</f>
        <v>0</v>
      </c>
      <c r="AK332"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L332"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M332"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N332" s="157">
        <f t="shared" ref="AN332:AN334" si="756">AK332+AL332+AM332</f>
        <v>0</v>
      </c>
      <c r="AO332" s="157">
        <f t="shared" ref="AO332:AO334" si="757">AB332+AF332+AJ332+AN332</f>
        <v>0</v>
      </c>
    </row>
    <row r="333" spans="1:41" hidden="1">
      <c r="A333" s="601" t="s">
        <v>981</v>
      </c>
      <c r="B333" s="602" t="s">
        <v>982</v>
      </c>
      <c r="C333" s="603">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D333" s="603">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E333" s="603">
        <f t="shared" si="750"/>
        <v>0</v>
      </c>
      <c r="F333" s="157"/>
      <c r="G333" s="157">
        <f t="shared" si="751"/>
        <v>0</v>
      </c>
      <c r="H333" s="157"/>
      <c r="I333" s="157">
        <f t="shared" si="752"/>
        <v>0</v>
      </c>
      <c r="J333"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K333"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L333"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M333"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N333"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O333"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P333"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Q333"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R333"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S333"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T333"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U333"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V333"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W333"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X333"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Y333"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Z333"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A333"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B333" s="157">
        <f t="shared" si="753"/>
        <v>0</v>
      </c>
      <c r="AC333"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D333"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E333"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F333" s="157">
        <f t="shared" si="754"/>
        <v>0</v>
      </c>
      <c r="AG333"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H333"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I333"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J333" s="157">
        <f t="shared" si="755"/>
        <v>0</v>
      </c>
      <c r="AK333"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L333"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M333"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N333" s="157">
        <f t="shared" si="756"/>
        <v>0</v>
      </c>
      <c r="AO333" s="157">
        <f t="shared" si="757"/>
        <v>0</v>
      </c>
    </row>
    <row r="334" spans="1:41" hidden="1">
      <c r="A334" s="601" t="s">
        <v>983</v>
      </c>
      <c r="B334" s="602" t="s">
        <v>984</v>
      </c>
      <c r="C334" s="603">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D334" s="603">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E334" s="603">
        <f t="shared" si="750"/>
        <v>0</v>
      </c>
      <c r="F334" s="157"/>
      <c r="G334" s="157">
        <f t="shared" si="751"/>
        <v>0</v>
      </c>
      <c r="H334" s="157"/>
      <c r="I334" s="157">
        <f t="shared" si="752"/>
        <v>0</v>
      </c>
      <c r="J334"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K334"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L334"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M334"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N334"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O334"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P334"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Q334"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R334"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S334"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T334"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U334"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V334"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W334"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X334"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Y334"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Z334"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A334"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B334" s="157">
        <f t="shared" si="753"/>
        <v>0</v>
      </c>
      <c r="AC334"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D334"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E334"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F334" s="157">
        <f t="shared" si="754"/>
        <v>0</v>
      </c>
      <c r="AG334"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H334"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I334"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J334" s="157">
        <f t="shared" si="755"/>
        <v>0</v>
      </c>
      <c r="AK334"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L334"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M334"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N334" s="157">
        <f t="shared" si="756"/>
        <v>0</v>
      </c>
      <c r="AO334" s="157">
        <f t="shared" si="757"/>
        <v>0</v>
      </c>
    </row>
    <row r="335" spans="1:41" hidden="1">
      <c r="A335" s="601" t="s">
        <v>354</v>
      </c>
      <c r="B335" s="602" t="s">
        <v>223</v>
      </c>
      <c r="C335" s="603">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D335" s="603">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E335" s="603">
        <f>C335+D335</f>
        <v>0</v>
      </c>
      <c r="F335" s="157"/>
      <c r="G335" s="157">
        <f>E335-F335</f>
        <v>0</v>
      </c>
      <c r="H335" s="157"/>
      <c r="I335" s="157">
        <f>E335-H335</f>
        <v>0</v>
      </c>
      <c r="J335"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K335"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L335"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M335"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N335"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O335"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P335"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Q335"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R335"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S335"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T335"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U335"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V335"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W335"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X335"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Y335"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Z335"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A335"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B335" s="157">
        <f>Y335+Z335+AA335</f>
        <v>0</v>
      </c>
      <c r="AC335"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D335"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E335"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F335" s="157">
        <f>AC335+AD335+AE335</f>
        <v>0</v>
      </c>
      <c r="AG335"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H335"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I335"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J335" s="157">
        <f>AG335+AH335+AI335</f>
        <v>0</v>
      </c>
      <c r="AK335"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L335"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M335"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N335" s="157">
        <f>AK335+AL335+AM335</f>
        <v>0</v>
      </c>
      <c r="AO335" s="157">
        <f>AB335+AF335+AJ335+AN335</f>
        <v>0</v>
      </c>
    </row>
    <row r="336" spans="1:41" hidden="1">
      <c r="A336" s="601" t="s">
        <v>985</v>
      </c>
      <c r="B336" s="602" t="s">
        <v>986</v>
      </c>
      <c r="C336" s="603">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D336" s="603">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E336" s="603">
        <f t="shared" ref="E336:E337" si="758">C336+D336</f>
        <v>0</v>
      </c>
      <c r="F336" s="157"/>
      <c r="G336" s="157">
        <f t="shared" ref="G336:G337" si="759">E336-F336</f>
        <v>0</v>
      </c>
      <c r="H336" s="157"/>
      <c r="I336" s="157">
        <f t="shared" ref="I336:I337" si="760">E336-H336</f>
        <v>0</v>
      </c>
      <c r="J336"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K336"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L336"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M336"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N336"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O336"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P336"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Q336"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R336"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S336"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T336"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U336"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V336"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W336"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X336"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Y336"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Z336"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A336"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B336" s="157">
        <f t="shared" ref="AB336:AB337" si="761">Y336+Z336+AA336</f>
        <v>0</v>
      </c>
      <c r="AC336"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D336"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E336"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F336" s="157">
        <f t="shared" ref="AF336:AF337" si="762">AC336+AD336+AE336</f>
        <v>0</v>
      </c>
      <c r="AG336"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H336"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I336"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J336" s="157">
        <f t="shared" ref="AJ336:AJ337" si="763">AG336+AH336+AI336</f>
        <v>0</v>
      </c>
      <c r="AK336"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L336"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M336"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N336" s="157">
        <f t="shared" ref="AN336:AN337" si="764">AK336+AL336+AM336</f>
        <v>0</v>
      </c>
      <c r="AO336" s="157">
        <f t="shared" ref="AO336:AO337" si="765">AB336+AF336+AJ336+AN336</f>
        <v>0</v>
      </c>
    </row>
    <row r="337" spans="1:41" hidden="1">
      <c r="A337" s="601" t="s">
        <v>355</v>
      </c>
      <c r="B337" s="602" t="s">
        <v>224</v>
      </c>
      <c r="C337" s="603">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D337" s="603">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E337" s="603">
        <f t="shared" si="758"/>
        <v>0</v>
      </c>
      <c r="F337" s="157"/>
      <c r="G337" s="157">
        <f t="shared" si="759"/>
        <v>0</v>
      </c>
      <c r="H337" s="157"/>
      <c r="I337" s="157">
        <f t="shared" si="760"/>
        <v>0</v>
      </c>
      <c r="J337"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K337"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L337"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M337"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N337"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O337"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P337"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Q337"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R337"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S337"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T337"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U337"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V337"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W337"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X337"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Y337"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Z337"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A337"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B337" s="157">
        <f t="shared" si="761"/>
        <v>0</v>
      </c>
      <c r="AC337"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D337"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E337"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F337" s="157">
        <f t="shared" si="762"/>
        <v>0</v>
      </c>
      <c r="AG337"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H337"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I337"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J337" s="157">
        <f t="shared" si="763"/>
        <v>0</v>
      </c>
      <c r="AK337"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L337"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M337"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N337" s="157">
        <f t="shared" si="764"/>
        <v>0</v>
      </c>
      <c r="AO337" s="157">
        <f t="shared" si="765"/>
        <v>0</v>
      </c>
    </row>
    <row r="338" spans="1:41" hidden="1">
      <c r="A338" s="601" t="s">
        <v>987</v>
      </c>
      <c r="B338" s="602" t="s">
        <v>988</v>
      </c>
      <c r="C338" s="603">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D338" s="603">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E338" s="603">
        <f>C338+D338</f>
        <v>0</v>
      </c>
      <c r="F338" s="157"/>
      <c r="G338" s="157">
        <f>E338-F338</f>
        <v>0</v>
      </c>
      <c r="H338" s="157"/>
      <c r="I338" s="157">
        <f>E338-H338</f>
        <v>0</v>
      </c>
      <c r="J338"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K338"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L338"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M338"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N338"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O338"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P338"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Q338"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R338"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S338"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T338"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U338"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V338"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W338"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X338"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Y338"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Z338"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A338"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B338" s="157">
        <f>Y338+Z338+AA338</f>
        <v>0</v>
      </c>
      <c r="AC338"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D338"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E338"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F338" s="157">
        <f>AC338+AD338+AE338</f>
        <v>0</v>
      </c>
      <c r="AG338"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H338"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I338"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J338" s="157">
        <f>AG338+AH338+AI338</f>
        <v>0</v>
      </c>
      <c r="AK338"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L338"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M338"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N338" s="157">
        <f>AK338+AL338+AM338</f>
        <v>0</v>
      </c>
      <c r="AO338" s="157">
        <f>AB338+AF338+AJ338+AN338</f>
        <v>0</v>
      </c>
    </row>
    <row r="339" spans="1:41" hidden="1">
      <c r="A339" s="601" t="s">
        <v>340</v>
      </c>
      <c r="B339" s="602" t="s">
        <v>213</v>
      </c>
      <c r="C339" s="603">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D339" s="603">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E339" s="603">
        <f>C339+D339</f>
        <v>0</v>
      </c>
      <c r="F339" s="157"/>
      <c r="G339" s="157">
        <f>E339-F339</f>
        <v>0</v>
      </c>
      <c r="H339" s="157"/>
      <c r="I339" s="157">
        <f>E339-H339</f>
        <v>0</v>
      </c>
      <c r="J339"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K339"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L339"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M339"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N339"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O339"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P339"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Q339"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R339"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S339"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T339"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U339"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V339"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W339"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X339"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Y339"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Z339"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A339"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B339" s="157">
        <f>Y339+Z339+AA339</f>
        <v>0</v>
      </c>
      <c r="AC339"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D339"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E339"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F339" s="157">
        <f>AC339+AD339+AE339</f>
        <v>0</v>
      </c>
      <c r="AG339"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H339"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I339"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J339" s="157">
        <f>AG339+AH339+AI339</f>
        <v>0</v>
      </c>
      <c r="AK339"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L339"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M339"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N339" s="157">
        <f>AK339+AL339+AM339</f>
        <v>0</v>
      </c>
      <c r="AO339" s="157">
        <f>AB339+AF339+AJ339+AN339</f>
        <v>0</v>
      </c>
    </row>
    <row r="340" spans="1:41" hidden="1">
      <c r="A340" s="601" t="s">
        <v>989</v>
      </c>
      <c r="B340" s="602" t="s">
        <v>990</v>
      </c>
      <c r="C340" s="603">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D340" s="603">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E340" s="603">
        <f t="shared" ref="E340" si="766">C340+D340</f>
        <v>0</v>
      </c>
      <c r="F340" s="157"/>
      <c r="G340" s="157">
        <f t="shared" ref="G340" si="767">E340-F340</f>
        <v>0</v>
      </c>
      <c r="H340" s="157"/>
      <c r="I340" s="157">
        <f t="shared" ref="I340" si="768">E340-H340</f>
        <v>0</v>
      </c>
      <c r="J340"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K340"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L340"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M340"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N340"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O340"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P340"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Q340"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R340"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S340"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T340"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U340"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V340"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W340"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X340"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Y340"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Z340"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A340"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B340" s="157">
        <f t="shared" ref="AB340" si="769">Y340+Z340+AA340</f>
        <v>0</v>
      </c>
      <c r="AC340"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D340"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E340"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F340" s="157">
        <f t="shared" ref="AF340" si="770">AC340+AD340+AE340</f>
        <v>0</v>
      </c>
      <c r="AG340"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H340"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I340"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J340" s="157">
        <f t="shared" ref="AJ340" si="771">AG340+AH340+AI340</f>
        <v>0</v>
      </c>
      <c r="AK340"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L340"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M340"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N340" s="157">
        <f t="shared" ref="AN340" si="772">AK340+AL340+AM340</f>
        <v>0</v>
      </c>
      <c r="AO340" s="157">
        <f t="shared" ref="AO340" si="773">AB340+AF340+AJ340+AN340</f>
        <v>0</v>
      </c>
    </row>
    <row r="341" spans="1:41" hidden="1">
      <c r="A341" s="601" t="s">
        <v>356</v>
      </c>
      <c r="B341" s="602" t="s">
        <v>225</v>
      </c>
      <c r="C341" s="603">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D341" s="603">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E341" s="603">
        <f>C341+D341</f>
        <v>0</v>
      </c>
      <c r="F341" s="157"/>
      <c r="G341" s="157">
        <f>E341-F341</f>
        <v>0</v>
      </c>
      <c r="H341" s="157"/>
      <c r="I341" s="157">
        <f>E341-H341</f>
        <v>0</v>
      </c>
      <c r="J341"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K341"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L341"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M341"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N341"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O341"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P341"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Q341"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R341"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S341"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T341"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U341"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V341"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W341"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X341"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Y341"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Z341"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A341"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B341" s="157">
        <f>Y341+Z341+AA341</f>
        <v>0</v>
      </c>
      <c r="AC341"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D341"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E341"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F341" s="157">
        <f>AC341+AD341+AE341</f>
        <v>0</v>
      </c>
      <c r="AG341"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H341"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I341"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J341" s="157">
        <f>AG341+AH341+AI341</f>
        <v>0</v>
      </c>
      <c r="AK341"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L341"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M341"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N341" s="157">
        <f>AK341+AL341+AM341</f>
        <v>0</v>
      </c>
      <c r="AO341" s="157">
        <f>AB341+AF341+AJ341+AN341</f>
        <v>0</v>
      </c>
    </row>
    <row r="342" spans="1:41" hidden="1">
      <c r="A342" s="601" t="s">
        <v>991</v>
      </c>
      <c r="B342" s="602" t="s">
        <v>992</v>
      </c>
      <c r="C342" s="603">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D342" s="603">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E342" s="603">
        <f>C342+D342</f>
        <v>0</v>
      </c>
      <c r="F342" s="157"/>
      <c r="G342" s="157">
        <f>E342-F342</f>
        <v>0</v>
      </c>
      <c r="H342" s="157"/>
      <c r="I342" s="157">
        <f>E342-H342</f>
        <v>0</v>
      </c>
      <c r="J342"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K342"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L342"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M342"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N342"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O342"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P342"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Q342"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R342"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S342"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T342"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U342"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V342"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W342"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X342"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Y342"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Z342"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A342"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B342" s="157">
        <f>Y342+Z342+AA342</f>
        <v>0</v>
      </c>
      <c r="AC342"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D342"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E342"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F342" s="157">
        <f>AC342+AD342+AE342</f>
        <v>0</v>
      </c>
      <c r="AG342"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H342"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I342"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J342" s="157">
        <f>AG342+AH342+AI342</f>
        <v>0</v>
      </c>
      <c r="AK342"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L342"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M342"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N342" s="157">
        <f>AK342+AL342+AM342</f>
        <v>0</v>
      </c>
      <c r="AO342" s="157">
        <f>AB342+AF342+AJ342+AN342</f>
        <v>0</v>
      </c>
    </row>
    <row r="343" spans="1:41" hidden="1">
      <c r="A343" s="601" t="s">
        <v>993</v>
      </c>
      <c r="B343" s="602" t="s">
        <v>994</v>
      </c>
      <c r="C343" s="603">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D343" s="603">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E343" s="603">
        <f t="shared" ref="E343" si="774">C343+D343</f>
        <v>0</v>
      </c>
      <c r="F343" s="157"/>
      <c r="G343" s="157">
        <f t="shared" ref="G343" si="775">E343-F343</f>
        <v>0</v>
      </c>
      <c r="H343" s="157"/>
      <c r="I343" s="157">
        <f t="shared" ref="I343" si="776">E343-H343</f>
        <v>0</v>
      </c>
      <c r="J343"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K343"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L343"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M343"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N343"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O343"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P343"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Q343"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R343"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S343"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T343"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U343"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V343"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W343"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X343"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Y343"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Z343"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A343"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B343" s="157">
        <f t="shared" ref="AB343" si="777">Y343+Z343+AA343</f>
        <v>0</v>
      </c>
      <c r="AC343"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D343"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E343"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F343" s="157">
        <f t="shared" ref="AF343" si="778">AC343+AD343+AE343</f>
        <v>0</v>
      </c>
      <c r="AG343"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H343"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I343"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J343" s="157">
        <f t="shared" ref="AJ343" si="779">AG343+AH343+AI343</f>
        <v>0</v>
      </c>
      <c r="AK343"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L343"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M343"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N343" s="157">
        <f t="shared" ref="AN343" si="780">AK343+AL343+AM343</f>
        <v>0</v>
      </c>
      <c r="AO343" s="157">
        <f t="shared" ref="AO343" si="781">AB343+AF343+AJ343+AN343</f>
        <v>0</v>
      </c>
    </row>
    <row r="344" spans="1:41" hidden="1">
      <c r="A344" s="601" t="s">
        <v>357</v>
      </c>
      <c r="B344" s="602" t="s">
        <v>226</v>
      </c>
      <c r="C344" s="603">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D344" s="603">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E344" s="603">
        <f>C344+D344</f>
        <v>0</v>
      </c>
      <c r="F344" s="157"/>
      <c r="G344" s="157">
        <f>E344-F344</f>
        <v>0</v>
      </c>
      <c r="H344" s="157"/>
      <c r="I344" s="157">
        <f>E344-H344</f>
        <v>0</v>
      </c>
      <c r="J344"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K344"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L344"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M344"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N344"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O344"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P344"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Q344"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R344"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S344"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T344"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U344"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V344"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W344"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X344"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Y344"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Z344"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A344"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B344" s="157">
        <f>Y344+Z344+AA344</f>
        <v>0</v>
      </c>
      <c r="AC344"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D344"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E344"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F344" s="157">
        <f>AC344+AD344+AE344</f>
        <v>0</v>
      </c>
      <c r="AG344"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H344"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I344"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J344" s="157">
        <f>AG344+AH344+AI344</f>
        <v>0</v>
      </c>
      <c r="AK344"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L344"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M344"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N344" s="157">
        <f>AK344+AL344+AM344</f>
        <v>0</v>
      </c>
      <c r="AO344" s="157">
        <f>AB344+AF344+AJ344+AN344</f>
        <v>0</v>
      </c>
    </row>
    <row r="345" spans="1:41">
      <c r="A345" s="598" t="s">
        <v>341</v>
      </c>
      <c r="B345" s="599" t="s">
        <v>214</v>
      </c>
      <c r="C345" s="600">
        <f>SUM(C346:C382)</f>
        <v>34500</v>
      </c>
      <c r="D345" s="600">
        <f>SUM(D346:D382)</f>
        <v>0</v>
      </c>
      <c r="E345" s="600">
        <f t="shared" si="594"/>
        <v>34500</v>
      </c>
      <c r="F345" s="164">
        <f>SUM(F346:F382)</f>
        <v>0</v>
      </c>
      <c r="G345" s="164">
        <f t="shared" si="595"/>
        <v>34500</v>
      </c>
      <c r="H345" s="164">
        <f>SUM(H346:H382)</f>
        <v>0</v>
      </c>
      <c r="I345" s="164">
        <f t="shared" si="596"/>
        <v>34500</v>
      </c>
      <c r="J345" s="164">
        <f t="shared" ref="J345:AA345" si="782">SUM(J346:J382)</f>
        <v>0</v>
      </c>
      <c r="K345" s="164">
        <f t="shared" si="782"/>
        <v>0</v>
      </c>
      <c r="L345" s="164">
        <f t="shared" si="782"/>
        <v>0</v>
      </c>
      <c r="M345" s="164">
        <f t="shared" si="782"/>
        <v>0</v>
      </c>
      <c r="N345" s="164">
        <f t="shared" si="782"/>
        <v>0</v>
      </c>
      <c r="O345" s="164">
        <f t="shared" si="782"/>
        <v>0</v>
      </c>
      <c r="P345" s="164">
        <f t="shared" si="782"/>
        <v>0</v>
      </c>
      <c r="Q345" s="164">
        <f t="shared" si="782"/>
        <v>0</v>
      </c>
      <c r="R345" s="164">
        <f t="shared" si="782"/>
        <v>0</v>
      </c>
      <c r="S345" s="164">
        <f t="shared" ref="S345" si="783">SUM(S346:S382)</f>
        <v>0</v>
      </c>
      <c r="T345" s="164">
        <f t="shared" si="782"/>
        <v>34500</v>
      </c>
      <c r="U345" s="164">
        <f t="shared" si="782"/>
        <v>0</v>
      </c>
      <c r="V345" s="164">
        <f t="shared" si="782"/>
        <v>0</v>
      </c>
      <c r="W345" s="164">
        <f t="shared" si="782"/>
        <v>0</v>
      </c>
      <c r="X345" s="164">
        <f t="shared" si="782"/>
        <v>0</v>
      </c>
      <c r="Y345" s="164">
        <f t="shared" si="782"/>
        <v>0</v>
      </c>
      <c r="Z345" s="164">
        <f t="shared" si="782"/>
        <v>0</v>
      </c>
      <c r="AA345" s="164">
        <f t="shared" si="782"/>
        <v>30000</v>
      </c>
      <c r="AB345" s="164">
        <f t="shared" si="599"/>
        <v>30000</v>
      </c>
      <c r="AC345" s="164">
        <f>SUM(AC346:AC382)</f>
        <v>0</v>
      </c>
      <c r="AD345" s="164">
        <f>SUM(AD346:AD382)</f>
        <v>4500</v>
      </c>
      <c r="AE345" s="164">
        <f>SUM(AE346:AE382)</f>
        <v>0</v>
      </c>
      <c r="AF345" s="164">
        <f t="shared" si="600"/>
        <v>4500</v>
      </c>
      <c r="AG345" s="164">
        <f>SUM(AG346:AG382)</f>
        <v>0</v>
      </c>
      <c r="AH345" s="164">
        <f>SUM(AH346:AH382)</f>
        <v>0</v>
      </c>
      <c r="AI345" s="164">
        <f>SUM(AI346:AI382)</f>
        <v>0</v>
      </c>
      <c r="AJ345" s="164">
        <f t="shared" si="601"/>
        <v>0</v>
      </c>
      <c r="AK345" s="164">
        <f>SUM(AK346:AK382)</f>
        <v>0</v>
      </c>
      <c r="AL345" s="164">
        <f>SUM(AL346:AL382)</f>
        <v>0</v>
      </c>
      <c r="AM345" s="164">
        <f>SUM(AM346:AM382)</f>
        <v>0</v>
      </c>
      <c r="AN345" s="164">
        <f t="shared" si="602"/>
        <v>0</v>
      </c>
      <c r="AO345" s="164">
        <f t="shared" si="603"/>
        <v>34500</v>
      </c>
    </row>
    <row r="346" spans="1:41" hidden="1">
      <c r="A346" s="601" t="s">
        <v>342</v>
      </c>
      <c r="B346" s="602" t="s">
        <v>215</v>
      </c>
      <c r="C346" s="603">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D346" s="603">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E346" s="603">
        <f t="shared" si="594"/>
        <v>0</v>
      </c>
      <c r="F346" s="157"/>
      <c r="G346" s="157">
        <f t="shared" si="595"/>
        <v>0</v>
      </c>
      <c r="H346" s="157"/>
      <c r="I346" s="157">
        <f t="shared" si="596"/>
        <v>0</v>
      </c>
      <c r="J346"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K346"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L346"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M346"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N346"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O346"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P346"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Q346"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R346"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S346"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T346"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U346"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V346"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W346"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X346"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Y346"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Z346"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A346"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B346" s="157">
        <f t="shared" si="599"/>
        <v>0</v>
      </c>
      <c r="AC346"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D346"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E346"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F346" s="157">
        <f t="shared" si="600"/>
        <v>0</v>
      </c>
      <c r="AG346"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H346"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I346"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J346" s="157">
        <f t="shared" si="601"/>
        <v>0</v>
      </c>
      <c r="AK346"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L346"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M346"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N346" s="157">
        <f t="shared" si="602"/>
        <v>0</v>
      </c>
      <c r="AO346" s="157">
        <f t="shared" si="603"/>
        <v>0</v>
      </c>
    </row>
    <row r="347" spans="1:41" hidden="1">
      <c r="A347" s="601" t="s">
        <v>995</v>
      </c>
      <c r="B347" s="602" t="s">
        <v>996</v>
      </c>
      <c r="C347" s="603">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D347" s="603">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E347" s="603">
        <f t="shared" si="594"/>
        <v>0</v>
      </c>
      <c r="F347" s="157"/>
      <c r="G347" s="157">
        <f t="shared" si="595"/>
        <v>0</v>
      </c>
      <c r="H347" s="157"/>
      <c r="I347" s="157">
        <f t="shared" si="596"/>
        <v>0</v>
      </c>
      <c r="J347"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K347"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L347"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M347"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N347"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O347"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P347"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Q347"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R347"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S347"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T347"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U347"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V347"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W347"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X347"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Y347"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Z347"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A347"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B347" s="157">
        <f t="shared" si="599"/>
        <v>0</v>
      </c>
      <c r="AC347"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D347"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E347"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F347" s="157">
        <f t="shared" si="600"/>
        <v>0</v>
      </c>
      <c r="AG347"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H347"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I347"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J347" s="157">
        <f t="shared" si="601"/>
        <v>0</v>
      </c>
      <c r="AK347"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L347"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M347"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N347" s="157">
        <f t="shared" si="602"/>
        <v>0</v>
      </c>
      <c r="AO347" s="157">
        <f t="shared" si="603"/>
        <v>0</v>
      </c>
    </row>
    <row r="348" spans="1:41" hidden="1">
      <c r="A348" s="601" t="s">
        <v>997</v>
      </c>
      <c r="B348" s="602" t="s">
        <v>996</v>
      </c>
      <c r="C348" s="603">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D348" s="603">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E348" s="603">
        <f t="shared" si="594"/>
        <v>0</v>
      </c>
      <c r="F348" s="157"/>
      <c r="G348" s="157">
        <f t="shared" si="595"/>
        <v>0</v>
      </c>
      <c r="H348" s="157"/>
      <c r="I348" s="157">
        <f t="shared" si="596"/>
        <v>0</v>
      </c>
      <c r="J348"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K348"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L348"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M348"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N348"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O348"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P348"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Q348"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R348"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S348"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T348"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U348"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V348"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W348"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X348"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Y348"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Z348"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A348"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B348" s="157">
        <f t="shared" si="599"/>
        <v>0</v>
      </c>
      <c r="AC348"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D348"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E348"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F348" s="157">
        <f t="shared" si="600"/>
        <v>0</v>
      </c>
      <c r="AG348"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H348"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I348"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J348" s="157">
        <f t="shared" si="601"/>
        <v>0</v>
      </c>
      <c r="AK348"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L348"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M348"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N348" s="157">
        <f t="shared" si="602"/>
        <v>0</v>
      </c>
      <c r="AO348" s="157">
        <f t="shared" si="603"/>
        <v>0</v>
      </c>
    </row>
    <row r="349" spans="1:41" hidden="1">
      <c r="A349" s="601" t="s">
        <v>998</v>
      </c>
      <c r="B349" s="602" t="s">
        <v>999</v>
      </c>
      <c r="C349" s="603">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D349" s="603">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E349" s="603">
        <f t="shared" si="594"/>
        <v>0</v>
      </c>
      <c r="F349" s="157"/>
      <c r="G349" s="157">
        <f t="shared" si="595"/>
        <v>0</v>
      </c>
      <c r="H349" s="157"/>
      <c r="I349" s="157">
        <f t="shared" si="596"/>
        <v>0</v>
      </c>
      <c r="J349"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K349"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L349"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M349"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N349"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O349"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P349"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Q349"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R349"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S349"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T349"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U349"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V349"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W349"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X349"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Y349"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Z349"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A349"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B349" s="157">
        <f t="shared" si="599"/>
        <v>0</v>
      </c>
      <c r="AC349"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D349"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E349"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F349" s="157">
        <f t="shared" si="600"/>
        <v>0</v>
      </c>
      <c r="AG349"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H349"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I349"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J349" s="157">
        <f t="shared" si="601"/>
        <v>0</v>
      </c>
      <c r="AK349"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L349"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M349"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N349" s="157">
        <f t="shared" si="602"/>
        <v>0</v>
      </c>
      <c r="AO349" s="157">
        <f t="shared" si="603"/>
        <v>0</v>
      </c>
    </row>
    <row r="350" spans="1:41" hidden="1">
      <c r="A350" s="601" t="s">
        <v>1000</v>
      </c>
      <c r="B350" s="602" t="s">
        <v>999</v>
      </c>
      <c r="C350" s="603">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D350" s="603">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E350" s="603">
        <f t="shared" si="594"/>
        <v>0</v>
      </c>
      <c r="F350" s="157"/>
      <c r="G350" s="157">
        <f t="shared" si="595"/>
        <v>0</v>
      </c>
      <c r="H350" s="157"/>
      <c r="I350" s="157">
        <f t="shared" si="596"/>
        <v>0</v>
      </c>
      <c r="J350"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K350"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L350"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M350"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N350"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O350"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P350"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Q350"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R350"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S350"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T350"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U350"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V350"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W350"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X350"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Y350"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Z350"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A350"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B350" s="157">
        <f t="shared" si="599"/>
        <v>0</v>
      </c>
      <c r="AC350"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D350"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E350"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F350" s="157">
        <f t="shared" si="600"/>
        <v>0</v>
      </c>
      <c r="AG350"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H350"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I350"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J350" s="157">
        <f t="shared" si="601"/>
        <v>0</v>
      </c>
      <c r="AK350"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L350"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M350"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N350" s="157">
        <f t="shared" si="602"/>
        <v>0</v>
      </c>
      <c r="AO350" s="157">
        <f t="shared" si="603"/>
        <v>0</v>
      </c>
    </row>
    <row r="351" spans="1:41" hidden="1">
      <c r="A351" s="601" t="s">
        <v>1001</v>
      </c>
      <c r="B351" s="602" t="s">
        <v>1002</v>
      </c>
      <c r="C351" s="603">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D351" s="603">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E351" s="603">
        <f t="shared" si="594"/>
        <v>0</v>
      </c>
      <c r="F351" s="157"/>
      <c r="G351" s="157">
        <f t="shared" si="595"/>
        <v>0</v>
      </c>
      <c r="H351" s="157"/>
      <c r="I351" s="157">
        <f t="shared" si="596"/>
        <v>0</v>
      </c>
      <c r="J351"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K351"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L351"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M351"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N351"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O351"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P351"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Q351"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R351"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S351"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T351"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U351"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V351"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W351"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X351"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Y351"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Z351"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A351"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B351" s="157">
        <f t="shared" si="599"/>
        <v>0</v>
      </c>
      <c r="AC351"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D351"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E351"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F351" s="157">
        <f t="shared" si="600"/>
        <v>0</v>
      </c>
      <c r="AG351"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H351"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I351"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J351" s="157">
        <f t="shared" si="601"/>
        <v>0</v>
      </c>
      <c r="AK351"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L351"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M351"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N351" s="157">
        <f t="shared" si="602"/>
        <v>0</v>
      </c>
      <c r="AO351" s="157">
        <f t="shared" si="603"/>
        <v>0</v>
      </c>
    </row>
    <row r="352" spans="1:41" hidden="1">
      <c r="A352" s="601" t="s">
        <v>1003</v>
      </c>
      <c r="B352" s="602" t="s">
        <v>1004</v>
      </c>
      <c r="C352" s="603">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D352" s="603">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E352" s="603">
        <f t="shared" si="594"/>
        <v>0</v>
      </c>
      <c r="F352" s="157"/>
      <c r="G352" s="157">
        <f t="shared" si="595"/>
        <v>0</v>
      </c>
      <c r="H352" s="157"/>
      <c r="I352" s="157">
        <f t="shared" si="596"/>
        <v>0</v>
      </c>
      <c r="J352"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K352"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L352"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M352"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N352"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O352"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P352"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Q352"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R352"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S352"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T352"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U352"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V352"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W352"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X352"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Y352"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Z352"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A352"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B352" s="157">
        <f t="shared" si="599"/>
        <v>0</v>
      </c>
      <c r="AC352"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D352"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E352"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F352" s="157">
        <f t="shared" si="600"/>
        <v>0</v>
      </c>
      <c r="AG352"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H352"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I352"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J352" s="157">
        <f t="shared" si="601"/>
        <v>0</v>
      </c>
      <c r="AK352"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L352"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M352"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N352" s="157">
        <f t="shared" si="602"/>
        <v>0</v>
      </c>
      <c r="AO352" s="157">
        <f t="shared" si="603"/>
        <v>0</v>
      </c>
    </row>
    <row r="353" spans="1:41" hidden="1">
      <c r="A353" s="601" t="s">
        <v>1005</v>
      </c>
      <c r="B353" s="602" t="s">
        <v>1006</v>
      </c>
      <c r="C353" s="603">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D353" s="603">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E353" s="603">
        <f t="shared" si="594"/>
        <v>0</v>
      </c>
      <c r="F353" s="157"/>
      <c r="G353" s="157">
        <f t="shared" si="595"/>
        <v>0</v>
      </c>
      <c r="H353" s="157"/>
      <c r="I353" s="157">
        <f t="shared" si="596"/>
        <v>0</v>
      </c>
      <c r="J353"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K353"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L353"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M353"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N353"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O353"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P353"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Q353"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R353"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S353"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T353"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U353"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V353"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W353"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X353"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Y353"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Z353"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A353"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B353" s="157">
        <f t="shared" si="599"/>
        <v>0</v>
      </c>
      <c r="AC353"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D353"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E353"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F353" s="157">
        <f t="shared" si="600"/>
        <v>0</v>
      </c>
      <c r="AG353"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H353"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I353"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J353" s="157">
        <f t="shared" si="601"/>
        <v>0</v>
      </c>
      <c r="AK353"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L353"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M353"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N353" s="157">
        <f t="shared" si="602"/>
        <v>0</v>
      </c>
      <c r="AO353" s="157">
        <f t="shared" si="603"/>
        <v>0</v>
      </c>
    </row>
    <row r="354" spans="1:41" hidden="1">
      <c r="A354" s="601" t="s">
        <v>1007</v>
      </c>
      <c r="B354" s="602" t="s">
        <v>1008</v>
      </c>
      <c r="C354" s="603">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D354" s="603">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E354" s="603">
        <f t="shared" si="594"/>
        <v>0</v>
      </c>
      <c r="F354" s="157"/>
      <c r="G354" s="157">
        <f t="shared" si="595"/>
        <v>0</v>
      </c>
      <c r="H354" s="157"/>
      <c r="I354" s="157">
        <f t="shared" si="596"/>
        <v>0</v>
      </c>
      <c r="J354"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K354"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L354"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M354"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N354"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O354"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P354"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Q354"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R354"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S354"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T354"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U354"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V354"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W354"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X354"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Y354"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Z354"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A354"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B354" s="157">
        <f t="shared" si="599"/>
        <v>0</v>
      </c>
      <c r="AC354"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D354"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E354"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F354" s="157">
        <f t="shared" si="600"/>
        <v>0</v>
      </c>
      <c r="AG354"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H354"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I354"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J354" s="157">
        <f t="shared" si="601"/>
        <v>0</v>
      </c>
      <c r="AK354"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L354"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M354"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N354" s="157">
        <f t="shared" si="602"/>
        <v>0</v>
      </c>
      <c r="AO354" s="157">
        <f t="shared" si="603"/>
        <v>0</v>
      </c>
    </row>
    <row r="355" spans="1:41" hidden="1">
      <c r="A355" s="601" t="s">
        <v>1009</v>
      </c>
      <c r="B355" s="602" t="s">
        <v>1010</v>
      </c>
      <c r="C355" s="603">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D355" s="603">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E355" s="603">
        <f t="shared" si="594"/>
        <v>0</v>
      </c>
      <c r="F355" s="157"/>
      <c r="G355" s="157">
        <f t="shared" si="595"/>
        <v>0</v>
      </c>
      <c r="H355" s="157"/>
      <c r="I355" s="157">
        <f t="shared" si="596"/>
        <v>0</v>
      </c>
      <c r="J355"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K355"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L355"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M355"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N355"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O355"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P355"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Q355"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R355"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S355"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T355"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U355"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V355"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W355"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X355"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Y355"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Z355"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A355"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B355" s="157">
        <f t="shared" si="599"/>
        <v>0</v>
      </c>
      <c r="AC355"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D355"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E355"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F355" s="157">
        <f t="shared" si="600"/>
        <v>0</v>
      </c>
      <c r="AG355"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H355"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I355"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J355" s="157">
        <f t="shared" si="601"/>
        <v>0</v>
      </c>
      <c r="AK355"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L355"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M355"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N355" s="157">
        <f t="shared" si="602"/>
        <v>0</v>
      </c>
      <c r="AO355" s="157">
        <f t="shared" si="603"/>
        <v>0</v>
      </c>
    </row>
    <row r="356" spans="1:41" hidden="1">
      <c r="A356" s="601" t="s">
        <v>343</v>
      </c>
      <c r="B356" s="602" t="s">
        <v>1011</v>
      </c>
      <c r="C356" s="603">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D356" s="603">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E356" s="603">
        <f t="shared" si="594"/>
        <v>0</v>
      </c>
      <c r="F356" s="157"/>
      <c r="G356" s="157">
        <f t="shared" si="595"/>
        <v>0</v>
      </c>
      <c r="H356" s="157"/>
      <c r="I356" s="157">
        <f t="shared" si="596"/>
        <v>0</v>
      </c>
      <c r="J356"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K356"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L356"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M356"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N356"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O356"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P356"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Q356"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R356"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S356"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T356"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U356"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V356"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W356"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X356"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Y356"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Z356"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A356"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B356" s="157">
        <f t="shared" si="599"/>
        <v>0</v>
      </c>
      <c r="AC356"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D356"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E356"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F356" s="157">
        <f t="shared" si="600"/>
        <v>0</v>
      </c>
      <c r="AG356"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H356"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I356"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J356" s="157">
        <f t="shared" si="601"/>
        <v>0</v>
      </c>
      <c r="AK356"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L356"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M356"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N356" s="157">
        <f t="shared" si="602"/>
        <v>0</v>
      </c>
      <c r="AO356" s="157">
        <f t="shared" si="603"/>
        <v>0</v>
      </c>
    </row>
    <row r="357" spans="1:41" hidden="1">
      <c r="A357" s="601" t="s">
        <v>1012</v>
      </c>
      <c r="B357" s="602" t="s">
        <v>1011</v>
      </c>
      <c r="C357" s="603">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D357" s="603">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E357" s="603">
        <f t="shared" si="594"/>
        <v>0</v>
      </c>
      <c r="F357" s="157"/>
      <c r="G357" s="157">
        <f t="shared" si="595"/>
        <v>0</v>
      </c>
      <c r="H357" s="157"/>
      <c r="I357" s="157">
        <f t="shared" si="596"/>
        <v>0</v>
      </c>
      <c r="J357"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K357"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L357"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M357"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N357"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O357"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P357"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Q357"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R357"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S357"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T357"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U357"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V357"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W357"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X357"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Y357"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Z357"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A357"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B357" s="157">
        <f t="shared" si="599"/>
        <v>0</v>
      </c>
      <c r="AC357"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D357"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E357"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F357" s="157">
        <f t="shared" si="600"/>
        <v>0</v>
      </c>
      <c r="AG357"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H357"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I357"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J357" s="157">
        <f t="shared" si="601"/>
        <v>0</v>
      </c>
      <c r="AK357"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L357"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M357"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N357" s="157">
        <f t="shared" si="602"/>
        <v>0</v>
      </c>
      <c r="AO357" s="157">
        <f t="shared" si="603"/>
        <v>0</v>
      </c>
    </row>
    <row r="358" spans="1:41" hidden="1">
      <c r="A358" s="601" t="s">
        <v>1013</v>
      </c>
      <c r="B358" s="602" t="s">
        <v>1014</v>
      </c>
      <c r="C358" s="603">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D358" s="603">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E358" s="603">
        <f t="shared" si="594"/>
        <v>0</v>
      </c>
      <c r="F358" s="157"/>
      <c r="G358" s="157">
        <f t="shared" si="595"/>
        <v>0</v>
      </c>
      <c r="H358" s="157"/>
      <c r="I358" s="157">
        <f t="shared" si="596"/>
        <v>0</v>
      </c>
      <c r="J358"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K358"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L358"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M358"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N358"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O358"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P358"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Q358"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R358"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S358"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T358"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U358"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V358"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W358"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X358"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Y358"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Z358"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A358"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B358" s="157">
        <f t="shared" si="599"/>
        <v>0</v>
      </c>
      <c r="AC358"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D358"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E358"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F358" s="157">
        <f t="shared" si="600"/>
        <v>0</v>
      </c>
      <c r="AG358"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H358"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I358"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J358" s="157">
        <f t="shared" si="601"/>
        <v>0</v>
      </c>
      <c r="AK358"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L358"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M358"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N358" s="157">
        <f t="shared" si="602"/>
        <v>0</v>
      </c>
      <c r="AO358" s="157">
        <f t="shared" si="603"/>
        <v>0</v>
      </c>
    </row>
    <row r="359" spans="1:41" hidden="1">
      <c r="A359" s="601" t="s">
        <v>1015</v>
      </c>
      <c r="B359" s="602" t="s">
        <v>1016</v>
      </c>
      <c r="C359" s="603">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D359" s="603">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E359" s="603">
        <f t="shared" si="594"/>
        <v>0</v>
      </c>
      <c r="F359" s="157"/>
      <c r="G359" s="157">
        <f t="shared" si="595"/>
        <v>0</v>
      </c>
      <c r="H359" s="157"/>
      <c r="I359" s="157">
        <f t="shared" si="596"/>
        <v>0</v>
      </c>
      <c r="J359"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K359"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L359"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M359"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N359"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O359"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P359"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Q359"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R359"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S359"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T359"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U359"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V359"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W359"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X359"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Y359"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Z359"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A359"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B359" s="157">
        <f t="shared" si="599"/>
        <v>0</v>
      </c>
      <c r="AC359"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D359"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E359"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F359" s="157">
        <f t="shared" si="600"/>
        <v>0</v>
      </c>
      <c r="AG359"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H359"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I359"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J359" s="157">
        <f t="shared" si="601"/>
        <v>0</v>
      </c>
      <c r="AK359"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L359"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M359"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N359" s="157">
        <f t="shared" si="602"/>
        <v>0</v>
      </c>
      <c r="AO359" s="157">
        <f t="shared" si="603"/>
        <v>0</v>
      </c>
    </row>
    <row r="360" spans="1:41" hidden="1">
      <c r="A360" s="601" t="s">
        <v>344</v>
      </c>
      <c r="B360" s="602" t="s">
        <v>1017</v>
      </c>
      <c r="C360" s="603">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D360" s="603">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E360" s="603">
        <f t="shared" si="594"/>
        <v>0</v>
      </c>
      <c r="F360" s="157"/>
      <c r="G360" s="157">
        <f t="shared" si="595"/>
        <v>0</v>
      </c>
      <c r="H360" s="157"/>
      <c r="I360" s="157">
        <f t="shared" si="596"/>
        <v>0</v>
      </c>
      <c r="J360"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K360"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L360"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M360"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N360"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O360"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P360"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Q360"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R360"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S360"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T360"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U360"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V360"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W360"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X360"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Y360"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Z360"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A360"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B360" s="157">
        <f t="shared" si="599"/>
        <v>0</v>
      </c>
      <c r="AC360"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D360"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E360"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F360" s="157">
        <f t="shared" si="600"/>
        <v>0</v>
      </c>
      <c r="AG360"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H360"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I360"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J360" s="157">
        <f t="shared" si="601"/>
        <v>0</v>
      </c>
      <c r="AK360"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L360"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M360"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N360" s="157">
        <f t="shared" si="602"/>
        <v>0</v>
      </c>
      <c r="AO360" s="157">
        <f t="shared" si="603"/>
        <v>0</v>
      </c>
    </row>
    <row r="361" spans="1:41" hidden="1">
      <c r="A361" s="601" t="s">
        <v>1018</v>
      </c>
      <c r="B361" s="602" t="s">
        <v>1017</v>
      </c>
      <c r="C361" s="603">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D361" s="603">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E361" s="603">
        <f t="shared" si="594"/>
        <v>0</v>
      </c>
      <c r="F361" s="157"/>
      <c r="G361" s="157">
        <f t="shared" si="595"/>
        <v>0</v>
      </c>
      <c r="H361" s="157"/>
      <c r="I361" s="157">
        <f t="shared" si="596"/>
        <v>0</v>
      </c>
      <c r="J361"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K361"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L361"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M361"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N361"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O361"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P361"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Q361"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R361"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S361"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T361"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U361"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V361"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W361"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X361"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Y361"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Z361"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A361"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B361" s="157">
        <f t="shared" si="599"/>
        <v>0</v>
      </c>
      <c r="AC361"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D361"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E361"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F361" s="157">
        <f t="shared" si="600"/>
        <v>0</v>
      </c>
      <c r="AG361"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H361"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I361"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J361" s="157">
        <f t="shared" si="601"/>
        <v>0</v>
      </c>
      <c r="AK361"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L361"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M361"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N361" s="157">
        <f t="shared" si="602"/>
        <v>0</v>
      </c>
      <c r="AO361" s="157">
        <f t="shared" si="603"/>
        <v>0</v>
      </c>
    </row>
    <row r="362" spans="1:41" hidden="1">
      <c r="A362" s="601" t="s">
        <v>1019</v>
      </c>
      <c r="B362" s="602" t="s">
        <v>1020</v>
      </c>
      <c r="C362" s="603">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D362" s="603">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E362" s="603">
        <f t="shared" si="594"/>
        <v>0</v>
      </c>
      <c r="F362" s="157"/>
      <c r="G362" s="157">
        <f t="shared" si="595"/>
        <v>0</v>
      </c>
      <c r="H362" s="157"/>
      <c r="I362" s="157">
        <f t="shared" si="596"/>
        <v>0</v>
      </c>
      <c r="J362"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K362"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L362"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M362"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N362"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O362"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P362"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Q362"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R362"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S362"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T362"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U362"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V362"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W362"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X362"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Y362"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Z362"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A362"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B362" s="157">
        <f t="shared" si="599"/>
        <v>0</v>
      </c>
      <c r="AC362"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D362"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E362"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F362" s="157">
        <f t="shared" si="600"/>
        <v>0</v>
      </c>
      <c r="AG362"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H362"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I362"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J362" s="157">
        <f t="shared" si="601"/>
        <v>0</v>
      </c>
      <c r="AK362"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L362"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M362"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N362" s="157">
        <f t="shared" si="602"/>
        <v>0</v>
      </c>
      <c r="AO362" s="157">
        <f t="shared" si="603"/>
        <v>0</v>
      </c>
    </row>
    <row r="363" spans="1:41" hidden="1">
      <c r="A363" s="601" t="s">
        <v>1021</v>
      </c>
      <c r="B363" s="602" t="s">
        <v>1022</v>
      </c>
      <c r="C363" s="603">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D363" s="603">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E363" s="603">
        <f t="shared" ref="E363:E378" si="784">C363+D363</f>
        <v>0</v>
      </c>
      <c r="F363" s="157"/>
      <c r="G363" s="157">
        <f t="shared" ref="G363:G378" si="785">E363-F363</f>
        <v>0</v>
      </c>
      <c r="H363" s="157"/>
      <c r="I363" s="157">
        <f t="shared" ref="I363:I378" si="786">E363-H363</f>
        <v>0</v>
      </c>
      <c r="J363"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K363"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L363"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M363"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N363"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O363"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P363"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Q363"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R363"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S363"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T363"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U363"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V363"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W363"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X363"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Y363"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Z363"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A363"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B363" s="157">
        <f t="shared" ref="AB363:AB378" si="787">Y363+Z363+AA363</f>
        <v>0</v>
      </c>
      <c r="AC363"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D363"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E363"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F363" s="157">
        <f t="shared" ref="AF363:AF378" si="788">AC363+AD363+AE363</f>
        <v>0</v>
      </c>
      <c r="AG363"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H363"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I363"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J363" s="157">
        <f t="shared" ref="AJ363:AJ378" si="789">AG363+AH363+AI363</f>
        <v>0</v>
      </c>
      <c r="AK363"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L363"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M363"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N363" s="157">
        <f t="shared" ref="AN363:AN378" si="790">AK363+AL363+AM363</f>
        <v>0</v>
      </c>
      <c r="AO363" s="157">
        <f t="shared" ref="AO363:AO378" si="791">AB363+AF363+AJ363+AN363</f>
        <v>0</v>
      </c>
    </row>
    <row r="364" spans="1:41" hidden="1">
      <c r="A364" s="601" t="s">
        <v>1023</v>
      </c>
      <c r="B364" s="602" t="s">
        <v>1024</v>
      </c>
      <c r="C364" s="603">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D364" s="603">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E364" s="603">
        <f t="shared" si="784"/>
        <v>0</v>
      </c>
      <c r="F364" s="157"/>
      <c r="G364" s="157">
        <f t="shared" si="785"/>
        <v>0</v>
      </c>
      <c r="H364" s="157"/>
      <c r="I364" s="157">
        <f t="shared" si="786"/>
        <v>0</v>
      </c>
      <c r="J364"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K364"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L364"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M364"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N364"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O364"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P364"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Q364"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R364"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S364"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T364"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U364"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V364"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W364"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X364"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Y364"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Z364"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A364"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B364" s="157">
        <f t="shared" si="787"/>
        <v>0</v>
      </c>
      <c r="AC364"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D364"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E364"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F364" s="157">
        <f t="shared" si="788"/>
        <v>0</v>
      </c>
      <c r="AG364"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H364"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I364"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J364" s="157">
        <f t="shared" si="789"/>
        <v>0</v>
      </c>
      <c r="AK364"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L364"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M364"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N364" s="157">
        <f t="shared" si="790"/>
        <v>0</v>
      </c>
      <c r="AO364" s="157">
        <f t="shared" si="791"/>
        <v>0</v>
      </c>
    </row>
    <row r="365" spans="1:41" hidden="1">
      <c r="A365" s="601" t="s">
        <v>345</v>
      </c>
      <c r="B365" s="602" t="s">
        <v>1025</v>
      </c>
      <c r="C365" s="603">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D365" s="603">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E365" s="603">
        <f t="shared" si="784"/>
        <v>0</v>
      </c>
      <c r="F365" s="157"/>
      <c r="G365" s="157">
        <f t="shared" si="785"/>
        <v>0</v>
      </c>
      <c r="H365" s="157"/>
      <c r="I365" s="157">
        <f t="shared" si="786"/>
        <v>0</v>
      </c>
      <c r="J365"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K365"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L365"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M365"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N365"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O365"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P365"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Q365"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R365"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S365"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T365"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U365"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V365"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W365"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X365"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Y365"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Z365"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A365"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B365" s="157">
        <f t="shared" si="787"/>
        <v>0</v>
      </c>
      <c r="AC365"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D365"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E365"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F365" s="157">
        <f t="shared" si="788"/>
        <v>0</v>
      </c>
      <c r="AG365"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H365"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I365"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J365" s="157">
        <f t="shared" si="789"/>
        <v>0</v>
      </c>
      <c r="AK365"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L365"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M365"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N365" s="157">
        <f t="shared" si="790"/>
        <v>0</v>
      </c>
      <c r="AO365" s="157">
        <f t="shared" si="791"/>
        <v>0</v>
      </c>
    </row>
    <row r="366" spans="1:41">
      <c r="A366" s="601" t="s">
        <v>1026</v>
      </c>
      <c r="B366" s="602" t="s">
        <v>1027</v>
      </c>
      <c r="C366" s="603">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34500</v>
      </c>
      <c r="D366" s="603">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E366" s="603">
        <f t="shared" si="784"/>
        <v>34500</v>
      </c>
      <c r="F366" s="157"/>
      <c r="G366" s="157">
        <f t="shared" si="785"/>
        <v>34500</v>
      </c>
      <c r="H366" s="157"/>
      <c r="I366" s="157">
        <f t="shared" si="786"/>
        <v>34500</v>
      </c>
      <c r="J366"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K366"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L366"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M366"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N366"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O366"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P366"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Q366"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R366"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S366"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T366"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34500</v>
      </c>
      <c r="U366"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V366"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W366"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X366"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Y366"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Z366"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A366"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30000</v>
      </c>
      <c r="AB366" s="157">
        <f t="shared" si="787"/>
        <v>30000</v>
      </c>
      <c r="AC366"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D366"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4500</v>
      </c>
      <c r="AE366"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F366" s="157">
        <f t="shared" si="788"/>
        <v>4500</v>
      </c>
      <c r="AG366"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H366"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I366"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J366" s="157">
        <f t="shared" si="789"/>
        <v>0</v>
      </c>
      <c r="AK366"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L366"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M366"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N366" s="157">
        <f t="shared" si="790"/>
        <v>0</v>
      </c>
      <c r="AO366" s="157">
        <f t="shared" si="791"/>
        <v>34500</v>
      </c>
    </row>
    <row r="367" spans="1:41" hidden="1">
      <c r="A367" s="601" t="s">
        <v>1028</v>
      </c>
      <c r="B367" s="602" t="s">
        <v>1029</v>
      </c>
      <c r="C367" s="603">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D367" s="603">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E367" s="603">
        <f t="shared" si="784"/>
        <v>0</v>
      </c>
      <c r="F367" s="157"/>
      <c r="G367" s="157">
        <f t="shared" si="785"/>
        <v>0</v>
      </c>
      <c r="H367" s="157"/>
      <c r="I367" s="157">
        <f t="shared" si="786"/>
        <v>0</v>
      </c>
      <c r="J367"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K367"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L367"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M367"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N367"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O367"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P367"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Q367"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R367"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S367"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T367"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U367"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V367"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W367"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X367"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Y367"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Z367"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A367"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B367" s="157">
        <f t="shared" si="787"/>
        <v>0</v>
      </c>
      <c r="AC367"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D367"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E367"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F367" s="157">
        <f t="shared" si="788"/>
        <v>0</v>
      </c>
      <c r="AG367"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H367"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I367"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J367" s="157">
        <f t="shared" si="789"/>
        <v>0</v>
      </c>
      <c r="AK367"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L367"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M367"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N367" s="157">
        <f t="shared" si="790"/>
        <v>0</v>
      </c>
      <c r="AO367" s="157">
        <f t="shared" si="791"/>
        <v>0</v>
      </c>
    </row>
    <row r="368" spans="1:41" hidden="1">
      <c r="A368" s="601" t="s">
        <v>1030</v>
      </c>
      <c r="B368" s="602" t="s">
        <v>1031</v>
      </c>
      <c r="C368" s="603">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D368" s="603">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E368" s="603">
        <f t="shared" si="784"/>
        <v>0</v>
      </c>
      <c r="F368" s="157"/>
      <c r="G368" s="157">
        <f t="shared" si="785"/>
        <v>0</v>
      </c>
      <c r="H368" s="157"/>
      <c r="I368" s="157">
        <f t="shared" si="786"/>
        <v>0</v>
      </c>
      <c r="J368"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K368"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L368"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M368"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N368"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O368"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P368"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Q368"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R368"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S368"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T368"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U368"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V368"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W368"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X368"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Y368"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Z368"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A368"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B368" s="157">
        <f t="shared" si="787"/>
        <v>0</v>
      </c>
      <c r="AC368"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D368"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E368"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F368" s="157">
        <f t="shared" si="788"/>
        <v>0</v>
      </c>
      <c r="AG368"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H368"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I368"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J368" s="157">
        <f t="shared" si="789"/>
        <v>0</v>
      </c>
      <c r="AK368"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L368"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M368"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N368" s="157">
        <f t="shared" si="790"/>
        <v>0</v>
      </c>
      <c r="AO368" s="157">
        <f t="shared" si="791"/>
        <v>0</v>
      </c>
    </row>
    <row r="369" spans="1:41" hidden="1">
      <c r="A369" s="601" t="s">
        <v>1032</v>
      </c>
      <c r="B369" s="602" t="s">
        <v>1033</v>
      </c>
      <c r="C369" s="603">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D369" s="603">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E369" s="603">
        <f t="shared" si="784"/>
        <v>0</v>
      </c>
      <c r="F369" s="157"/>
      <c r="G369" s="157">
        <f t="shared" si="785"/>
        <v>0</v>
      </c>
      <c r="H369" s="157"/>
      <c r="I369" s="157">
        <f t="shared" si="786"/>
        <v>0</v>
      </c>
      <c r="J369"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K369"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L369"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M369"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N369"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O369"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P369"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Q369"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R369"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S369"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T369"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U369"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V369"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W369"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X369"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Y369"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Z369"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A369"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B369" s="157">
        <f t="shared" si="787"/>
        <v>0</v>
      </c>
      <c r="AC369"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D369"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E369"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F369" s="157">
        <f t="shared" si="788"/>
        <v>0</v>
      </c>
      <c r="AG369"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H369"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I369"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J369" s="157">
        <f t="shared" si="789"/>
        <v>0</v>
      </c>
      <c r="AK369"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L369"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M369"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N369" s="157">
        <f t="shared" si="790"/>
        <v>0</v>
      </c>
      <c r="AO369" s="157">
        <f t="shared" si="791"/>
        <v>0</v>
      </c>
    </row>
    <row r="370" spans="1:41" hidden="1">
      <c r="A370" s="601" t="s">
        <v>346</v>
      </c>
      <c r="B370" s="602" t="s">
        <v>1034</v>
      </c>
      <c r="C370" s="603">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D370" s="603">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E370" s="603">
        <f t="shared" si="784"/>
        <v>0</v>
      </c>
      <c r="F370" s="157"/>
      <c r="G370" s="157">
        <f t="shared" si="785"/>
        <v>0</v>
      </c>
      <c r="H370" s="157"/>
      <c r="I370" s="157">
        <f t="shared" si="786"/>
        <v>0</v>
      </c>
      <c r="J370"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K370"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L370"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M370"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N370"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O370"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P370"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Q370"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R370"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S370"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T370"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U370"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V370"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W370"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X370"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Y370"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Z370"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A370"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B370" s="157">
        <f t="shared" si="787"/>
        <v>0</v>
      </c>
      <c r="AC370"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D370"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E370"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F370" s="157">
        <f t="shared" si="788"/>
        <v>0</v>
      </c>
      <c r="AG370"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H370"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I370"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J370" s="157">
        <f t="shared" si="789"/>
        <v>0</v>
      </c>
      <c r="AK370"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L370"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M370"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N370" s="157">
        <f t="shared" si="790"/>
        <v>0</v>
      </c>
      <c r="AO370" s="157">
        <f t="shared" si="791"/>
        <v>0</v>
      </c>
    </row>
    <row r="371" spans="1:41" hidden="1">
      <c r="A371" s="601" t="s">
        <v>1035</v>
      </c>
      <c r="B371" s="602" t="s">
        <v>1036</v>
      </c>
      <c r="C371" s="603">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D371" s="603">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E371" s="603">
        <f t="shared" si="784"/>
        <v>0</v>
      </c>
      <c r="F371" s="157"/>
      <c r="G371" s="157">
        <f t="shared" si="785"/>
        <v>0</v>
      </c>
      <c r="H371" s="157"/>
      <c r="I371" s="157">
        <f t="shared" si="786"/>
        <v>0</v>
      </c>
      <c r="J371"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K371"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L371"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M371"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N371"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O371"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P371"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Q371"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R371"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S371"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T371"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U371"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V371"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W371"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X371"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Y371"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Z371"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A371"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B371" s="157">
        <f t="shared" si="787"/>
        <v>0</v>
      </c>
      <c r="AC371"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D371"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E371"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F371" s="157">
        <f t="shared" si="788"/>
        <v>0</v>
      </c>
      <c r="AG371"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H371"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I371"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J371" s="157">
        <f t="shared" si="789"/>
        <v>0</v>
      </c>
      <c r="AK371"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L371"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M371"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N371" s="157">
        <f t="shared" si="790"/>
        <v>0</v>
      </c>
      <c r="AO371" s="157">
        <f t="shared" si="791"/>
        <v>0</v>
      </c>
    </row>
    <row r="372" spans="1:41" hidden="1">
      <c r="A372" s="601" t="s">
        <v>1037</v>
      </c>
      <c r="B372" s="602" t="s">
        <v>1038</v>
      </c>
      <c r="C372" s="603">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D372" s="603">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E372" s="603">
        <f t="shared" si="784"/>
        <v>0</v>
      </c>
      <c r="F372" s="157"/>
      <c r="G372" s="157">
        <f t="shared" si="785"/>
        <v>0</v>
      </c>
      <c r="H372" s="157"/>
      <c r="I372" s="157">
        <f t="shared" si="786"/>
        <v>0</v>
      </c>
      <c r="J372"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K372"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L372"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M372"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N372"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O372"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P372"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Q372"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R372"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S372"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T372"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U372"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V372"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W372"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X372"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Y372"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Z372"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A372"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B372" s="157">
        <f t="shared" si="787"/>
        <v>0</v>
      </c>
      <c r="AC372"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D372"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E372"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F372" s="157">
        <f t="shared" si="788"/>
        <v>0</v>
      </c>
      <c r="AG372"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H372"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I372"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J372" s="157">
        <f t="shared" si="789"/>
        <v>0</v>
      </c>
      <c r="AK372"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L372"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M372"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N372" s="157">
        <f t="shared" si="790"/>
        <v>0</v>
      </c>
      <c r="AO372" s="157">
        <f t="shared" si="791"/>
        <v>0</v>
      </c>
    </row>
    <row r="373" spans="1:41" hidden="1">
      <c r="A373" s="601" t="s">
        <v>1039</v>
      </c>
      <c r="B373" s="602" t="s">
        <v>1040</v>
      </c>
      <c r="C373" s="603">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D373" s="603">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E373" s="603">
        <f t="shared" si="784"/>
        <v>0</v>
      </c>
      <c r="F373" s="157"/>
      <c r="G373" s="157">
        <f t="shared" si="785"/>
        <v>0</v>
      </c>
      <c r="H373" s="157"/>
      <c r="I373" s="157">
        <f t="shared" si="786"/>
        <v>0</v>
      </c>
      <c r="J373"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K373"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L373"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M373"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N373"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O373"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P373"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Q373"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R373"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S373"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T373"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U373"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V373"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W373"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X373"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Y373"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Z373"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A373"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B373" s="157">
        <f t="shared" si="787"/>
        <v>0</v>
      </c>
      <c r="AC373"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D373"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E373"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F373" s="157">
        <f t="shared" si="788"/>
        <v>0</v>
      </c>
      <c r="AG373"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H373"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I373"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J373" s="157">
        <f t="shared" si="789"/>
        <v>0</v>
      </c>
      <c r="AK373"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L373"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M373"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N373" s="157">
        <f t="shared" si="790"/>
        <v>0</v>
      </c>
      <c r="AO373" s="157">
        <f t="shared" si="791"/>
        <v>0</v>
      </c>
    </row>
    <row r="374" spans="1:41" hidden="1">
      <c r="A374" s="601" t="s">
        <v>1041</v>
      </c>
      <c r="B374" s="602" t="s">
        <v>1042</v>
      </c>
      <c r="C374" s="603">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D374" s="603">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E374" s="603">
        <f t="shared" si="784"/>
        <v>0</v>
      </c>
      <c r="F374" s="157"/>
      <c r="G374" s="157">
        <f t="shared" si="785"/>
        <v>0</v>
      </c>
      <c r="H374" s="157"/>
      <c r="I374" s="157">
        <f t="shared" si="786"/>
        <v>0</v>
      </c>
      <c r="J374"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K374"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L374"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M374"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N374"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O374"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P374"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Q374"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R374"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S374"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T374"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U374"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V374"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W374"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X374"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Y374"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Z374"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A374"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B374" s="157">
        <f t="shared" si="787"/>
        <v>0</v>
      </c>
      <c r="AC374"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D374"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E374"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F374" s="157">
        <f t="shared" si="788"/>
        <v>0</v>
      </c>
      <c r="AG374"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H374"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I374"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J374" s="157">
        <f t="shared" si="789"/>
        <v>0</v>
      </c>
      <c r="AK374"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L374"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M374"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N374" s="157">
        <f t="shared" si="790"/>
        <v>0</v>
      </c>
      <c r="AO374" s="157">
        <f t="shared" si="791"/>
        <v>0</v>
      </c>
    </row>
    <row r="375" spans="1:41" hidden="1">
      <c r="A375" s="601" t="s">
        <v>1043</v>
      </c>
      <c r="B375" s="602" t="s">
        <v>1044</v>
      </c>
      <c r="C375" s="603">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D375" s="603">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E375" s="603">
        <f t="shared" si="784"/>
        <v>0</v>
      </c>
      <c r="F375" s="157"/>
      <c r="G375" s="157">
        <f t="shared" si="785"/>
        <v>0</v>
      </c>
      <c r="H375" s="157"/>
      <c r="I375" s="157">
        <f t="shared" si="786"/>
        <v>0</v>
      </c>
      <c r="J375"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K375"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L375"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M375"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N375"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O375"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P375"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Q375"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R375"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S375"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T375"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U375"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V375"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W375"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X375"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Y375"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Z375"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A375"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B375" s="157">
        <f t="shared" si="787"/>
        <v>0</v>
      </c>
      <c r="AC375"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D375"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E375"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F375" s="157">
        <f t="shared" si="788"/>
        <v>0</v>
      </c>
      <c r="AG375"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H375"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I375"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J375" s="157">
        <f t="shared" si="789"/>
        <v>0</v>
      </c>
      <c r="AK375"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L375"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M375"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N375" s="157">
        <f t="shared" si="790"/>
        <v>0</v>
      </c>
      <c r="AO375" s="157">
        <f t="shared" si="791"/>
        <v>0</v>
      </c>
    </row>
    <row r="376" spans="1:41" hidden="1">
      <c r="A376" s="601" t="s">
        <v>1045</v>
      </c>
      <c r="B376" s="602" t="s">
        <v>1046</v>
      </c>
      <c r="C376" s="603">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D376" s="603">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E376" s="603">
        <f t="shared" si="784"/>
        <v>0</v>
      </c>
      <c r="F376" s="157"/>
      <c r="G376" s="157">
        <f t="shared" si="785"/>
        <v>0</v>
      </c>
      <c r="H376" s="157"/>
      <c r="I376" s="157">
        <f t="shared" si="786"/>
        <v>0</v>
      </c>
      <c r="J376"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K376"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L376"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M376"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N376"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O376"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P376"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Q376"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R376"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S376"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T376"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U376"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V376"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W376"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X376"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Y376"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Z376"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A376"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B376" s="157">
        <f t="shared" si="787"/>
        <v>0</v>
      </c>
      <c r="AC376"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D376"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E376"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F376" s="157">
        <f t="shared" si="788"/>
        <v>0</v>
      </c>
      <c r="AG376"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H376"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I376"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J376" s="157">
        <f t="shared" si="789"/>
        <v>0</v>
      </c>
      <c r="AK376"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L376"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M376"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N376" s="157">
        <f t="shared" si="790"/>
        <v>0</v>
      </c>
      <c r="AO376" s="157">
        <f t="shared" si="791"/>
        <v>0</v>
      </c>
    </row>
    <row r="377" spans="1:41" hidden="1">
      <c r="A377" s="601" t="s">
        <v>1047</v>
      </c>
      <c r="B377" s="602" t="s">
        <v>1048</v>
      </c>
      <c r="C377" s="603">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D377" s="603">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E377" s="603">
        <f t="shared" si="784"/>
        <v>0</v>
      </c>
      <c r="F377" s="157"/>
      <c r="G377" s="157">
        <f t="shared" si="785"/>
        <v>0</v>
      </c>
      <c r="H377" s="157"/>
      <c r="I377" s="157">
        <f t="shared" si="786"/>
        <v>0</v>
      </c>
      <c r="J377"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K377"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L377"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M377"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N377"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O377"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P377"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Q377"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R377"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S377"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T377"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U377"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V377"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W377"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X377"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Y377"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Z377"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A377"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B377" s="157">
        <f t="shared" si="787"/>
        <v>0</v>
      </c>
      <c r="AC377"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D377"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E377"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F377" s="157">
        <f t="shared" si="788"/>
        <v>0</v>
      </c>
      <c r="AG377"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H377"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I377"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J377" s="157">
        <f t="shared" si="789"/>
        <v>0</v>
      </c>
      <c r="AK377"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L377"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M377"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N377" s="157">
        <f t="shared" si="790"/>
        <v>0</v>
      </c>
      <c r="AO377" s="157">
        <f t="shared" si="791"/>
        <v>0</v>
      </c>
    </row>
    <row r="378" spans="1:41" hidden="1">
      <c r="A378" s="601" t="s">
        <v>1049</v>
      </c>
      <c r="B378" s="602" t="s">
        <v>1050</v>
      </c>
      <c r="C378" s="603">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D378" s="603">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E378" s="603">
        <f t="shared" si="784"/>
        <v>0</v>
      </c>
      <c r="F378" s="157"/>
      <c r="G378" s="157">
        <f t="shared" si="785"/>
        <v>0</v>
      </c>
      <c r="H378" s="157"/>
      <c r="I378" s="157">
        <f t="shared" si="786"/>
        <v>0</v>
      </c>
      <c r="J378"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K378"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L378"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M378"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N378"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O378"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P378"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Q378"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R378"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S378"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T378"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U378"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V378"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W378"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X378"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Y378"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Z378"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A378"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B378" s="157">
        <f t="shared" si="787"/>
        <v>0</v>
      </c>
      <c r="AC378"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D378"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E378"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F378" s="157">
        <f t="shared" si="788"/>
        <v>0</v>
      </c>
      <c r="AG378"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H378"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I378"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J378" s="157">
        <f t="shared" si="789"/>
        <v>0</v>
      </c>
      <c r="AK378"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L378"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M378"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N378" s="157">
        <f t="shared" si="790"/>
        <v>0</v>
      </c>
      <c r="AO378" s="157">
        <f t="shared" si="791"/>
        <v>0</v>
      </c>
    </row>
    <row r="379" spans="1:41" hidden="1">
      <c r="A379" s="601" t="s">
        <v>1051</v>
      </c>
      <c r="B379" s="602" t="s">
        <v>1052</v>
      </c>
      <c r="C379" s="603">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D379" s="603">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E379" s="603">
        <f t="shared" si="594"/>
        <v>0</v>
      </c>
      <c r="F379" s="157"/>
      <c r="G379" s="157">
        <f t="shared" si="595"/>
        <v>0</v>
      </c>
      <c r="H379" s="157"/>
      <c r="I379" s="157">
        <f t="shared" si="596"/>
        <v>0</v>
      </c>
      <c r="J379"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K379"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L379"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M379"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N379"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O379"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P379"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Q379"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R379"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S379"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T379"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U379"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V379"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W379"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X379"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Y379"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Z379"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A379"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B379" s="157">
        <f t="shared" si="599"/>
        <v>0</v>
      </c>
      <c r="AC379"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D379"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E379"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F379" s="157">
        <f t="shared" si="600"/>
        <v>0</v>
      </c>
      <c r="AG379"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H379"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I379"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J379" s="157">
        <f t="shared" si="601"/>
        <v>0</v>
      </c>
      <c r="AK379"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L379"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M379"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N379" s="157">
        <f t="shared" si="602"/>
        <v>0</v>
      </c>
      <c r="AO379" s="157">
        <f t="shared" si="603"/>
        <v>0</v>
      </c>
    </row>
    <row r="380" spans="1:41" hidden="1">
      <c r="A380" s="601" t="s">
        <v>1053</v>
      </c>
      <c r="B380" s="602" t="s">
        <v>1054</v>
      </c>
      <c r="C380" s="603">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D380" s="603">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E380" s="603">
        <f t="shared" si="594"/>
        <v>0</v>
      </c>
      <c r="F380" s="157"/>
      <c r="G380" s="157">
        <f t="shared" si="595"/>
        <v>0</v>
      </c>
      <c r="H380" s="157"/>
      <c r="I380" s="157">
        <f t="shared" si="596"/>
        <v>0</v>
      </c>
      <c r="J380"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K380"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L380"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M380"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N380"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O380"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P380"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Q380"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R380"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S380"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T380"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U380"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V380"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W380"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X380"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Y380"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Z380"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A380"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B380" s="157">
        <f t="shared" si="599"/>
        <v>0</v>
      </c>
      <c r="AC380"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D380"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E380"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F380" s="157">
        <f t="shared" si="600"/>
        <v>0</v>
      </c>
      <c r="AG380"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H380"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I380"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J380" s="157">
        <f t="shared" si="601"/>
        <v>0</v>
      </c>
      <c r="AK380"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L380"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M380"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N380" s="157">
        <f t="shared" si="602"/>
        <v>0</v>
      </c>
      <c r="AO380" s="157">
        <f t="shared" si="603"/>
        <v>0</v>
      </c>
    </row>
    <row r="381" spans="1:41" hidden="1">
      <c r="A381" s="601" t="s">
        <v>1055</v>
      </c>
      <c r="B381" s="602" t="s">
        <v>1054</v>
      </c>
      <c r="C381" s="603">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D381" s="603">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E381" s="603">
        <f t="shared" si="594"/>
        <v>0</v>
      </c>
      <c r="F381" s="157"/>
      <c r="G381" s="157">
        <f t="shared" si="595"/>
        <v>0</v>
      </c>
      <c r="H381" s="157"/>
      <c r="I381" s="157">
        <f t="shared" si="596"/>
        <v>0</v>
      </c>
      <c r="J381"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K381"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L381"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M381"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N381"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O381"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P381"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Q381"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R381"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S381"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T381"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U381"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V381"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W381"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X381"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Y381"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Z381"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A381"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B381" s="157">
        <f t="shared" si="599"/>
        <v>0</v>
      </c>
      <c r="AC381"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D381"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E381"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F381" s="157">
        <f t="shared" si="600"/>
        <v>0</v>
      </c>
      <c r="AG381"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H381"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I381"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J381" s="157">
        <f t="shared" si="601"/>
        <v>0</v>
      </c>
      <c r="AK381"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L381"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M381"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N381" s="157">
        <f t="shared" si="602"/>
        <v>0</v>
      </c>
      <c r="AO381" s="157">
        <f t="shared" si="603"/>
        <v>0</v>
      </c>
    </row>
    <row r="382" spans="1:41" hidden="1">
      <c r="A382" s="601" t="s">
        <v>1056</v>
      </c>
      <c r="B382" s="602" t="s">
        <v>1057</v>
      </c>
      <c r="C382" s="603">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D382" s="603">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E382" s="603">
        <f t="shared" si="594"/>
        <v>0</v>
      </c>
      <c r="F382" s="157"/>
      <c r="G382" s="157">
        <f t="shared" si="595"/>
        <v>0</v>
      </c>
      <c r="H382" s="157"/>
      <c r="I382" s="157">
        <f t="shared" si="596"/>
        <v>0</v>
      </c>
      <c r="J382"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K382"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L382"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M382"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N382"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O382"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P382"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Q382"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R382"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S382"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T382"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U382"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V382"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W382"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X382"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Y382"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Z382"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A382"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B382" s="157">
        <f t="shared" si="599"/>
        <v>0</v>
      </c>
      <c r="AC382"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D382"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E382"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F382" s="157">
        <f t="shared" si="600"/>
        <v>0</v>
      </c>
      <c r="AG382"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H382"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I382"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J382" s="157">
        <f t="shared" si="601"/>
        <v>0</v>
      </c>
      <c r="AK382"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L382"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M382"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N382" s="157">
        <f t="shared" si="602"/>
        <v>0</v>
      </c>
      <c r="AO382" s="157">
        <f t="shared" si="603"/>
        <v>0</v>
      </c>
    </row>
    <row r="383" spans="1:41">
      <c r="A383" s="598" t="s">
        <v>347</v>
      </c>
      <c r="B383" s="599" t="s">
        <v>216</v>
      </c>
      <c r="C383" s="600">
        <f>SUM(C384:C388)</f>
        <v>530000</v>
      </c>
      <c r="D383" s="600">
        <f>SUM(D384:D388)</f>
        <v>0</v>
      </c>
      <c r="E383" s="600">
        <f t="shared" ref="E383:E498" si="792">C383+D383</f>
        <v>530000</v>
      </c>
      <c r="F383" s="164">
        <f>SUM(F384:F388)</f>
        <v>0</v>
      </c>
      <c r="G383" s="164">
        <f t="shared" si="595"/>
        <v>530000</v>
      </c>
      <c r="H383" s="164">
        <f>SUM(H384:H388)</f>
        <v>0</v>
      </c>
      <c r="I383" s="164">
        <f t="shared" si="596"/>
        <v>530000</v>
      </c>
      <c r="J383" s="164">
        <f t="shared" ref="J383:AA383" si="793">SUM(J384:J388)</f>
        <v>0</v>
      </c>
      <c r="K383" s="164">
        <f t="shared" si="793"/>
        <v>0</v>
      </c>
      <c r="L383" s="164">
        <f t="shared" si="793"/>
        <v>0</v>
      </c>
      <c r="M383" s="164">
        <f t="shared" si="793"/>
        <v>0</v>
      </c>
      <c r="N383" s="164">
        <f t="shared" si="793"/>
        <v>0</v>
      </c>
      <c r="O383" s="164">
        <f t="shared" ref="O383:P383" si="794">SUM(O384:O388)</f>
        <v>0</v>
      </c>
      <c r="P383" s="164">
        <f t="shared" si="794"/>
        <v>0</v>
      </c>
      <c r="Q383" s="164">
        <f t="shared" si="793"/>
        <v>0</v>
      </c>
      <c r="R383" s="164">
        <f t="shared" si="793"/>
        <v>0</v>
      </c>
      <c r="S383" s="164">
        <f t="shared" ref="S383" si="795">SUM(S384:S388)</f>
        <v>0</v>
      </c>
      <c r="T383" s="164">
        <f t="shared" si="793"/>
        <v>530000</v>
      </c>
      <c r="U383" s="164">
        <f t="shared" si="793"/>
        <v>0</v>
      </c>
      <c r="V383" s="164">
        <f t="shared" ref="V383" si="796">SUM(V384:V388)</f>
        <v>0</v>
      </c>
      <c r="W383" s="164">
        <f t="shared" si="793"/>
        <v>0</v>
      </c>
      <c r="X383" s="164">
        <f t="shared" si="793"/>
        <v>0</v>
      </c>
      <c r="Y383" s="164">
        <f t="shared" si="793"/>
        <v>500000</v>
      </c>
      <c r="Z383" s="164">
        <f t="shared" si="793"/>
        <v>30000</v>
      </c>
      <c r="AA383" s="164">
        <f t="shared" si="793"/>
        <v>0</v>
      </c>
      <c r="AB383" s="164">
        <f t="shared" si="599"/>
        <v>530000</v>
      </c>
      <c r="AC383" s="164">
        <f>SUM(AC384:AC388)</f>
        <v>0</v>
      </c>
      <c r="AD383" s="164">
        <f>SUM(AD384:AD388)</f>
        <v>0</v>
      </c>
      <c r="AE383" s="164">
        <f>SUM(AE384:AE388)</f>
        <v>0</v>
      </c>
      <c r="AF383" s="164">
        <f t="shared" si="600"/>
        <v>0</v>
      </c>
      <c r="AG383" s="164">
        <f>SUM(AG384:AG388)</f>
        <v>0</v>
      </c>
      <c r="AH383" s="164">
        <f>SUM(AH384:AH388)</f>
        <v>0</v>
      </c>
      <c r="AI383" s="164">
        <f>SUM(AI384:AI388)</f>
        <v>0</v>
      </c>
      <c r="AJ383" s="164">
        <f t="shared" si="601"/>
        <v>0</v>
      </c>
      <c r="AK383" s="164">
        <f>SUM(AK384:AK388)</f>
        <v>0</v>
      </c>
      <c r="AL383" s="164">
        <f>SUM(AL384:AL388)</f>
        <v>0</v>
      </c>
      <c r="AM383" s="164">
        <f>SUM(AM384:AM388)</f>
        <v>0</v>
      </c>
      <c r="AN383" s="164">
        <f t="shared" si="602"/>
        <v>0</v>
      </c>
      <c r="AO383" s="164">
        <f t="shared" si="603"/>
        <v>530000</v>
      </c>
    </row>
    <row r="384" spans="1:41" hidden="1">
      <c r="A384" s="601" t="s">
        <v>348</v>
      </c>
      <c r="B384" s="602" t="s">
        <v>217</v>
      </c>
      <c r="C384" s="603">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D384" s="603">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E384" s="603">
        <f t="shared" si="792"/>
        <v>0</v>
      </c>
      <c r="F384" s="157"/>
      <c r="G384" s="157">
        <f t="shared" si="595"/>
        <v>0</v>
      </c>
      <c r="H384" s="157"/>
      <c r="I384" s="157">
        <f t="shared" si="596"/>
        <v>0</v>
      </c>
      <c r="J384"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K384"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L384"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M384"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N384"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O384"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P384"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Q384"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R384"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S384"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T384"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U384"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V384"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W384"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X384"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Y384"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Z384"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A384"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B384" s="157">
        <f t="shared" si="599"/>
        <v>0</v>
      </c>
      <c r="AC384"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D384"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E384"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F384" s="157">
        <f t="shared" si="600"/>
        <v>0</v>
      </c>
      <c r="AG384"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H384"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I384"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J384" s="157">
        <f t="shared" si="601"/>
        <v>0</v>
      </c>
      <c r="AK384"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L384"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M384"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N384" s="157">
        <f t="shared" si="602"/>
        <v>0</v>
      </c>
      <c r="AO384" s="157">
        <f t="shared" si="603"/>
        <v>0</v>
      </c>
    </row>
    <row r="385" spans="1:41">
      <c r="A385" s="601" t="s">
        <v>1058</v>
      </c>
      <c r="B385" s="602" t="s">
        <v>1059</v>
      </c>
      <c r="C385" s="603">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530000</v>
      </c>
      <c r="D385" s="603">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E385" s="603">
        <f t="shared" si="792"/>
        <v>530000</v>
      </c>
      <c r="F385" s="157"/>
      <c r="G385" s="157">
        <f t="shared" si="595"/>
        <v>530000</v>
      </c>
      <c r="H385" s="157"/>
      <c r="I385" s="157">
        <f t="shared" si="596"/>
        <v>530000</v>
      </c>
      <c r="J385"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K385"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L385"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M385"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N385"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O385"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P385"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Q385"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R385"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S385"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T385"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530000</v>
      </c>
      <c r="U385"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V385"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W385"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X385"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Y385"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500000</v>
      </c>
      <c r="Z385"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30000</v>
      </c>
      <c r="AA385"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B385" s="157">
        <f t="shared" si="599"/>
        <v>530000</v>
      </c>
      <c r="AC385"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D385"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E385"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F385" s="157">
        <f t="shared" si="600"/>
        <v>0</v>
      </c>
      <c r="AG385"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H385"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I385"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J385" s="157">
        <f t="shared" si="601"/>
        <v>0</v>
      </c>
      <c r="AK385"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L385"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M385"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N385" s="157">
        <f t="shared" si="602"/>
        <v>0</v>
      </c>
      <c r="AO385" s="157">
        <f t="shared" si="603"/>
        <v>530000</v>
      </c>
    </row>
    <row r="386" spans="1:41" hidden="1">
      <c r="A386" s="155" t="s">
        <v>1060</v>
      </c>
      <c r="B386" s="156" t="s">
        <v>1061</v>
      </c>
      <c r="C386" s="157">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D386" s="157">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E386" s="157">
        <f t="shared" ref="E386" si="797">C386+D386</f>
        <v>0</v>
      </c>
      <c r="F386" s="157"/>
      <c r="G386" s="157">
        <f t="shared" ref="G386" si="798">E386-F386</f>
        <v>0</v>
      </c>
      <c r="H386" s="157"/>
      <c r="I386" s="157">
        <f t="shared" ref="I386" si="799">E386-H386</f>
        <v>0</v>
      </c>
      <c r="J386"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K386"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L386"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M386"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N386"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O386"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P386"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Q386"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R386"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S386"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T386"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U386"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V386"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W386"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X386"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Y386"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Z386"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A386"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B386" s="157">
        <f t="shared" ref="AB386" si="800">Y386+Z386+AA386</f>
        <v>0</v>
      </c>
      <c r="AC386"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D386"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E386"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F386" s="157">
        <f t="shared" ref="AF386" si="801">AC386+AD386+AE386</f>
        <v>0</v>
      </c>
      <c r="AG386"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H386"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I386"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J386" s="157">
        <f t="shared" ref="AJ386" si="802">AG386+AH386+AI386</f>
        <v>0</v>
      </c>
      <c r="AK386"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L386"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M386"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N386" s="157">
        <f t="shared" ref="AN386" si="803">AK386+AL386+AM386</f>
        <v>0</v>
      </c>
      <c r="AO386" s="157">
        <f t="shared" ref="AO386" si="804">AB386+AF386+AJ386+AN386</f>
        <v>0</v>
      </c>
    </row>
    <row r="387" spans="1:41" hidden="1">
      <c r="A387" s="155" t="s">
        <v>1062</v>
      </c>
      <c r="B387" s="156" t="s">
        <v>1394</v>
      </c>
      <c r="C387" s="157">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D387" s="157">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E387" s="157">
        <f t="shared" ref="E387" si="805">C387+D387</f>
        <v>0</v>
      </c>
      <c r="F387" s="157"/>
      <c r="G387" s="157">
        <f t="shared" ref="G387" si="806">E387-F387</f>
        <v>0</v>
      </c>
      <c r="H387" s="157"/>
      <c r="I387" s="157">
        <f t="shared" ref="I387" si="807">E387-H387</f>
        <v>0</v>
      </c>
      <c r="J387"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K387"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L387"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M387"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N387"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O387"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P387"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Q387"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R387"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S387"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T387"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U387"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V387"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W387"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X387"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Y387"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Z387"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A387"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B387" s="157">
        <f t="shared" ref="AB387" si="808">Y387+Z387+AA387</f>
        <v>0</v>
      </c>
      <c r="AC387"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D387"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E387"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F387" s="157">
        <f t="shared" ref="AF387" si="809">AC387+AD387+AE387</f>
        <v>0</v>
      </c>
      <c r="AG387"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H387"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I387"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J387" s="157">
        <f t="shared" ref="AJ387" si="810">AG387+AH387+AI387</f>
        <v>0</v>
      </c>
      <c r="AK387"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L387"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M387"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N387" s="157">
        <f t="shared" ref="AN387" si="811">AK387+AL387+AM387</f>
        <v>0</v>
      </c>
      <c r="AO387" s="157">
        <f t="shared" ref="AO387" si="812">AB387+AF387+AJ387+AN387</f>
        <v>0</v>
      </c>
    </row>
    <row r="388" spans="1:41" hidden="1">
      <c r="A388" s="155" t="s">
        <v>1064</v>
      </c>
      <c r="B388" s="156" t="s">
        <v>1063</v>
      </c>
      <c r="C388" s="157">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D388" s="157">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E388" s="157">
        <f t="shared" si="792"/>
        <v>0</v>
      </c>
      <c r="F388" s="157"/>
      <c r="G388" s="157">
        <f t="shared" si="595"/>
        <v>0</v>
      </c>
      <c r="H388" s="157"/>
      <c r="I388" s="157">
        <f t="shared" si="596"/>
        <v>0</v>
      </c>
      <c r="J388"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K388"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L388"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M388"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N388"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O388"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P388"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Q388"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R388"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S388"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T388"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U388"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V388"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W388"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X388"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Y388"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Z388"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A388"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B388" s="157">
        <f t="shared" si="599"/>
        <v>0</v>
      </c>
      <c r="AC388"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D388"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E388"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F388" s="157">
        <f t="shared" si="600"/>
        <v>0</v>
      </c>
      <c r="AG388"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H388"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I388"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J388" s="157">
        <f t="shared" si="601"/>
        <v>0</v>
      </c>
      <c r="AK388"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L388"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M388"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N388" s="157">
        <f t="shared" si="602"/>
        <v>0</v>
      </c>
      <c r="AO388" s="157">
        <f t="shared" si="603"/>
        <v>0</v>
      </c>
    </row>
    <row r="389" spans="1:41" hidden="1">
      <c r="A389" s="162" t="s">
        <v>349</v>
      </c>
      <c r="B389" s="163" t="s">
        <v>218</v>
      </c>
      <c r="C389" s="164">
        <f>SUM(C390:C396)</f>
        <v>0</v>
      </c>
      <c r="D389" s="164">
        <f>SUM(D390:D396)</f>
        <v>0</v>
      </c>
      <c r="E389" s="164">
        <f t="shared" si="792"/>
        <v>0</v>
      </c>
      <c r="F389" s="164">
        <f>SUM(F390:F396)</f>
        <v>0</v>
      </c>
      <c r="G389" s="164">
        <f t="shared" si="595"/>
        <v>0</v>
      </c>
      <c r="H389" s="164">
        <f>SUM(H390:H396)</f>
        <v>0</v>
      </c>
      <c r="I389" s="164">
        <f t="shared" si="596"/>
        <v>0</v>
      </c>
      <c r="J389" s="164">
        <f t="shared" ref="J389:AA389" si="813">SUM(J390:J396)</f>
        <v>0</v>
      </c>
      <c r="K389" s="164">
        <f t="shared" si="813"/>
        <v>0</v>
      </c>
      <c r="L389" s="164">
        <f t="shared" si="813"/>
        <v>0</v>
      </c>
      <c r="M389" s="164">
        <f t="shared" si="813"/>
        <v>0</v>
      </c>
      <c r="N389" s="164">
        <f t="shared" si="813"/>
        <v>0</v>
      </c>
      <c r="O389" s="164">
        <f t="shared" si="813"/>
        <v>0</v>
      </c>
      <c r="P389" s="164">
        <f t="shared" si="813"/>
        <v>0</v>
      </c>
      <c r="Q389" s="164">
        <f t="shared" si="813"/>
        <v>0</v>
      </c>
      <c r="R389" s="164">
        <f t="shared" si="813"/>
        <v>0</v>
      </c>
      <c r="S389" s="164">
        <f t="shared" ref="S389" si="814">SUM(S390:S396)</f>
        <v>0</v>
      </c>
      <c r="T389" s="164">
        <f t="shared" si="813"/>
        <v>0</v>
      </c>
      <c r="U389" s="164">
        <f t="shared" si="813"/>
        <v>0</v>
      </c>
      <c r="V389" s="164">
        <f t="shared" si="813"/>
        <v>0</v>
      </c>
      <c r="W389" s="164">
        <f t="shared" si="813"/>
        <v>0</v>
      </c>
      <c r="X389" s="164">
        <f t="shared" si="813"/>
        <v>0</v>
      </c>
      <c r="Y389" s="164">
        <f t="shared" si="813"/>
        <v>0</v>
      </c>
      <c r="Z389" s="164">
        <f t="shared" si="813"/>
        <v>0</v>
      </c>
      <c r="AA389" s="164">
        <f t="shared" si="813"/>
        <v>0</v>
      </c>
      <c r="AB389" s="164">
        <f t="shared" si="599"/>
        <v>0</v>
      </c>
      <c r="AC389" s="164">
        <f>SUM(AC390:AC396)</f>
        <v>0</v>
      </c>
      <c r="AD389" s="164">
        <f>SUM(AD390:AD396)</f>
        <v>0</v>
      </c>
      <c r="AE389" s="164">
        <f>SUM(AE390:AE396)</f>
        <v>0</v>
      </c>
      <c r="AF389" s="164">
        <f t="shared" si="600"/>
        <v>0</v>
      </c>
      <c r="AG389" s="164">
        <f>SUM(AG390:AG396)</f>
        <v>0</v>
      </c>
      <c r="AH389" s="164">
        <f>SUM(AH390:AH396)</f>
        <v>0</v>
      </c>
      <c r="AI389" s="164">
        <f>SUM(AI390:AI396)</f>
        <v>0</v>
      </c>
      <c r="AJ389" s="164">
        <f t="shared" si="601"/>
        <v>0</v>
      </c>
      <c r="AK389" s="164">
        <f>SUM(AK390:AK396)</f>
        <v>0</v>
      </c>
      <c r="AL389" s="164">
        <f>SUM(AL390:AL396)</f>
        <v>0</v>
      </c>
      <c r="AM389" s="164">
        <f>SUM(AM390:AM396)</f>
        <v>0</v>
      </c>
      <c r="AN389" s="164">
        <f t="shared" si="602"/>
        <v>0</v>
      </c>
      <c r="AO389" s="164">
        <f t="shared" si="603"/>
        <v>0</v>
      </c>
    </row>
    <row r="390" spans="1:41" hidden="1">
      <c r="A390" s="155" t="s">
        <v>350</v>
      </c>
      <c r="B390" s="156" t="s">
        <v>219</v>
      </c>
      <c r="C390" s="157">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D390" s="157">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E390" s="157">
        <f t="shared" si="792"/>
        <v>0</v>
      </c>
      <c r="F390" s="157"/>
      <c r="G390" s="157">
        <f t="shared" si="595"/>
        <v>0</v>
      </c>
      <c r="H390" s="157"/>
      <c r="I390" s="157">
        <f t="shared" si="596"/>
        <v>0</v>
      </c>
      <c r="J390"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K390"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L390"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M390"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N390"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O390"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P390"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Q390"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R390"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S390"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T390"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U390"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V390"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W390"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X390"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Y390"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Z390"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A390"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B390" s="157">
        <f t="shared" si="599"/>
        <v>0</v>
      </c>
      <c r="AC390"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D390"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E390"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F390" s="157">
        <f t="shared" si="600"/>
        <v>0</v>
      </c>
      <c r="AG390"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H390"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I390"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J390" s="157">
        <f t="shared" si="601"/>
        <v>0</v>
      </c>
      <c r="AK390"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L390"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M390"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N390" s="157">
        <f t="shared" si="602"/>
        <v>0</v>
      </c>
      <c r="AO390" s="157">
        <f t="shared" si="603"/>
        <v>0</v>
      </c>
    </row>
    <row r="391" spans="1:41" hidden="1">
      <c r="A391" s="155" t="s">
        <v>1065</v>
      </c>
      <c r="B391" s="156" t="s">
        <v>1066</v>
      </c>
      <c r="C391" s="157">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D391" s="157">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E391" s="157">
        <f t="shared" ref="E391:E394" si="815">C391+D391</f>
        <v>0</v>
      </c>
      <c r="F391" s="157"/>
      <c r="G391" s="157">
        <f t="shared" ref="G391:G394" si="816">E391-F391</f>
        <v>0</v>
      </c>
      <c r="H391" s="157"/>
      <c r="I391" s="157">
        <f t="shared" ref="I391:I394" si="817">E391-H391</f>
        <v>0</v>
      </c>
      <c r="J391"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K391"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L391"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M391"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N391"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O391"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P391"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Q391"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R391"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S391"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T391"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U391"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V391"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W391"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X391"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Y391"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Z391"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A391"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B391" s="157">
        <f t="shared" ref="AB391:AB394" si="818">Y391+Z391+AA391</f>
        <v>0</v>
      </c>
      <c r="AC391"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D391"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E391"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F391" s="157">
        <f t="shared" ref="AF391:AF394" si="819">AC391+AD391+AE391</f>
        <v>0</v>
      </c>
      <c r="AG391"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H391"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I391"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J391" s="157">
        <f t="shared" ref="AJ391:AJ394" si="820">AG391+AH391+AI391</f>
        <v>0</v>
      </c>
      <c r="AK391"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L391"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M391"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N391" s="157">
        <f t="shared" ref="AN391:AN394" si="821">AK391+AL391+AM391</f>
        <v>0</v>
      </c>
      <c r="AO391" s="157">
        <f t="shared" ref="AO391:AO394" si="822">AB391+AF391+AJ391+AN391</f>
        <v>0</v>
      </c>
    </row>
    <row r="392" spans="1:41" hidden="1">
      <c r="A392" s="155" t="s">
        <v>351</v>
      </c>
      <c r="B392" s="156" t="s">
        <v>220</v>
      </c>
      <c r="C392" s="157">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D392" s="157">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E392" s="157">
        <f t="shared" si="815"/>
        <v>0</v>
      </c>
      <c r="F392" s="157"/>
      <c r="G392" s="157">
        <f t="shared" si="816"/>
        <v>0</v>
      </c>
      <c r="H392" s="157"/>
      <c r="I392" s="157">
        <f t="shared" si="817"/>
        <v>0</v>
      </c>
      <c r="J392"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K392"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L392"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M392"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N392"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O392"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P392"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Q392"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R392"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S392"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T392"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U392"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V392"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W392"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X392"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Y392"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Z392"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A392"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B392" s="157">
        <f t="shared" si="818"/>
        <v>0</v>
      </c>
      <c r="AC392"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D392"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E392"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F392" s="157">
        <f t="shared" si="819"/>
        <v>0</v>
      </c>
      <c r="AG392"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H392"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I392"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J392" s="157">
        <f t="shared" si="820"/>
        <v>0</v>
      </c>
      <c r="AK392"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L392"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M392"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N392" s="157">
        <f t="shared" si="821"/>
        <v>0</v>
      </c>
      <c r="AO392" s="157">
        <f t="shared" si="822"/>
        <v>0</v>
      </c>
    </row>
    <row r="393" spans="1:41" hidden="1">
      <c r="A393" s="155" t="s">
        <v>1067</v>
      </c>
      <c r="B393" s="156" t="s">
        <v>1068</v>
      </c>
      <c r="C393" s="157">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D393" s="157">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E393" s="157">
        <f t="shared" si="815"/>
        <v>0</v>
      </c>
      <c r="F393" s="157"/>
      <c r="G393" s="157">
        <f t="shared" si="816"/>
        <v>0</v>
      </c>
      <c r="H393" s="157"/>
      <c r="I393" s="157">
        <f t="shared" si="817"/>
        <v>0</v>
      </c>
      <c r="J393"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K393"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L393"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M393"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N393"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O393"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P393"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Q393"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R393"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S393"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T393"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U393"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V393"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W393"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X393"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Y393"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Z393"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A393"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B393" s="157">
        <f t="shared" si="818"/>
        <v>0</v>
      </c>
      <c r="AC393"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D393"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E393"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F393" s="157">
        <f t="shared" si="819"/>
        <v>0</v>
      </c>
      <c r="AG393"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H393"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I393"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J393" s="157">
        <f t="shared" si="820"/>
        <v>0</v>
      </c>
      <c r="AK393"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L393"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M393"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N393" s="157">
        <f t="shared" si="821"/>
        <v>0</v>
      </c>
      <c r="AO393" s="157">
        <f t="shared" si="822"/>
        <v>0</v>
      </c>
    </row>
    <row r="394" spans="1:41" hidden="1">
      <c r="A394" s="155" t="s">
        <v>1069</v>
      </c>
      <c r="B394" s="156" t="s">
        <v>1070</v>
      </c>
      <c r="C394" s="157">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D394" s="157">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E394" s="157">
        <f t="shared" si="815"/>
        <v>0</v>
      </c>
      <c r="F394" s="157"/>
      <c r="G394" s="157">
        <f t="shared" si="816"/>
        <v>0</v>
      </c>
      <c r="H394" s="157"/>
      <c r="I394" s="157">
        <f t="shared" si="817"/>
        <v>0</v>
      </c>
      <c r="J394"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K394"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L394"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M394"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N394"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O394"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P394"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Q394"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R394"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S394"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T394"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U394"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V394"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W394"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X394"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Y394"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Z394"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A394"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B394" s="157">
        <f t="shared" si="818"/>
        <v>0</v>
      </c>
      <c r="AC394"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D394"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E394"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F394" s="157">
        <f t="shared" si="819"/>
        <v>0</v>
      </c>
      <c r="AG394"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H394"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I394"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J394" s="157">
        <f t="shared" si="820"/>
        <v>0</v>
      </c>
      <c r="AK394"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L394"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M394"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N394" s="157">
        <f t="shared" si="821"/>
        <v>0</v>
      </c>
      <c r="AO394" s="157">
        <f t="shared" si="822"/>
        <v>0</v>
      </c>
    </row>
    <row r="395" spans="1:41" hidden="1">
      <c r="A395" s="155" t="s">
        <v>352</v>
      </c>
      <c r="B395" s="156" t="s">
        <v>221</v>
      </c>
      <c r="C395" s="157">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D395" s="157">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E395" s="157">
        <f t="shared" si="792"/>
        <v>0</v>
      </c>
      <c r="F395" s="157"/>
      <c r="G395" s="157">
        <f t="shared" si="595"/>
        <v>0</v>
      </c>
      <c r="H395" s="157"/>
      <c r="I395" s="157">
        <f t="shared" si="596"/>
        <v>0</v>
      </c>
      <c r="J395"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K395"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L395"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M395"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N395"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O395"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P395"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Q395"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R395"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S395"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T395"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U395"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V395"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W395"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X395"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Y395"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Z395"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A395"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B395" s="157">
        <f t="shared" si="599"/>
        <v>0</v>
      </c>
      <c r="AC395"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D395"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E395"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F395" s="157">
        <f t="shared" si="600"/>
        <v>0</v>
      </c>
      <c r="AG395"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H395"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I395"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J395" s="157">
        <f t="shared" si="601"/>
        <v>0</v>
      </c>
      <c r="AK395"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L395"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M395"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N395" s="157">
        <f t="shared" si="602"/>
        <v>0</v>
      </c>
      <c r="AO395" s="157">
        <f t="shared" si="603"/>
        <v>0</v>
      </c>
    </row>
    <row r="396" spans="1:41" hidden="1">
      <c r="A396" s="155" t="s">
        <v>1071</v>
      </c>
      <c r="B396" s="156" t="s">
        <v>1072</v>
      </c>
      <c r="C396" s="157">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D396" s="157">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E396" s="157">
        <f t="shared" ref="E396" si="823">C396+D396</f>
        <v>0</v>
      </c>
      <c r="F396" s="157"/>
      <c r="G396" s="157">
        <f t="shared" ref="G396" si="824">E396-F396</f>
        <v>0</v>
      </c>
      <c r="H396" s="157"/>
      <c r="I396" s="157">
        <f t="shared" ref="I396" si="825">E396-H396</f>
        <v>0</v>
      </c>
      <c r="J396"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K396"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L396"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M396"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N396"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O396"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P396"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Q396"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R396"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S396"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T396"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U396"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V396"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W396"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X396"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Y396"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Z396"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A396"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B396" s="157">
        <f t="shared" ref="AB396" si="826">Y396+Z396+AA396</f>
        <v>0</v>
      </c>
      <c r="AC396"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D396"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E396"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F396" s="157">
        <f t="shared" ref="AF396" si="827">AC396+AD396+AE396</f>
        <v>0</v>
      </c>
      <c r="AG396"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H396"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I396"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J396" s="157">
        <f t="shared" ref="AJ396" si="828">AG396+AH396+AI396</f>
        <v>0</v>
      </c>
      <c r="AK396"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L396"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M396"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N396" s="157">
        <f t="shared" ref="AN396" si="829">AK396+AL396+AM396</f>
        <v>0</v>
      </c>
      <c r="AO396" s="157">
        <f t="shared" ref="AO396" si="830">AB396+AF396+AJ396+AN396</f>
        <v>0</v>
      </c>
    </row>
    <row r="397" spans="1:41" hidden="1">
      <c r="A397" s="152" t="s">
        <v>358</v>
      </c>
      <c r="B397" s="153" t="s">
        <v>227</v>
      </c>
      <c r="C397" s="154">
        <f>C398+C459+C467+C485+C489</f>
        <v>0</v>
      </c>
      <c r="D397" s="154">
        <f>D398+D459+D467+D485+D489</f>
        <v>0</v>
      </c>
      <c r="E397" s="154">
        <f t="shared" si="792"/>
        <v>0</v>
      </c>
      <c r="F397" s="154">
        <f>F398+F459+F467+F485+F489</f>
        <v>0</v>
      </c>
      <c r="G397" s="154">
        <f t="shared" si="595"/>
        <v>0</v>
      </c>
      <c r="H397" s="154">
        <f>H398+H459+H467+H485+H489</f>
        <v>0</v>
      </c>
      <c r="I397" s="154">
        <f t="shared" si="596"/>
        <v>0</v>
      </c>
      <c r="J397" s="154">
        <f t="shared" ref="J397:AA397" si="831">J398+J459+J467+J485+J489</f>
        <v>0</v>
      </c>
      <c r="K397" s="154">
        <f t="shared" si="831"/>
        <v>0</v>
      </c>
      <c r="L397" s="154">
        <f t="shared" si="831"/>
        <v>0</v>
      </c>
      <c r="M397" s="154">
        <f t="shared" si="831"/>
        <v>0</v>
      </c>
      <c r="N397" s="154">
        <f t="shared" si="831"/>
        <v>0</v>
      </c>
      <c r="O397" s="154">
        <f t="shared" si="831"/>
        <v>0</v>
      </c>
      <c r="P397" s="154">
        <f t="shared" si="831"/>
        <v>0</v>
      </c>
      <c r="Q397" s="154">
        <f t="shared" si="831"/>
        <v>0</v>
      </c>
      <c r="R397" s="154">
        <f t="shared" si="831"/>
        <v>0</v>
      </c>
      <c r="S397" s="154">
        <f t="shared" ref="S397" si="832">S398+S459+S467+S485+S489</f>
        <v>0</v>
      </c>
      <c r="T397" s="154">
        <f t="shared" si="831"/>
        <v>0</v>
      </c>
      <c r="U397" s="154">
        <f t="shared" si="831"/>
        <v>0</v>
      </c>
      <c r="V397" s="154">
        <f t="shared" si="831"/>
        <v>0</v>
      </c>
      <c r="W397" s="154">
        <f t="shared" si="831"/>
        <v>0</v>
      </c>
      <c r="X397" s="154">
        <f t="shared" si="831"/>
        <v>0</v>
      </c>
      <c r="Y397" s="154">
        <f t="shared" si="831"/>
        <v>0</v>
      </c>
      <c r="Z397" s="154">
        <f t="shared" si="831"/>
        <v>0</v>
      </c>
      <c r="AA397" s="154">
        <f t="shared" si="831"/>
        <v>0</v>
      </c>
      <c r="AB397" s="154">
        <f t="shared" si="599"/>
        <v>0</v>
      </c>
      <c r="AC397" s="154">
        <f>AC398+AC459+AC467+AC485+AC489</f>
        <v>0</v>
      </c>
      <c r="AD397" s="154">
        <f>AD398+AD459+AD467+AD485+AD489</f>
        <v>0</v>
      </c>
      <c r="AE397" s="154">
        <f>AE398+AE459+AE467+AE485+AE489</f>
        <v>0</v>
      </c>
      <c r="AF397" s="154">
        <f t="shared" si="600"/>
        <v>0</v>
      </c>
      <c r="AG397" s="154">
        <f>AG398+AG459+AG467+AG485+AG489</f>
        <v>0</v>
      </c>
      <c r="AH397" s="154">
        <f>AH398+AH459+AH467+AH485+AH489</f>
        <v>0</v>
      </c>
      <c r="AI397" s="154">
        <f>AI398+AI459+AI467+AI485+AI489</f>
        <v>0</v>
      </c>
      <c r="AJ397" s="154">
        <f t="shared" si="601"/>
        <v>0</v>
      </c>
      <c r="AK397" s="154">
        <f>AK398+AK459+AK467+AK485+AK489</f>
        <v>0</v>
      </c>
      <c r="AL397" s="154">
        <f>AL398+AL459+AL467+AL485+AL489</f>
        <v>0</v>
      </c>
      <c r="AM397" s="154">
        <f>AM398+AM459+AM467+AM485+AM489</f>
        <v>0</v>
      </c>
      <c r="AN397" s="154">
        <f t="shared" si="602"/>
        <v>0</v>
      </c>
      <c r="AO397" s="154">
        <f t="shared" si="603"/>
        <v>0</v>
      </c>
    </row>
    <row r="398" spans="1:41" hidden="1">
      <c r="A398" s="162" t="s">
        <v>359</v>
      </c>
      <c r="B398" s="163" t="s">
        <v>228</v>
      </c>
      <c r="C398" s="164">
        <f>SUM(C399:C458)</f>
        <v>0</v>
      </c>
      <c r="D398" s="164">
        <f>SUM(D399:D458)</f>
        <v>0</v>
      </c>
      <c r="E398" s="164">
        <f t="shared" si="792"/>
        <v>0</v>
      </c>
      <c r="F398" s="164">
        <f t="shared" ref="F398:H398" si="833">SUM(F399:F458)</f>
        <v>0</v>
      </c>
      <c r="G398" s="164">
        <f t="shared" si="595"/>
        <v>0</v>
      </c>
      <c r="H398" s="164">
        <f t="shared" si="833"/>
        <v>0</v>
      </c>
      <c r="I398" s="164">
        <f t="shared" si="596"/>
        <v>0</v>
      </c>
      <c r="J398" s="164">
        <f t="shared" ref="J398:AM398" si="834">SUM(J399:J458)</f>
        <v>0</v>
      </c>
      <c r="K398" s="164">
        <f t="shared" si="834"/>
        <v>0</v>
      </c>
      <c r="L398" s="164">
        <f t="shared" si="834"/>
        <v>0</v>
      </c>
      <c r="M398" s="164">
        <f t="shared" si="834"/>
        <v>0</v>
      </c>
      <c r="N398" s="164">
        <f t="shared" si="834"/>
        <v>0</v>
      </c>
      <c r="O398" s="164">
        <f t="shared" ref="O398:P398" si="835">SUM(O399:O458)</f>
        <v>0</v>
      </c>
      <c r="P398" s="164">
        <f t="shared" si="835"/>
        <v>0</v>
      </c>
      <c r="Q398" s="164">
        <f t="shared" si="834"/>
        <v>0</v>
      </c>
      <c r="R398" s="164">
        <f t="shared" si="834"/>
        <v>0</v>
      </c>
      <c r="S398" s="164">
        <f t="shared" ref="S398" si="836">SUM(S399:S458)</f>
        <v>0</v>
      </c>
      <c r="T398" s="164">
        <f t="shared" si="834"/>
        <v>0</v>
      </c>
      <c r="U398" s="164">
        <f t="shared" si="834"/>
        <v>0</v>
      </c>
      <c r="V398" s="164">
        <f t="shared" ref="V398" si="837">SUM(V399:V458)</f>
        <v>0</v>
      </c>
      <c r="W398" s="164">
        <f t="shared" si="834"/>
        <v>0</v>
      </c>
      <c r="X398" s="164">
        <f t="shared" si="834"/>
        <v>0</v>
      </c>
      <c r="Y398" s="164">
        <f t="shared" si="834"/>
        <v>0</v>
      </c>
      <c r="Z398" s="164">
        <f t="shared" si="834"/>
        <v>0</v>
      </c>
      <c r="AA398" s="164">
        <f t="shared" si="834"/>
        <v>0</v>
      </c>
      <c r="AB398" s="164">
        <f t="shared" si="599"/>
        <v>0</v>
      </c>
      <c r="AC398" s="164">
        <f t="shared" si="834"/>
        <v>0</v>
      </c>
      <c r="AD398" s="164">
        <f t="shared" si="834"/>
        <v>0</v>
      </c>
      <c r="AE398" s="164">
        <f t="shared" si="834"/>
        <v>0</v>
      </c>
      <c r="AF398" s="164">
        <f t="shared" si="600"/>
        <v>0</v>
      </c>
      <c r="AG398" s="164">
        <f t="shared" si="834"/>
        <v>0</v>
      </c>
      <c r="AH398" s="164">
        <f t="shared" si="834"/>
        <v>0</v>
      </c>
      <c r="AI398" s="164">
        <f t="shared" si="834"/>
        <v>0</v>
      </c>
      <c r="AJ398" s="164">
        <f t="shared" si="601"/>
        <v>0</v>
      </c>
      <c r="AK398" s="164">
        <f t="shared" si="834"/>
        <v>0</v>
      </c>
      <c r="AL398" s="164">
        <f t="shared" si="834"/>
        <v>0</v>
      </c>
      <c r="AM398" s="164">
        <f t="shared" si="834"/>
        <v>0</v>
      </c>
      <c r="AN398" s="164">
        <f t="shared" si="602"/>
        <v>0</v>
      </c>
      <c r="AO398" s="164">
        <f t="shared" si="603"/>
        <v>0</v>
      </c>
    </row>
    <row r="399" spans="1:41" hidden="1">
      <c r="A399" s="155" t="s">
        <v>360</v>
      </c>
      <c r="B399" s="156" t="s">
        <v>229</v>
      </c>
      <c r="C399" s="157">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D399" s="157">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E399" s="157">
        <f t="shared" si="792"/>
        <v>0</v>
      </c>
      <c r="F399" s="157"/>
      <c r="G399" s="157">
        <f t="shared" si="595"/>
        <v>0</v>
      </c>
      <c r="H399" s="157"/>
      <c r="I399" s="157">
        <f t="shared" si="596"/>
        <v>0</v>
      </c>
      <c r="J399"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K399"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L399"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M399"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N399"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O399"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P399"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Q399"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R399"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S399"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T399"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U399"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V399"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W399"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X399"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Y399"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Z399"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A399"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B399" s="157">
        <f t="shared" si="599"/>
        <v>0</v>
      </c>
      <c r="AC399"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D399"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E399"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F399" s="157">
        <f t="shared" si="600"/>
        <v>0</v>
      </c>
      <c r="AG399"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H399"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I399"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J399" s="157">
        <f t="shared" si="601"/>
        <v>0</v>
      </c>
      <c r="AK399"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L399"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M399"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N399" s="157">
        <f t="shared" si="602"/>
        <v>0</v>
      </c>
      <c r="AO399" s="157">
        <f t="shared" si="603"/>
        <v>0</v>
      </c>
    </row>
    <row r="400" spans="1:41" hidden="1">
      <c r="A400" s="155" t="s">
        <v>1074</v>
      </c>
      <c r="B400" s="156" t="s">
        <v>1075</v>
      </c>
      <c r="C400" s="157">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D400" s="157">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E400" s="157">
        <f t="shared" si="792"/>
        <v>0</v>
      </c>
      <c r="F400" s="157"/>
      <c r="G400" s="157">
        <f t="shared" si="595"/>
        <v>0</v>
      </c>
      <c r="H400" s="157"/>
      <c r="I400" s="157">
        <f t="shared" si="596"/>
        <v>0</v>
      </c>
      <c r="J400"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K400"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L400"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M400"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N400"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O400"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P400"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Q400"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R400"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S400"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T400"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U400"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V400"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W400"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X400"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Y400"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Z400"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A400"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B400" s="157">
        <f t="shared" si="599"/>
        <v>0</v>
      </c>
      <c r="AC400"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D400"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E400"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F400" s="157">
        <f t="shared" si="600"/>
        <v>0</v>
      </c>
      <c r="AG400"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H400"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I400"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J400" s="157">
        <f t="shared" si="601"/>
        <v>0</v>
      </c>
      <c r="AK400"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L400"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M400"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N400" s="157">
        <f t="shared" si="602"/>
        <v>0</v>
      </c>
      <c r="AO400" s="157">
        <f t="shared" si="603"/>
        <v>0</v>
      </c>
    </row>
    <row r="401" spans="1:41" hidden="1">
      <c r="A401" s="155" t="s">
        <v>1076</v>
      </c>
      <c r="B401" s="156" t="s">
        <v>1077</v>
      </c>
      <c r="C401" s="157">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D401" s="157">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E401" s="157">
        <f t="shared" si="792"/>
        <v>0</v>
      </c>
      <c r="F401" s="157"/>
      <c r="G401" s="157">
        <f t="shared" si="595"/>
        <v>0</v>
      </c>
      <c r="H401" s="157"/>
      <c r="I401" s="157">
        <f t="shared" si="596"/>
        <v>0</v>
      </c>
      <c r="J401"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K401"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L401"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M401"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N401"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O401"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P401"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Q401"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R401"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S401"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T401"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U401"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V401"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W401"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X401"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Y401"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Z401"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A401"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B401" s="157">
        <f t="shared" si="599"/>
        <v>0</v>
      </c>
      <c r="AC401"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D401"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E401"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F401" s="157">
        <f t="shared" si="600"/>
        <v>0</v>
      </c>
      <c r="AG401"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H401"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I401"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J401" s="157">
        <f t="shared" si="601"/>
        <v>0</v>
      </c>
      <c r="AK401"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L401"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M401"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N401" s="157">
        <f t="shared" si="602"/>
        <v>0</v>
      </c>
      <c r="AO401" s="157">
        <f t="shared" si="603"/>
        <v>0</v>
      </c>
    </row>
    <row r="402" spans="1:41" hidden="1">
      <c r="A402" s="155" t="s">
        <v>361</v>
      </c>
      <c r="B402" s="156" t="s">
        <v>230</v>
      </c>
      <c r="C402" s="157">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D402" s="157">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E402" s="157">
        <f t="shared" ref="E402:E453" si="838">C402+D402</f>
        <v>0</v>
      </c>
      <c r="F402" s="157"/>
      <c r="G402" s="157">
        <f t="shared" ref="G402:G453" si="839">E402-F402</f>
        <v>0</v>
      </c>
      <c r="H402" s="157"/>
      <c r="I402" s="157">
        <f t="shared" ref="I402:I453" si="840">E402-H402</f>
        <v>0</v>
      </c>
      <c r="J402"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K402"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L402"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M402"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N402"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O402"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P402"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Q402"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R402"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S402"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T402"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U402"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V402"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W402"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X402"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Y402"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Z402"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A402"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B402" s="157">
        <f t="shared" ref="AB402:AB453" si="841">Y402+Z402+AA402</f>
        <v>0</v>
      </c>
      <c r="AC402"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D402"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E402"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F402" s="157">
        <f t="shared" ref="AF402:AF453" si="842">AC402+AD402+AE402</f>
        <v>0</v>
      </c>
      <c r="AG402"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H402"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I402"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J402" s="157">
        <f t="shared" ref="AJ402:AJ453" si="843">AG402+AH402+AI402</f>
        <v>0</v>
      </c>
      <c r="AK402"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L402"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M402"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N402" s="157">
        <f t="shared" ref="AN402:AN453" si="844">AK402+AL402+AM402</f>
        <v>0</v>
      </c>
      <c r="AO402" s="157">
        <f t="shared" ref="AO402:AO453" si="845">AB402+AF402+AJ402+AN402</f>
        <v>0</v>
      </c>
    </row>
    <row r="403" spans="1:41" hidden="1">
      <c r="A403" s="155" t="s">
        <v>371</v>
      </c>
      <c r="B403" s="156" t="s">
        <v>239</v>
      </c>
      <c r="C403" s="157">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D403" s="157">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E403" s="157">
        <f t="shared" ref="E403:E419" si="846">C403+D403</f>
        <v>0</v>
      </c>
      <c r="F403" s="157"/>
      <c r="G403" s="157">
        <f t="shared" ref="G403:G419" si="847">E403-F403</f>
        <v>0</v>
      </c>
      <c r="H403" s="157"/>
      <c r="I403" s="157">
        <f t="shared" ref="I403:I419" si="848">E403-H403</f>
        <v>0</v>
      </c>
      <c r="J403"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K403"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L403"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M403"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N403"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O403"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P403"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Q403"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R403"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S403"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T403"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U403"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V403"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W403"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X403"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Y403"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Z403"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A403"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B403" s="157">
        <f t="shared" ref="AB403:AB419" si="849">Y403+Z403+AA403</f>
        <v>0</v>
      </c>
      <c r="AC403"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D403"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E403"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F403" s="157">
        <f t="shared" ref="AF403:AF419" si="850">AC403+AD403+AE403</f>
        <v>0</v>
      </c>
      <c r="AG403"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H403"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I403"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J403" s="157">
        <f t="shared" ref="AJ403:AJ419" si="851">AG403+AH403+AI403</f>
        <v>0</v>
      </c>
      <c r="AK403"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L403"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M403"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N403" s="157">
        <f t="shared" ref="AN403:AN419" si="852">AK403+AL403+AM403</f>
        <v>0</v>
      </c>
      <c r="AO403" s="157">
        <f t="shared" ref="AO403:AO419" si="853">AB403+AF403+AJ403+AN403</f>
        <v>0</v>
      </c>
    </row>
    <row r="404" spans="1:41" hidden="1">
      <c r="A404" s="155" t="s">
        <v>1078</v>
      </c>
      <c r="B404" s="156" t="s">
        <v>1079</v>
      </c>
      <c r="C404" s="157">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D404" s="157">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E404" s="157">
        <f t="shared" si="846"/>
        <v>0</v>
      </c>
      <c r="F404" s="157"/>
      <c r="G404" s="157">
        <f t="shared" si="847"/>
        <v>0</v>
      </c>
      <c r="H404" s="157"/>
      <c r="I404" s="157">
        <f t="shared" si="848"/>
        <v>0</v>
      </c>
      <c r="J404"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K404"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L404"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M404"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N404"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O404"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P404"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Q404"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R404"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S404"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T404"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U404"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V404"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W404"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X404"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Y404"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Z404"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A404"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B404" s="157">
        <f t="shared" si="849"/>
        <v>0</v>
      </c>
      <c r="AC404"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D404"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E404"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F404" s="157">
        <f t="shared" si="850"/>
        <v>0</v>
      </c>
      <c r="AG404"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H404"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I404"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J404" s="157">
        <f t="shared" si="851"/>
        <v>0</v>
      </c>
      <c r="AK404"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L404"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M404"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N404" s="157">
        <f t="shared" si="852"/>
        <v>0</v>
      </c>
      <c r="AO404" s="157">
        <f t="shared" si="853"/>
        <v>0</v>
      </c>
    </row>
    <row r="405" spans="1:41" hidden="1">
      <c r="A405" s="155" t="s">
        <v>1080</v>
      </c>
      <c r="B405" s="156" t="s">
        <v>1081</v>
      </c>
      <c r="C405" s="157">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D405" s="157">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E405" s="157">
        <f t="shared" si="846"/>
        <v>0</v>
      </c>
      <c r="F405" s="157"/>
      <c r="G405" s="157">
        <f t="shared" si="847"/>
        <v>0</v>
      </c>
      <c r="H405" s="157"/>
      <c r="I405" s="157">
        <f t="shared" si="848"/>
        <v>0</v>
      </c>
      <c r="J405"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K405"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L405"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M405"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N405"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O405"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P405"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Q405"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R405"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S405"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T405"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U405"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V405"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W405"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X405"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Y405"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Z405"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A405"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B405" s="157">
        <f t="shared" si="849"/>
        <v>0</v>
      </c>
      <c r="AC405"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D405"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E405"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F405" s="157">
        <f t="shared" si="850"/>
        <v>0</v>
      </c>
      <c r="AG405"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H405"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I405"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J405" s="157">
        <f t="shared" si="851"/>
        <v>0</v>
      </c>
      <c r="AK405"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L405"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M405"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N405" s="157">
        <f t="shared" si="852"/>
        <v>0</v>
      </c>
      <c r="AO405" s="157">
        <f t="shared" si="853"/>
        <v>0</v>
      </c>
    </row>
    <row r="406" spans="1:41" hidden="1">
      <c r="A406" s="155" t="s">
        <v>1082</v>
      </c>
      <c r="B406" s="156" t="s">
        <v>1083</v>
      </c>
      <c r="C406" s="157">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D406" s="157">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E406" s="157">
        <f t="shared" si="846"/>
        <v>0</v>
      </c>
      <c r="F406" s="157"/>
      <c r="G406" s="157">
        <f t="shared" si="847"/>
        <v>0</v>
      </c>
      <c r="H406" s="157"/>
      <c r="I406" s="157">
        <f t="shared" si="848"/>
        <v>0</v>
      </c>
      <c r="J406"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K406"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L406"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M406"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N406"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O406"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P406"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Q406"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R406"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S406"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T406"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U406"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V406"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W406"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X406"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Y406"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Z406"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A406"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B406" s="157">
        <f t="shared" si="849"/>
        <v>0</v>
      </c>
      <c r="AC406"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D406"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E406"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F406" s="157">
        <f t="shared" si="850"/>
        <v>0</v>
      </c>
      <c r="AG406"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H406"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I406"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J406" s="157">
        <f t="shared" si="851"/>
        <v>0</v>
      </c>
      <c r="AK406"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L406"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M406"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N406" s="157">
        <f t="shared" si="852"/>
        <v>0</v>
      </c>
      <c r="AO406" s="157">
        <f t="shared" si="853"/>
        <v>0</v>
      </c>
    </row>
    <row r="407" spans="1:41" hidden="1">
      <c r="A407" s="155" t="s">
        <v>1084</v>
      </c>
      <c r="B407" s="156" t="s">
        <v>1085</v>
      </c>
      <c r="C407" s="157">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D407" s="157">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E407" s="157">
        <f t="shared" si="846"/>
        <v>0</v>
      </c>
      <c r="F407" s="157"/>
      <c r="G407" s="157">
        <f t="shared" si="847"/>
        <v>0</v>
      </c>
      <c r="H407" s="157"/>
      <c r="I407" s="157">
        <f t="shared" si="848"/>
        <v>0</v>
      </c>
      <c r="J407"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K407"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L407"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M407"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N407"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O407"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P407"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Q407"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R407"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S407"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T407"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U407"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V407"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W407"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X407"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Y407"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Z407"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A407"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B407" s="157">
        <f t="shared" si="849"/>
        <v>0</v>
      </c>
      <c r="AC407"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D407"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E407"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F407" s="157">
        <f t="shared" si="850"/>
        <v>0</v>
      </c>
      <c r="AG407"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H407"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I407"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J407" s="157">
        <f t="shared" si="851"/>
        <v>0</v>
      </c>
      <c r="AK407"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L407"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M407"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N407" s="157">
        <f t="shared" si="852"/>
        <v>0</v>
      </c>
      <c r="AO407" s="157">
        <f t="shared" si="853"/>
        <v>0</v>
      </c>
    </row>
    <row r="408" spans="1:41" hidden="1">
      <c r="A408" s="155" t="s">
        <v>1086</v>
      </c>
      <c r="B408" s="156" t="s">
        <v>1087</v>
      </c>
      <c r="C408" s="157">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D408" s="157">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E408" s="157">
        <f t="shared" si="846"/>
        <v>0</v>
      </c>
      <c r="F408" s="157"/>
      <c r="G408" s="157">
        <f t="shared" si="847"/>
        <v>0</v>
      </c>
      <c r="H408" s="157"/>
      <c r="I408" s="157">
        <f t="shared" si="848"/>
        <v>0</v>
      </c>
      <c r="J408"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K408"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L408"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M408"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N408"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O408"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P408"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Q408"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R408"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S408"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T408"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U408"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V408"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W408"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X408"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Y408"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Z408"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A408"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B408" s="157">
        <f t="shared" si="849"/>
        <v>0</v>
      </c>
      <c r="AC408"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D408"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E408"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F408" s="157">
        <f t="shared" si="850"/>
        <v>0</v>
      </c>
      <c r="AG408"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H408"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I408"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J408" s="157">
        <f t="shared" si="851"/>
        <v>0</v>
      </c>
      <c r="AK408"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L408"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M408"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N408" s="157">
        <f t="shared" si="852"/>
        <v>0</v>
      </c>
      <c r="AO408" s="157">
        <f t="shared" si="853"/>
        <v>0</v>
      </c>
    </row>
    <row r="409" spans="1:41" hidden="1">
      <c r="A409" s="155" t="s">
        <v>1088</v>
      </c>
      <c r="B409" s="156" t="s">
        <v>1089</v>
      </c>
      <c r="C409" s="157">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D409" s="157">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E409" s="157">
        <f t="shared" si="846"/>
        <v>0</v>
      </c>
      <c r="F409" s="157"/>
      <c r="G409" s="157">
        <f t="shared" si="847"/>
        <v>0</v>
      </c>
      <c r="H409" s="157"/>
      <c r="I409" s="157">
        <f t="shared" si="848"/>
        <v>0</v>
      </c>
      <c r="J409"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K409"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L409"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M409"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N409"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O409"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P409"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Q409"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R409"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S409"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T409"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U409"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V409"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W409"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X409"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Y409"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Z409"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A409"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B409" s="157">
        <f t="shared" si="849"/>
        <v>0</v>
      </c>
      <c r="AC409"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D409"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E409"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F409" s="157">
        <f t="shared" si="850"/>
        <v>0</v>
      </c>
      <c r="AG409"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H409"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I409"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J409" s="157">
        <f t="shared" si="851"/>
        <v>0</v>
      </c>
      <c r="AK409"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L409"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M409"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N409" s="157">
        <f t="shared" si="852"/>
        <v>0</v>
      </c>
      <c r="AO409" s="157">
        <f t="shared" si="853"/>
        <v>0</v>
      </c>
    </row>
    <row r="410" spans="1:41" hidden="1">
      <c r="A410" s="155" t="s">
        <v>1090</v>
      </c>
      <c r="B410" s="156" t="s">
        <v>1091</v>
      </c>
      <c r="C410" s="157">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D410" s="157">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E410" s="157">
        <f t="shared" si="846"/>
        <v>0</v>
      </c>
      <c r="F410" s="157"/>
      <c r="G410" s="157">
        <f t="shared" si="847"/>
        <v>0</v>
      </c>
      <c r="H410" s="157"/>
      <c r="I410" s="157">
        <f t="shared" si="848"/>
        <v>0</v>
      </c>
      <c r="J410"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K410"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L410"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M410"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N410"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O410"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P410"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Q410"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R410"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S410"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T410"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U410"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V410"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W410"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X410"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Y410"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Z410"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A410"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B410" s="157">
        <f t="shared" si="849"/>
        <v>0</v>
      </c>
      <c r="AC410"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D410"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E410"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F410" s="157">
        <f t="shared" si="850"/>
        <v>0</v>
      </c>
      <c r="AG410"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H410"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I410"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J410" s="157">
        <f t="shared" si="851"/>
        <v>0</v>
      </c>
      <c r="AK410"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L410"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M410"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N410" s="157">
        <f t="shared" si="852"/>
        <v>0</v>
      </c>
      <c r="AO410" s="157">
        <f t="shared" si="853"/>
        <v>0</v>
      </c>
    </row>
    <row r="411" spans="1:41" hidden="1">
      <c r="A411" s="155" t="s">
        <v>1092</v>
      </c>
      <c r="B411" s="156" t="s">
        <v>1093</v>
      </c>
      <c r="C411" s="157">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D411" s="157">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E411" s="157">
        <f t="shared" si="846"/>
        <v>0</v>
      </c>
      <c r="F411" s="157"/>
      <c r="G411" s="157">
        <f t="shared" si="847"/>
        <v>0</v>
      </c>
      <c r="H411" s="157"/>
      <c r="I411" s="157">
        <f t="shared" si="848"/>
        <v>0</v>
      </c>
      <c r="J411"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K411"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L411"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M411"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N411"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O411"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P411"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Q411"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R411"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S411"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T411"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U411"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V411"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W411"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X411"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Y411"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Z411"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A411"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B411" s="157">
        <f t="shared" si="849"/>
        <v>0</v>
      </c>
      <c r="AC411"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D411"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E411"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F411" s="157">
        <f t="shared" si="850"/>
        <v>0</v>
      </c>
      <c r="AG411"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H411"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I411"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J411" s="157">
        <f t="shared" si="851"/>
        <v>0</v>
      </c>
      <c r="AK411"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L411"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M411"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N411" s="157">
        <f t="shared" si="852"/>
        <v>0</v>
      </c>
      <c r="AO411" s="157">
        <f t="shared" si="853"/>
        <v>0</v>
      </c>
    </row>
    <row r="412" spans="1:41" hidden="1">
      <c r="A412" s="155" t="s">
        <v>1094</v>
      </c>
      <c r="B412" s="156" t="s">
        <v>1095</v>
      </c>
      <c r="C412" s="157">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D412" s="157">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E412" s="157">
        <f t="shared" si="846"/>
        <v>0</v>
      </c>
      <c r="F412" s="157"/>
      <c r="G412" s="157">
        <f t="shared" si="847"/>
        <v>0</v>
      </c>
      <c r="H412" s="157"/>
      <c r="I412" s="157">
        <f t="shared" si="848"/>
        <v>0</v>
      </c>
      <c r="J412"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K412"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L412"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M412"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N412"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O412"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P412"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Q412"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R412"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S412"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T412"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U412"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V412"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W412"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X412"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Y412"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Z412"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A412"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B412" s="157">
        <f t="shared" si="849"/>
        <v>0</v>
      </c>
      <c r="AC412"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D412"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E412"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F412" s="157">
        <f t="shared" si="850"/>
        <v>0</v>
      </c>
      <c r="AG412"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H412"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I412"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J412" s="157">
        <f t="shared" si="851"/>
        <v>0</v>
      </c>
      <c r="AK412"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L412"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M412"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N412" s="157">
        <f t="shared" si="852"/>
        <v>0</v>
      </c>
      <c r="AO412" s="157">
        <f t="shared" si="853"/>
        <v>0</v>
      </c>
    </row>
    <row r="413" spans="1:41" hidden="1">
      <c r="A413" s="155" t="s">
        <v>1096</v>
      </c>
      <c r="B413" s="156" t="s">
        <v>1097</v>
      </c>
      <c r="C413" s="157">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D413" s="157">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E413" s="157">
        <f t="shared" si="846"/>
        <v>0</v>
      </c>
      <c r="F413" s="157"/>
      <c r="G413" s="157">
        <f t="shared" si="847"/>
        <v>0</v>
      </c>
      <c r="H413" s="157"/>
      <c r="I413" s="157">
        <f t="shared" si="848"/>
        <v>0</v>
      </c>
      <c r="J413"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K413"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L413"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M413"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N413"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O413"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P413"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Q413"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R413"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S413"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T413"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U413"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V413"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W413"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X413"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Y413"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Z413"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A413"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B413" s="157">
        <f t="shared" si="849"/>
        <v>0</v>
      </c>
      <c r="AC413"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D413"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E413"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F413" s="157">
        <f t="shared" si="850"/>
        <v>0</v>
      </c>
      <c r="AG413"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H413"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I413"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J413" s="157">
        <f t="shared" si="851"/>
        <v>0</v>
      </c>
      <c r="AK413"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L413"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M413"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N413" s="157">
        <f t="shared" si="852"/>
        <v>0</v>
      </c>
      <c r="AO413" s="157">
        <f t="shared" si="853"/>
        <v>0</v>
      </c>
    </row>
    <row r="414" spans="1:41" hidden="1">
      <c r="A414" s="155" t="s">
        <v>1098</v>
      </c>
      <c r="B414" s="156" t="s">
        <v>1099</v>
      </c>
      <c r="C414" s="157">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D414" s="157">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E414" s="157">
        <f t="shared" si="846"/>
        <v>0</v>
      </c>
      <c r="F414" s="157"/>
      <c r="G414" s="157">
        <f t="shared" si="847"/>
        <v>0</v>
      </c>
      <c r="H414" s="157"/>
      <c r="I414" s="157">
        <f t="shared" si="848"/>
        <v>0</v>
      </c>
      <c r="J414"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K414"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L414"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M414"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N414"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O414"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P414"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Q414"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R414"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S414"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T414"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U414"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V414"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W414"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X414"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Y414"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Z414"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A414"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B414" s="157">
        <f t="shared" si="849"/>
        <v>0</v>
      </c>
      <c r="AC414"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D414"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E414"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F414" s="157">
        <f t="shared" si="850"/>
        <v>0</v>
      </c>
      <c r="AG414"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H414"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I414"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J414" s="157">
        <f t="shared" si="851"/>
        <v>0</v>
      </c>
      <c r="AK414"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L414"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M414"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N414" s="157">
        <f t="shared" si="852"/>
        <v>0</v>
      </c>
      <c r="AO414" s="157">
        <f t="shared" si="853"/>
        <v>0</v>
      </c>
    </row>
    <row r="415" spans="1:41" hidden="1">
      <c r="A415" s="155" t="s">
        <v>1100</v>
      </c>
      <c r="B415" s="156" t="s">
        <v>1101</v>
      </c>
      <c r="C415" s="157">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D415" s="157">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E415" s="157">
        <f t="shared" si="846"/>
        <v>0</v>
      </c>
      <c r="F415" s="157"/>
      <c r="G415" s="157">
        <f t="shared" si="847"/>
        <v>0</v>
      </c>
      <c r="H415" s="157"/>
      <c r="I415" s="157">
        <f t="shared" si="848"/>
        <v>0</v>
      </c>
      <c r="J415"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K415"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L415"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M415"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N415"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O415"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P415"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Q415"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R415"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S415"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T415"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U415"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V415"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W415"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X415"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Y415"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Z415"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A415"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B415" s="157">
        <f t="shared" si="849"/>
        <v>0</v>
      </c>
      <c r="AC415"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D415"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E415"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F415" s="157">
        <f t="shared" si="850"/>
        <v>0</v>
      </c>
      <c r="AG415"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H415"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I415"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J415" s="157">
        <f t="shared" si="851"/>
        <v>0</v>
      </c>
      <c r="AK415"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L415"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M415"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N415" s="157">
        <f t="shared" si="852"/>
        <v>0</v>
      </c>
      <c r="AO415" s="157">
        <f t="shared" si="853"/>
        <v>0</v>
      </c>
    </row>
    <row r="416" spans="1:41" hidden="1">
      <c r="A416" s="155" t="s">
        <v>1102</v>
      </c>
      <c r="B416" s="156" t="s">
        <v>1103</v>
      </c>
      <c r="C416" s="157">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D416" s="157">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E416" s="157">
        <f t="shared" si="846"/>
        <v>0</v>
      </c>
      <c r="F416" s="157"/>
      <c r="G416" s="157">
        <f t="shared" si="847"/>
        <v>0</v>
      </c>
      <c r="H416" s="157"/>
      <c r="I416" s="157">
        <f t="shared" si="848"/>
        <v>0</v>
      </c>
      <c r="J416"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K416"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L416"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M416"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N416"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O416"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P416"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Q416"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R416"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S416"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T416"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U416"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V416"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W416"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X416"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Y416"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Z416"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A416"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B416" s="157">
        <f t="shared" si="849"/>
        <v>0</v>
      </c>
      <c r="AC416"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D416"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E416"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F416" s="157">
        <f t="shared" si="850"/>
        <v>0</v>
      </c>
      <c r="AG416"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H416"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I416"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J416" s="157">
        <f t="shared" si="851"/>
        <v>0</v>
      </c>
      <c r="AK416"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L416"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M416"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N416" s="157">
        <f t="shared" si="852"/>
        <v>0</v>
      </c>
      <c r="AO416" s="157">
        <f t="shared" si="853"/>
        <v>0</v>
      </c>
    </row>
    <row r="417" spans="1:41" hidden="1">
      <c r="A417" s="155" t="s">
        <v>1104</v>
      </c>
      <c r="B417" s="156" t="s">
        <v>1105</v>
      </c>
      <c r="C417" s="157">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D417" s="157">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E417" s="157">
        <f t="shared" si="846"/>
        <v>0</v>
      </c>
      <c r="F417" s="157"/>
      <c r="G417" s="157">
        <f t="shared" si="847"/>
        <v>0</v>
      </c>
      <c r="H417" s="157"/>
      <c r="I417" s="157">
        <f t="shared" si="848"/>
        <v>0</v>
      </c>
      <c r="J417"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K417"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L417"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M417"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N417"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O417"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P417"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Q417"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R417"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S417"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T417"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U417"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V417"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W417"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X417"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Y417"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Z417"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A417"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B417" s="157">
        <f t="shared" si="849"/>
        <v>0</v>
      </c>
      <c r="AC417"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D417"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E417"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F417" s="157">
        <f t="shared" si="850"/>
        <v>0</v>
      </c>
      <c r="AG417"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H417"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I417"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J417" s="157">
        <f t="shared" si="851"/>
        <v>0</v>
      </c>
      <c r="AK417"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L417"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M417"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N417" s="157">
        <f t="shared" si="852"/>
        <v>0</v>
      </c>
      <c r="AO417" s="157">
        <f t="shared" si="853"/>
        <v>0</v>
      </c>
    </row>
    <row r="418" spans="1:41" hidden="1">
      <c r="A418" s="155" t="s">
        <v>1106</v>
      </c>
      <c r="B418" s="156" t="s">
        <v>1107</v>
      </c>
      <c r="C418" s="157">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D418" s="157">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E418" s="157">
        <f t="shared" si="846"/>
        <v>0</v>
      </c>
      <c r="F418" s="157"/>
      <c r="G418" s="157">
        <f t="shared" si="847"/>
        <v>0</v>
      </c>
      <c r="H418" s="157"/>
      <c r="I418" s="157">
        <f t="shared" si="848"/>
        <v>0</v>
      </c>
      <c r="J418"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K418"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L418"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M418"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N418"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O418"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P418"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Q418"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R418"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S418"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T418"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U418"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V418"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W418"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X418"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Y418"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Z418"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A418"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B418" s="157">
        <f t="shared" si="849"/>
        <v>0</v>
      </c>
      <c r="AC418"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D418"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E418"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F418" s="157">
        <f t="shared" si="850"/>
        <v>0</v>
      </c>
      <c r="AG418"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H418"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I418"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J418" s="157">
        <f t="shared" si="851"/>
        <v>0</v>
      </c>
      <c r="AK418"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L418"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M418"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N418" s="157">
        <f t="shared" si="852"/>
        <v>0</v>
      </c>
      <c r="AO418" s="157">
        <f t="shared" si="853"/>
        <v>0</v>
      </c>
    </row>
    <row r="419" spans="1:41" hidden="1">
      <c r="A419" s="155" t="s">
        <v>1108</v>
      </c>
      <c r="B419" s="156" t="s">
        <v>1109</v>
      </c>
      <c r="C419" s="157">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D419" s="157">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E419" s="157">
        <f t="shared" si="846"/>
        <v>0</v>
      </c>
      <c r="F419" s="157"/>
      <c r="G419" s="157">
        <f t="shared" si="847"/>
        <v>0</v>
      </c>
      <c r="H419" s="157"/>
      <c r="I419" s="157">
        <f t="shared" si="848"/>
        <v>0</v>
      </c>
      <c r="J419"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K419"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L419"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M419"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N419"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O419"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P419"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Q419"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R419"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S419"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T419"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U419"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V419"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W419"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X419"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Y419"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Z419"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A419"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B419" s="157">
        <f t="shared" si="849"/>
        <v>0</v>
      </c>
      <c r="AC419"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D419"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E419"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F419" s="157">
        <f t="shared" si="850"/>
        <v>0</v>
      </c>
      <c r="AG419"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H419"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I419"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J419" s="157">
        <f t="shared" si="851"/>
        <v>0</v>
      </c>
      <c r="AK419"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L419"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M419"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N419" s="157">
        <f t="shared" si="852"/>
        <v>0</v>
      </c>
      <c r="AO419" s="157">
        <f t="shared" si="853"/>
        <v>0</v>
      </c>
    </row>
    <row r="420" spans="1:41" hidden="1">
      <c r="A420" s="155" t="s">
        <v>1110</v>
      </c>
      <c r="B420" s="156" t="s">
        <v>1111</v>
      </c>
      <c r="C420" s="157">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D420" s="157">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E420" s="157">
        <f t="shared" ref="E420:E428" si="854">C420+D420</f>
        <v>0</v>
      </c>
      <c r="F420" s="157"/>
      <c r="G420" s="157">
        <f t="shared" ref="G420:G428" si="855">E420-F420</f>
        <v>0</v>
      </c>
      <c r="H420" s="157"/>
      <c r="I420" s="157">
        <f t="shared" ref="I420:I428" si="856">E420-H420</f>
        <v>0</v>
      </c>
      <c r="J420"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K420"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L420"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M420"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N420"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O420"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P420"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Q420"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R420"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S420"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T420"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U420"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V420"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W420"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X420"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Y420"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Z420"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A420"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B420" s="157">
        <f t="shared" ref="AB420:AB428" si="857">Y420+Z420+AA420</f>
        <v>0</v>
      </c>
      <c r="AC420"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D420"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E420"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F420" s="157">
        <f t="shared" ref="AF420:AF428" si="858">AC420+AD420+AE420</f>
        <v>0</v>
      </c>
      <c r="AG420"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H420"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I420"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J420" s="157">
        <f t="shared" ref="AJ420:AJ428" si="859">AG420+AH420+AI420</f>
        <v>0</v>
      </c>
      <c r="AK420"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L420"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M420"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N420" s="157">
        <f t="shared" ref="AN420:AN428" si="860">AK420+AL420+AM420</f>
        <v>0</v>
      </c>
      <c r="AO420" s="157">
        <f t="shared" ref="AO420:AO428" si="861">AB420+AF420+AJ420+AN420</f>
        <v>0</v>
      </c>
    </row>
    <row r="421" spans="1:41" hidden="1">
      <c r="A421" s="155" t="s">
        <v>1112</v>
      </c>
      <c r="B421" s="156" t="s">
        <v>1113</v>
      </c>
      <c r="C421" s="157">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D421" s="157">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E421" s="157">
        <f t="shared" si="854"/>
        <v>0</v>
      </c>
      <c r="F421" s="157"/>
      <c r="G421" s="157">
        <f t="shared" si="855"/>
        <v>0</v>
      </c>
      <c r="H421" s="157"/>
      <c r="I421" s="157">
        <f t="shared" si="856"/>
        <v>0</v>
      </c>
      <c r="J421"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K421"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L421"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M421"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N421"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O421"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P421"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Q421"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R421"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S421"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T421"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U421"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V421"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W421"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X421"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Y421"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Z421"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A421"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B421" s="157">
        <f t="shared" si="857"/>
        <v>0</v>
      </c>
      <c r="AC421"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D421"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E421"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F421" s="157">
        <f t="shared" si="858"/>
        <v>0</v>
      </c>
      <c r="AG421"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H421"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I421"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J421" s="157">
        <f t="shared" si="859"/>
        <v>0</v>
      </c>
      <c r="AK421"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L421"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M421"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N421" s="157">
        <f t="shared" si="860"/>
        <v>0</v>
      </c>
      <c r="AO421" s="157">
        <f t="shared" si="861"/>
        <v>0</v>
      </c>
    </row>
    <row r="422" spans="1:41" hidden="1">
      <c r="A422" s="155" t="s">
        <v>1114</v>
      </c>
      <c r="B422" s="156" t="s">
        <v>1115</v>
      </c>
      <c r="C422" s="157">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D422" s="157">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E422" s="157">
        <f t="shared" si="854"/>
        <v>0</v>
      </c>
      <c r="F422" s="157"/>
      <c r="G422" s="157">
        <f t="shared" si="855"/>
        <v>0</v>
      </c>
      <c r="H422" s="157"/>
      <c r="I422" s="157">
        <f t="shared" si="856"/>
        <v>0</v>
      </c>
      <c r="J422"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K422"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L422"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M422"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N422"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O422"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P422"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Q422"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R422"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S422"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T422"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U422"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V422"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W422"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X422"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Y422"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Z422"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A422"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B422" s="157">
        <f t="shared" si="857"/>
        <v>0</v>
      </c>
      <c r="AC422"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D422"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E422"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F422" s="157">
        <f t="shared" si="858"/>
        <v>0</v>
      </c>
      <c r="AG422"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H422"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I422"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J422" s="157">
        <f t="shared" si="859"/>
        <v>0</v>
      </c>
      <c r="AK422"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L422"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M422"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N422" s="157">
        <f t="shared" si="860"/>
        <v>0</v>
      </c>
      <c r="AO422" s="157">
        <f t="shared" si="861"/>
        <v>0</v>
      </c>
    </row>
    <row r="423" spans="1:41" hidden="1">
      <c r="A423" s="155" t="s">
        <v>1116</v>
      </c>
      <c r="B423" s="156" t="s">
        <v>1117</v>
      </c>
      <c r="C423" s="157">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D423" s="157">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E423" s="157">
        <f t="shared" si="854"/>
        <v>0</v>
      </c>
      <c r="F423" s="157"/>
      <c r="G423" s="157">
        <f t="shared" si="855"/>
        <v>0</v>
      </c>
      <c r="H423" s="157"/>
      <c r="I423" s="157">
        <f t="shared" si="856"/>
        <v>0</v>
      </c>
      <c r="J423"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K423"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L423"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M423"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N423"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O423"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P423"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Q423"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R423"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S423"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T423"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U423"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V423"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W423"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X423"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Y423"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Z423"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A423"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B423" s="157">
        <f t="shared" si="857"/>
        <v>0</v>
      </c>
      <c r="AC423"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D423"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E423"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F423" s="157">
        <f t="shared" si="858"/>
        <v>0</v>
      </c>
      <c r="AG423"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H423"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I423"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J423" s="157">
        <f t="shared" si="859"/>
        <v>0</v>
      </c>
      <c r="AK423"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L423"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M423"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N423" s="157">
        <f t="shared" si="860"/>
        <v>0</v>
      </c>
      <c r="AO423" s="157">
        <f t="shared" si="861"/>
        <v>0</v>
      </c>
    </row>
    <row r="424" spans="1:41" hidden="1">
      <c r="A424" s="155" t="s">
        <v>1118</v>
      </c>
      <c r="B424" s="156" t="s">
        <v>1119</v>
      </c>
      <c r="C424" s="157">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D424" s="157">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E424" s="157">
        <f t="shared" si="854"/>
        <v>0</v>
      </c>
      <c r="F424" s="157"/>
      <c r="G424" s="157">
        <f t="shared" si="855"/>
        <v>0</v>
      </c>
      <c r="H424" s="157"/>
      <c r="I424" s="157">
        <f t="shared" si="856"/>
        <v>0</v>
      </c>
      <c r="J424"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K424"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L424"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M424"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N424"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O424"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P424"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Q424"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R424"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S424"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T424"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U424"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V424"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W424"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X424"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Y424"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Z424"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A424"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B424" s="157">
        <f t="shared" si="857"/>
        <v>0</v>
      </c>
      <c r="AC424"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D424"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E424"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F424" s="157">
        <f t="shared" si="858"/>
        <v>0</v>
      </c>
      <c r="AG424"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H424"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I424"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J424" s="157">
        <f t="shared" si="859"/>
        <v>0</v>
      </c>
      <c r="AK424"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L424"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M424"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N424" s="157">
        <f t="shared" si="860"/>
        <v>0</v>
      </c>
      <c r="AO424" s="157">
        <f t="shared" si="861"/>
        <v>0</v>
      </c>
    </row>
    <row r="425" spans="1:41" hidden="1">
      <c r="A425" s="155" t="s">
        <v>1120</v>
      </c>
      <c r="B425" s="156" t="s">
        <v>1121</v>
      </c>
      <c r="C425" s="157">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D425" s="157">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E425" s="157">
        <f t="shared" si="854"/>
        <v>0</v>
      </c>
      <c r="F425" s="157"/>
      <c r="G425" s="157">
        <f t="shared" si="855"/>
        <v>0</v>
      </c>
      <c r="H425" s="157"/>
      <c r="I425" s="157">
        <f t="shared" si="856"/>
        <v>0</v>
      </c>
      <c r="J425"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K425"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L425"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M425"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N425"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O425"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P425"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Q425"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R425"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S425"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T425"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U425"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V425"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W425"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X425"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Y425"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Z425"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A425"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B425" s="157">
        <f t="shared" si="857"/>
        <v>0</v>
      </c>
      <c r="AC425"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D425"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E425"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F425" s="157">
        <f t="shared" si="858"/>
        <v>0</v>
      </c>
      <c r="AG425"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H425"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I425"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J425" s="157">
        <f t="shared" si="859"/>
        <v>0</v>
      </c>
      <c r="AK425"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L425"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M425"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N425" s="157">
        <f t="shared" si="860"/>
        <v>0</v>
      </c>
      <c r="AO425" s="157">
        <f t="shared" si="861"/>
        <v>0</v>
      </c>
    </row>
    <row r="426" spans="1:41" hidden="1">
      <c r="A426" s="155" t="s">
        <v>372</v>
      </c>
      <c r="B426" s="156" t="s">
        <v>1122</v>
      </c>
      <c r="C426" s="157">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D426" s="157">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E426" s="157">
        <f t="shared" si="854"/>
        <v>0</v>
      </c>
      <c r="F426" s="157"/>
      <c r="G426" s="157">
        <f t="shared" si="855"/>
        <v>0</v>
      </c>
      <c r="H426" s="157"/>
      <c r="I426" s="157">
        <f t="shared" si="856"/>
        <v>0</v>
      </c>
      <c r="J426"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K426"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L426"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M426"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N426"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O426"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P426"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Q426"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R426"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S426"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T426"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U426"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V426"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W426"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X426"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Y426"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Z426"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A426"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B426" s="157">
        <f t="shared" si="857"/>
        <v>0</v>
      </c>
      <c r="AC426"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D426"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E426"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F426" s="157">
        <f t="shared" si="858"/>
        <v>0</v>
      </c>
      <c r="AG426"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H426"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I426"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J426" s="157">
        <f t="shared" si="859"/>
        <v>0</v>
      </c>
      <c r="AK426"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L426"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M426"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N426" s="157">
        <f t="shared" si="860"/>
        <v>0</v>
      </c>
      <c r="AO426" s="157">
        <f t="shared" si="861"/>
        <v>0</v>
      </c>
    </row>
    <row r="427" spans="1:41" hidden="1">
      <c r="A427" s="155" t="s">
        <v>1123</v>
      </c>
      <c r="B427" s="156" t="s">
        <v>1124</v>
      </c>
      <c r="C427" s="157">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D427" s="157">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E427" s="157">
        <f t="shared" si="854"/>
        <v>0</v>
      </c>
      <c r="F427" s="157"/>
      <c r="G427" s="157">
        <f t="shared" si="855"/>
        <v>0</v>
      </c>
      <c r="H427" s="157"/>
      <c r="I427" s="157">
        <f t="shared" si="856"/>
        <v>0</v>
      </c>
      <c r="J427"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K427"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L427"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M427"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N427"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O427"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P427"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Q427"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R427"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S427"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T427"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U427"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V427"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W427"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X427"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Y427"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Z427"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A427"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B427" s="157">
        <f t="shared" si="857"/>
        <v>0</v>
      </c>
      <c r="AC427"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D427"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E427"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F427" s="157">
        <f t="shared" si="858"/>
        <v>0</v>
      </c>
      <c r="AG427"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H427"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I427"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J427" s="157">
        <f t="shared" si="859"/>
        <v>0</v>
      </c>
      <c r="AK427"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L427"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M427"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N427" s="157">
        <f t="shared" si="860"/>
        <v>0</v>
      </c>
      <c r="AO427" s="157">
        <f t="shared" si="861"/>
        <v>0</v>
      </c>
    </row>
    <row r="428" spans="1:41" hidden="1">
      <c r="A428" s="155" t="s">
        <v>1125</v>
      </c>
      <c r="B428" s="156" t="s">
        <v>1115</v>
      </c>
      <c r="C428" s="157">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D428" s="157">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E428" s="157">
        <f t="shared" si="854"/>
        <v>0</v>
      </c>
      <c r="F428" s="157"/>
      <c r="G428" s="157">
        <f t="shared" si="855"/>
        <v>0</v>
      </c>
      <c r="H428" s="157"/>
      <c r="I428" s="157">
        <f t="shared" si="856"/>
        <v>0</v>
      </c>
      <c r="J428"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K428"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L428"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M428"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N428"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O428"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P428"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Q428"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R428"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S428"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T428"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U428"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V428"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W428"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X428"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Y428"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Z428"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A428"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B428" s="157">
        <f t="shared" si="857"/>
        <v>0</v>
      </c>
      <c r="AC428"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D428"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E428"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F428" s="157">
        <f t="shared" si="858"/>
        <v>0</v>
      </c>
      <c r="AG428"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H428"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I428"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J428" s="157">
        <f t="shared" si="859"/>
        <v>0</v>
      </c>
      <c r="AK428"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L428"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M428"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N428" s="157">
        <f t="shared" si="860"/>
        <v>0</v>
      </c>
      <c r="AO428" s="157">
        <f t="shared" si="861"/>
        <v>0</v>
      </c>
    </row>
    <row r="429" spans="1:41" hidden="1">
      <c r="A429" s="155" t="s">
        <v>1126</v>
      </c>
      <c r="B429" s="156" t="s">
        <v>1127</v>
      </c>
      <c r="C429" s="157">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D429" s="157">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E429" s="157">
        <f t="shared" ref="E429:E444" si="862">C429+D429</f>
        <v>0</v>
      </c>
      <c r="F429" s="157"/>
      <c r="G429" s="157">
        <f t="shared" ref="G429:G444" si="863">E429-F429</f>
        <v>0</v>
      </c>
      <c r="H429" s="157"/>
      <c r="I429" s="157">
        <f t="shared" ref="I429:I444" si="864">E429-H429</f>
        <v>0</v>
      </c>
      <c r="J429"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K429"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L429"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M429"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N429"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O429"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P429"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Q429"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R429"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S429"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T429"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U429"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V429"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W429"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X429"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Y429"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Z429"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A429"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B429" s="157">
        <f t="shared" ref="AB429:AB444" si="865">Y429+Z429+AA429</f>
        <v>0</v>
      </c>
      <c r="AC429"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D429"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E429"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F429" s="157">
        <f t="shared" ref="AF429:AF444" si="866">AC429+AD429+AE429</f>
        <v>0</v>
      </c>
      <c r="AG429"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H429"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I429"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J429" s="157">
        <f t="shared" ref="AJ429:AJ444" si="867">AG429+AH429+AI429</f>
        <v>0</v>
      </c>
      <c r="AK429"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L429"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M429"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N429" s="157">
        <f t="shared" ref="AN429:AN444" si="868">AK429+AL429+AM429</f>
        <v>0</v>
      </c>
      <c r="AO429" s="157">
        <f t="shared" ref="AO429:AO444" si="869">AB429+AF429+AJ429+AN429</f>
        <v>0</v>
      </c>
    </row>
    <row r="430" spans="1:41" hidden="1">
      <c r="A430" s="155" t="s">
        <v>1128</v>
      </c>
      <c r="B430" s="156" t="s">
        <v>1129</v>
      </c>
      <c r="C430" s="157">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D430" s="157">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E430" s="157">
        <f t="shared" si="862"/>
        <v>0</v>
      </c>
      <c r="F430" s="157"/>
      <c r="G430" s="157">
        <f t="shared" si="863"/>
        <v>0</v>
      </c>
      <c r="H430" s="157"/>
      <c r="I430" s="157">
        <f t="shared" si="864"/>
        <v>0</v>
      </c>
      <c r="J430"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K430"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L430"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M430"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N430"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O430"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P430"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Q430"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R430"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S430"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T430"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U430"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V430"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W430"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X430"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Y430"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Z430"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A430"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B430" s="157">
        <f t="shared" si="865"/>
        <v>0</v>
      </c>
      <c r="AC430"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D430"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E430"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F430" s="157">
        <f t="shared" si="866"/>
        <v>0</v>
      </c>
      <c r="AG430"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H430"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I430"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J430" s="157">
        <f t="shared" si="867"/>
        <v>0</v>
      </c>
      <c r="AK430"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L430"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M430"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N430" s="157">
        <f t="shared" si="868"/>
        <v>0</v>
      </c>
      <c r="AO430" s="157">
        <f t="shared" si="869"/>
        <v>0</v>
      </c>
    </row>
    <row r="431" spans="1:41" hidden="1">
      <c r="A431" s="155" t="s">
        <v>1130</v>
      </c>
      <c r="B431" s="156" t="s">
        <v>1131</v>
      </c>
      <c r="C431" s="157">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D431" s="157">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E431" s="157">
        <f t="shared" si="862"/>
        <v>0</v>
      </c>
      <c r="F431" s="157"/>
      <c r="G431" s="157">
        <f t="shared" si="863"/>
        <v>0</v>
      </c>
      <c r="H431" s="157"/>
      <c r="I431" s="157">
        <f t="shared" si="864"/>
        <v>0</v>
      </c>
      <c r="J431"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K431"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L431"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M431"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N431"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O431"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P431"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Q431"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R431"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S431"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T431"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U431"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V431"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W431"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X431"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Y431"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Z431"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A431"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B431" s="157">
        <f t="shared" si="865"/>
        <v>0</v>
      </c>
      <c r="AC431"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D431"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E431"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F431" s="157">
        <f t="shared" si="866"/>
        <v>0</v>
      </c>
      <c r="AG431"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H431"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I431"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J431" s="157">
        <f t="shared" si="867"/>
        <v>0</v>
      </c>
      <c r="AK431"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L431"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M431"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N431" s="157">
        <f t="shared" si="868"/>
        <v>0</v>
      </c>
      <c r="AO431" s="157">
        <f t="shared" si="869"/>
        <v>0</v>
      </c>
    </row>
    <row r="432" spans="1:41" hidden="1">
      <c r="A432" s="155" t="s">
        <v>1132</v>
      </c>
      <c r="B432" s="156" t="s">
        <v>1133</v>
      </c>
      <c r="C432" s="157">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D432" s="157">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E432" s="157">
        <f t="shared" si="862"/>
        <v>0</v>
      </c>
      <c r="F432" s="157"/>
      <c r="G432" s="157">
        <f t="shared" si="863"/>
        <v>0</v>
      </c>
      <c r="H432" s="157"/>
      <c r="I432" s="157">
        <f t="shared" si="864"/>
        <v>0</v>
      </c>
      <c r="J432"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K432"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L432"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M432"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N432"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O432"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P432"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Q432"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R432"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S432"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T432"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U432"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V432"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W432"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X432"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Y432"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Z432"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A432"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B432" s="157">
        <f t="shared" si="865"/>
        <v>0</v>
      </c>
      <c r="AC432"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D432"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E432"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F432" s="157">
        <f t="shared" si="866"/>
        <v>0</v>
      </c>
      <c r="AG432"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H432"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I432"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J432" s="157">
        <f t="shared" si="867"/>
        <v>0</v>
      </c>
      <c r="AK432"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L432"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M432"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N432" s="157">
        <f t="shared" si="868"/>
        <v>0</v>
      </c>
      <c r="AO432" s="157">
        <f t="shared" si="869"/>
        <v>0</v>
      </c>
    </row>
    <row r="433" spans="1:41" hidden="1">
      <c r="A433" s="155" t="s">
        <v>1134</v>
      </c>
      <c r="B433" s="156" t="s">
        <v>1135</v>
      </c>
      <c r="C433" s="157">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D433" s="157">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E433" s="157">
        <f t="shared" si="862"/>
        <v>0</v>
      </c>
      <c r="F433" s="157"/>
      <c r="G433" s="157">
        <f t="shared" si="863"/>
        <v>0</v>
      </c>
      <c r="H433" s="157"/>
      <c r="I433" s="157">
        <f t="shared" si="864"/>
        <v>0</v>
      </c>
      <c r="J433"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K433"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L433"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M433"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N433"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O433"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P433"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Q433"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R433"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S433"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T433"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U433"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V433"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W433"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X433"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Y433"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Z433"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A433"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B433" s="157">
        <f t="shared" si="865"/>
        <v>0</v>
      </c>
      <c r="AC433"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D433"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E433"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F433" s="157">
        <f t="shared" si="866"/>
        <v>0</v>
      </c>
      <c r="AG433"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H433"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I433"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J433" s="157">
        <f t="shared" si="867"/>
        <v>0</v>
      </c>
      <c r="AK433"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L433"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M433"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N433" s="157">
        <f t="shared" si="868"/>
        <v>0</v>
      </c>
      <c r="AO433" s="157">
        <f t="shared" si="869"/>
        <v>0</v>
      </c>
    </row>
    <row r="434" spans="1:41" hidden="1">
      <c r="A434" s="155" t="s">
        <v>1136</v>
      </c>
      <c r="B434" s="156" t="s">
        <v>1137</v>
      </c>
      <c r="C434" s="157">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D434" s="157">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E434" s="157">
        <f t="shared" si="862"/>
        <v>0</v>
      </c>
      <c r="F434" s="157"/>
      <c r="G434" s="157">
        <f t="shared" si="863"/>
        <v>0</v>
      </c>
      <c r="H434" s="157"/>
      <c r="I434" s="157">
        <f t="shared" si="864"/>
        <v>0</v>
      </c>
      <c r="J434"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K434"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L434"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M434"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N434"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O434"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P434"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Q434"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R434"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S434"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T434"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U434"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V434"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W434"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X434"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Y434"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Z434"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A434"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B434" s="157">
        <f t="shared" si="865"/>
        <v>0</v>
      </c>
      <c r="AC434"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D434"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E434"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F434" s="157">
        <f t="shared" si="866"/>
        <v>0</v>
      </c>
      <c r="AG434"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H434"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I434"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J434" s="157">
        <f t="shared" si="867"/>
        <v>0</v>
      </c>
      <c r="AK434"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L434"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M434"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N434" s="157">
        <f t="shared" si="868"/>
        <v>0</v>
      </c>
      <c r="AO434" s="157">
        <f t="shared" si="869"/>
        <v>0</v>
      </c>
    </row>
    <row r="435" spans="1:41" hidden="1">
      <c r="A435" s="155" t="s">
        <v>1138</v>
      </c>
      <c r="B435" s="156" t="s">
        <v>1139</v>
      </c>
      <c r="C435" s="157">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D435" s="157">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E435" s="157">
        <f t="shared" si="862"/>
        <v>0</v>
      </c>
      <c r="F435" s="157"/>
      <c r="G435" s="157">
        <f t="shared" si="863"/>
        <v>0</v>
      </c>
      <c r="H435" s="157"/>
      <c r="I435" s="157">
        <f t="shared" si="864"/>
        <v>0</v>
      </c>
      <c r="J435"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K435"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L435"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M435"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N435"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O435"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P435"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Q435"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R435"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S435"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T435"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U435"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V435"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W435"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X435"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Y435"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Z435"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A435"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B435" s="157">
        <f t="shared" si="865"/>
        <v>0</v>
      </c>
      <c r="AC435"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D435"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E435"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F435" s="157">
        <f t="shared" si="866"/>
        <v>0</v>
      </c>
      <c r="AG435"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H435"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I435"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J435" s="157">
        <f t="shared" si="867"/>
        <v>0</v>
      </c>
      <c r="AK435"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L435"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M435"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N435" s="157">
        <f t="shared" si="868"/>
        <v>0</v>
      </c>
      <c r="AO435" s="157">
        <f t="shared" si="869"/>
        <v>0</v>
      </c>
    </row>
    <row r="436" spans="1:41" hidden="1">
      <c r="A436" s="155" t="s">
        <v>1140</v>
      </c>
      <c r="B436" s="156" t="s">
        <v>1141</v>
      </c>
      <c r="C436" s="157">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D436" s="157">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E436" s="157">
        <f t="shared" si="862"/>
        <v>0</v>
      </c>
      <c r="F436" s="157"/>
      <c r="G436" s="157">
        <f t="shared" si="863"/>
        <v>0</v>
      </c>
      <c r="H436" s="157"/>
      <c r="I436" s="157">
        <f t="shared" si="864"/>
        <v>0</v>
      </c>
      <c r="J436"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K436"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L436"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M436"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N436"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O436"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P436"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Q436"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R436"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S436"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T436"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U436"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V436"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W436"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X436"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Y436"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Z436"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A436"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B436" s="157">
        <f t="shared" si="865"/>
        <v>0</v>
      </c>
      <c r="AC436"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D436"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E436"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F436" s="157">
        <f t="shared" si="866"/>
        <v>0</v>
      </c>
      <c r="AG436"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H436"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I436"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J436" s="157">
        <f t="shared" si="867"/>
        <v>0</v>
      </c>
      <c r="AK436"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L436"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M436"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N436" s="157">
        <f t="shared" si="868"/>
        <v>0</v>
      </c>
      <c r="AO436" s="157">
        <f t="shared" si="869"/>
        <v>0</v>
      </c>
    </row>
    <row r="437" spans="1:41" hidden="1">
      <c r="A437" s="155" t="s">
        <v>1142</v>
      </c>
      <c r="B437" s="156" t="s">
        <v>1143</v>
      </c>
      <c r="C437" s="157">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D437" s="157">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E437" s="157">
        <f t="shared" si="862"/>
        <v>0</v>
      </c>
      <c r="F437" s="157"/>
      <c r="G437" s="157">
        <f t="shared" si="863"/>
        <v>0</v>
      </c>
      <c r="H437" s="157"/>
      <c r="I437" s="157">
        <f t="shared" si="864"/>
        <v>0</v>
      </c>
      <c r="J437"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K437"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L437"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M437"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N437"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O437"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P437"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Q437"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R437"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S437"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T437"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U437"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V437"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W437"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X437"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Y437"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Z437"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A437"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B437" s="157">
        <f t="shared" si="865"/>
        <v>0</v>
      </c>
      <c r="AC437"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D437"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E437"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F437" s="157">
        <f t="shared" si="866"/>
        <v>0</v>
      </c>
      <c r="AG437"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H437"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I437"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J437" s="157">
        <f t="shared" si="867"/>
        <v>0</v>
      </c>
      <c r="AK437"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L437"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M437"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N437" s="157">
        <f t="shared" si="868"/>
        <v>0</v>
      </c>
      <c r="AO437" s="157">
        <f t="shared" si="869"/>
        <v>0</v>
      </c>
    </row>
    <row r="438" spans="1:41" hidden="1">
      <c r="A438" s="155" t="s">
        <v>1144</v>
      </c>
      <c r="B438" s="156" t="s">
        <v>1145</v>
      </c>
      <c r="C438" s="157">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D438" s="157">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E438" s="157">
        <f t="shared" si="862"/>
        <v>0</v>
      </c>
      <c r="F438" s="157"/>
      <c r="G438" s="157">
        <f t="shared" si="863"/>
        <v>0</v>
      </c>
      <c r="H438" s="157"/>
      <c r="I438" s="157">
        <f t="shared" si="864"/>
        <v>0</v>
      </c>
      <c r="J438"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K438"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L438"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M438"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N438"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O438"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P438"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Q438"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R438"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S438"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T438"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U438"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V438"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W438"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X438"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Y438"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Z438"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A438"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B438" s="157">
        <f t="shared" si="865"/>
        <v>0</v>
      </c>
      <c r="AC438"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D438"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E438"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F438" s="157">
        <f t="shared" si="866"/>
        <v>0</v>
      </c>
      <c r="AG438"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H438"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I438"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J438" s="157">
        <f t="shared" si="867"/>
        <v>0</v>
      </c>
      <c r="AK438"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L438"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M438"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N438" s="157">
        <f t="shared" si="868"/>
        <v>0</v>
      </c>
      <c r="AO438" s="157">
        <f t="shared" si="869"/>
        <v>0</v>
      </c>
    </row>
    <row r="439" spans="1:41" hidden="1">
      <c r="A439" s="155" t="s">
        <v>1146</v>
      </c>
      <c r="B439" s="156" t="s">
        <v>1147</v>
      </c>
      <c r="C439" s="157">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D439" s="157">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E439" s="157">
        <f t="shared" si="862"/>
        <v>0</v>
      </c>
      <c r="F439" s="157"/>
      <c r="G439" s="157">
        <f t="shared" si="863"/>
        <v>0</v>
      </c>
      <c r="H439" s="157"/>
      <c r="I439" s="157">
        <f t="shared" si="864"/>
        <v>0</v>
      </c>
      <c r="J439"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K439"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L439"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M439"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N439"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O439"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P439"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Q439"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R439"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S439"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T439"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U439"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V439"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W439"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X439"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Y439"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Z439"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A439"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B439" s="157">
        <f t="shared" si="865"/>
        <v>0</v>
      </c>
      <c r="AC439"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D439"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E439"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F439" s="157">
        <f t="shared" si="866"/>
        <v>0</v>
      </c>
      <c r="AG439"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H439"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I439"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J439" s="157">
        <f t="shared" si="867"/>
        <v>0</v>
      </c>
      <c r="AK439"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L439"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M439"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N439" s="157">
        <f t="shared" si="868"/>
        <v>0</v>
      </c>
      <c r="AO439" s="157">
        <f t="shared" si="869"/>
        <v>0</v>
      </c>
    </row>
    <row r="440" spans="1:41" hidden="1">
      <c r="A440" s="155" t="s">
        <v>1148</v>
      </c>
      <c r="B440" s="156" t="s">
        <v>1149</v>
      </c>
      <c r="C440" s="157">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D440" s="157">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E440" s="157">
        <f t="shared" si="862"/>
        <v>0</v>
      </c>
      <c r="F440" s="157"/>
      <c r="G440" s="157">
        <f t="shared" si="863"/>
        <v>0</v>
      </c>
      <c r="H440" s="157"/>
      <c r="I440" s="157">
        <f t="shared" si="864"/>
        <v>0</v>
      </c>
      <c r="J440"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K440"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L440"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M440"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N440"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O440"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P440"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Q440"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R440"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S440"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T440"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U440"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V440"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W440"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X440"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Y440"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Z440"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A440"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B440" s="157">
        <f t="shared" si="865"/>
        <v>0</v>
      </c>
      <c r="AC440"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D440"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E440"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F440" s="157">
        <f t="shared" si="866"/>
        <v>0</v>
      </c>
      <c r="AG440"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H440"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I440"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J440" s="157">
        <f t="shared" si="867"/>
        <v>0</v>
      </c>
      <c r="AK440"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L440"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M440"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N440" s="157">
        <f t="shared" si="868"/>
        <v>0</v>
      </c>
      <c r="AO440" s="157">
        <f t="shared" si="869"/>
        <v>0</v>
      </c>
    </row>
    <row r="441" spans="1:41" hidden="1">
      <c r="A441" s="155" t="s">
        <v>1150</v>
      </c>
      <c r="B441" s="156" t="s">
        <v>1151</v>
      </c>
      <c r="C441" s="157">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D441" s="157">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E441" s="157">
        <f t="shared" si="862"/>
        <v>0</v>
      </c>
      <c r="F441" s="157"/>
      <c r="G441" s="157">
        <f t="shared" si="863"/>
        <v>0</v>
      </c>
      <c r="H441" s="157"/>
      <c r="I441" s="157">
        <f t="shared" si="864"/>
        <v>0</v>
      </c>
      <c r="J441"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K441"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L441"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M441"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N441"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O441"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P441"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Q441"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R441"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S441"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T441"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U441"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V441"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W441"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X441"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Y441"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Z441"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A441"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B441" s="157">
        <f t="shared" si="865"/>
        <v>0</v>
      </c>
      <c r="AC441"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D441"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E441"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F441" s="157">
        <f t="shared" si="866"/>
        <v>0</v>
      </c>
      <c r="AG441"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H441"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I441"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J441" s="157">
        <f t="shared" si="867"/>
        <v>0</v>
      </c>
      <c r="AK441"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L441"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M441"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N441" s="157">
        <f t="shared" si="868"/>
        <v>0</v>
      </c>
      <c r="AO441" s="157">
        <f t="shared" si="869"/>
        <v>0</v>
      </c>
    </row>
    <row r="442" spans="1:41" hidden="1">
      <c r="A442" s="155" t="s">
        <v>1152</v>
      </c>
      <c r="B442" s="156" t="s">
        <v>1153</v>
      </c>
      <c r="C442" s="157">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D442" s="157">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E442" s="157">
        <f t="shared" si="862"/>
        <v>0</v>
      </c>
      <c r="F442" s="157"/>
      <c r="G442" s="157">
        <f t="shared" si="863"/>
        <v>0</v>
      </c>
      <c r="H442" s="157"/>
      <c r="I442" s="157">
        <f t="shared" si="864"/>
        <v>0</v>
      </c>
      <c r="J442"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K442"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L442"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M442"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N442"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O442"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P442"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Q442"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R442"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S442"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T442"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U442"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V442"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W442"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X442"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Y442"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Z442"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A442"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B442" s="157">
        <f t="shared" si="865"/>
        <v>0</v>
      </c>
      <c r="AC442"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D442"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E442"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F442" s="157">
        <f t="shared" si="866"/>
        <v>0</v>
      </c>
      <c r="AG442"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H442"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I442"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J442" s="157">
        <f t="shared" si="867"/>
        <v>0</v>
      </c>
      <c r="AK442"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L442"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M442"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N442" s="157">
        <f t="shared" si="868"/>
        <v>0</v>
      </c>
      <c r="AO442" s="157">
        <f t="shared" si="869"/>
        <v>0</v>
      </c>
    </row>
    <row r="443" spans="1:41" hidden="1">
      <c r="A443" s="155" t="s">
        <v>1154</v>
      </c>
      <c r="B443" s="156" t="s">
        <v>1155</v>
      </c>
      <c r="C443" s="157">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D443" s="157">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E443" s="157">
        <f t="shared" si="862"/>
        <v>0</v>
      </c>
      <c r="F443" s="157"/>
      <c r="G443" s="157">
        <f t="shared" si="863"/>
        <v>0</v>
      </c>
      <c r="H443" s="157"/>
      <c r="I443" s="157">
        <f t="shared" si="864"/>
        <v>0</v>
      </c>
      <c r="J443"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K443"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L443"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M443"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N443"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O443"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P443"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Q443"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R443"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S443"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T443"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U443"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V443"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W443"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X443"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Y443"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Z443"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A443"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B443" s="157">
        <f t="shared" si="865"/>
        <v>0</v>
      </c>
      <c r="AC443"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D443"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E443"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F443" s="157">
        <f t="shared" si="866"/>
        <v>0</v>
      </c>
      <c r="AG443"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H443"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I443"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J443" s="157">
        <f t="shared" si="867"/>
        <v>0</v>
      </c>
      <c r="AK443"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L443"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M443"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N443" s="157">
        <f t="shared" si="868"/>
        <v>0</v>
      </c>
      <c r="AO443" s="157">
        <f t="shared" si="869"/>
        <v>0</v>
      </c>
    </row>
    <row r="444" spans="1:41" hidden="1">
      <c r="A444" s="155" t="s">
        <v>1156</v>
      </c>
      <c r="B444" s="156" t="s">
        <v>1157</v>
      </c>
      <c r="C444" s="157">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D444" s="157">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E444" s="157">
        <f t="shared" si="862"/>
        <v>0</v>
      </c>
      <c r="F444" s="157"/>
      <c r="G444" s="157">
        <f t="shared" si="863"/>
        <v>0</v>
      </c>
      <c r="H444" s="157"/>
      <c r="I444" s="157">
        <f t="shared" si="864"/>
        <v>0</v>
      </c>
      <c r="J444"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K444"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L444"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M444"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N444"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O444"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P444"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Q444"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R444"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S444"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T444"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U444"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V444"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W444"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X444"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Y444"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Z444"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A444"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B444" s="157">
        <f t="shared" si="865"/>
        <v>0</v>
      </c>
      <c r="AC444"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D444"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E444"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F444" s="157">
        <f t="shared" si="866"/>
        <v>0</v>
      </c>
      <c r="AG444"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H444"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I444"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J444" s="157">
        <f t="shared" si="867"/>
        <v>0</v>
      </c>
      <c r="AK444"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L444"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M444"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N444" s="157">
        <f t="shared" si="868"/>
        <v>0</v>
      </c>
      <c r="AO444" s="157">
        <f t="shared" si="869"/>
        <v>0</v>
      </c>
    </row>
    <row r="445" spans="1:41" hidden="1">
      <c r="A445" s="155" t="s">
        <v>1158</v>
      </c>
      <c r="B445" s="156" t="s">
        <v>1159</v>
      </c>
      <c r="C445" s="157">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D445" s="157">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E445" s="157">
        <f>C445+D445</f>
        <v>0</v>
      </c>
      <c r="F445" s="157"/>
      <c r="G445" s="157">
        <f>E445-F445</f>
        <v>0</v>
      </c>
      <c r="H445" s="157"/>
      <c r="I445" s="157">
        <f>E445-H445</f>
        <v>0</v>
      </c>
      <c r="J445"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K445"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L445"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M445"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N445"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O445"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P445"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Q445"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R445"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S445"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T445"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U445"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V445"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W445"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X445"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Y445"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Z445"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A445"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B445" s="157">
        <f>Y445+Z445+AA445</f>
        <v>0</v>
      </c>
      <c r="AC445"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D445"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E445"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F445" s="157">
        <f>AC445+AD445+AE445</f>
        <v>0</v>
      </c>
      <c r="AG445"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H445"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I445"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J445" s="157">
        <f>AG445+AH445+AI445</f>
        <v>0</v>
      </c>
      <c r="AK445"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L445"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M445"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N445" s="157">
        <f>AK445+AL445+AM445</f>
        <v>0</v>
      </c>
      <c r="AO445" s="157">
        <f>AB445+AF445+AJ445+AN445</f>
        <v>0</v>
      </c>
    </row>
    <row r="446" spans="1:41" hidden="1">
      <c r="A446" s="155" t="s">
        <v>1160</v>
      </c>
      <c r="B446" s="156" t="s">
        <v>1161</v>
      </c>
      <c r="C446" s="157">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D446" s="157">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E446" s="157">
        <f>C446+D446</f>
        <v>0</v>
      </c>
      <c r="F446" s="157"/>
      <c r="G446" s="157">
        <f>E446-F446</f>
        <v>0</v>
      </c>
      <c r="H446" s="157"/>
      <c r="I446" s="157">
        <f>E446-H446</f>
        <v>0</v>
      </c>
      <c r="J446"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K446"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L446"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M446"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N446"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O446"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P446"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Q446"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R446"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S446"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T446"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U446"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V446"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W446"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X446"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Y446"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Z446"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A446"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B446" s="157">
        <f>Y446+Z446+AA446</f>
        <v>0</v>
      </c>
      <c r="AC446"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D446"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E446"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F446" s="157">
        <f>AC446+AD446+AE446</f>
        <v>0</v>
      </c>
      <c r="AG446"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H446"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I446"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J446" s="157">
        <f>AG446+AH446+AI446</f>
        <v>0</v>
      </c>
      <c r="AK446"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L446"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M446"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N446" s="157">
        <f>AK446+AL446+AM446</f>
        <v>0</v>
      </c>
      <c r="AO446" s="157">
        <f>AB446+AF446+AJ446+AN446</f>
        <v>0</v>
      </c>
    </row>
    <row r="447" spans="1:41" hidden="1">
      <c r="A447" s="155" t="s">
        <v>1162</v>
      </c>
      <c r="B447" s="156" t="s">
        <v>1163</v>
      </c>
      <c r="C447" s="157">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D447" s="157">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E447" s="157">
        <f>C447+D447</f>
        <v>0</v>
      </c>
      <c r="F447" s="157"/>
      <c r="G447" s="157">
        <f>E447-F447</f>
        <v>0</v>
      </c>
      <c r="H447" s="157"/>
      <c r="I447" s="157">
        <f>E447-H447</f>
        <v>0</v>
      </c>
      <c r="J447"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K447"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L447"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M447"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N447"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O447"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P447"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Q447"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R447"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S447"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T447"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U447"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V447"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W447"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X447"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Y447"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Z447"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A447"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B447" s="157">
        <f>Y447+Z447+AA447</f>
        <v>0</v>
      </c>
      <c r="AC447"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D447"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E447"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F447" s="157">
        <f>AC447+AD447+AE447</f>
        <v>0</v>
      </c>
      <c r="AG447"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H447"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I447"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J447" s="157">
        <f>AG447+AH447+AI447</f>
        <v>0</v>
      </c>
      <c r="AK447"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L447"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M447"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N447" s="157">
        <f>AK447+AL447+AM447</f>
        <v>0</v>
      </c>
      <c r="AO447" s="157">
        <f>AB447+AF447+AJ447+AN447</f>
        <v>0</v>
      </c>
    </row>
    <row r="448" spans="1:41" hidden="1">
      <c r="A448" s="155" t="s">
        <v>1164</v>
      </c>
      <c r="B448" s="156" t="s">
        <v>1165</v>
      </c>
      <c r="C448" s="157">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D448" s="157">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E448" s="157">
        <f>C448+D448</f>
        <v>0</v>
      </c>
      <c r="F448" s="157"/>
      <c r="G448" s="157">
        <f>E448-F448</f>
        <v>0</v>
      </c>
      <c r="H448" s="157"/>
      <c r="I448" s="157">
        <f>E448-H448</f>
        <v>0</v>
      </c>
      <c r="J448"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K448"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L448"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M448"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N448"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O448"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P448"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Q448"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R448"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S448"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T448"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U448"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V448"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W448"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X448"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Y448"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Z448"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A448"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B448" s="157">
        <f>Y448+Z448+AA448</f>
        <v>0</v>
      </c>
      <c r="AC448"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D448"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E448"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F448" s="157">
        <f>AC448+AD448+AE448</f>
        <v>0</v>
      </c>
      <c r="AG448"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H448"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I448"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J448" s="157">
        <f>AG448+AH448+AI448</f>
        <v>0</v>
      </c>
      <c r="AK448"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L448"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M448"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N448" s="157">
        <f>AK448+AL448+AM448</f>
        <v>0</v>
      </c>
      <c r="AO448" s="157">
        <f>AB448+AF448+AJ448+AN448</f>
        <v>0</v>
      </c>
    </row>
    <row r="449" spans="1:41" hidden="1">
      <c r="A449" s="155" t="s">
        <v>1166</v>
      </c>
      <c r="B449" s="156" t="s">
        <v>1167</v>
      </c>
      <c r="C449" s="157">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D449" s="157">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E449" s="157">
        <f t="shared" ref="E449:E452" si="870">C449+D449</f>
        <v>0</v>
      </c>
      <c r="F449" s="157"/>
      <c r="G449" s="157">
        <f t="shared" ref="G449:G452" si="871">E449-F449</f>
        <v>0</v>
      </c>
      <c r="H449" s="157"/>
      <c r="I449" s="157">
        <f t="shared" ref="I449:I452" si="872">E449-H449</f>
        <v>0</v>
      </c>
      <c r="J449"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K449"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L449"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M449"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N449"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O449"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P449"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Q449"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R449"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S449"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T449"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U449"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V449"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W449"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X449"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Y449"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Z449"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A449"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B449" s="157">
        <f t="shared" ref="AB449:AB452" si="873">Y449+Z449+AA449</f>
        <v>0</v>
      </c>
      <c r="AC449"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D449"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E449"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F449" s="157">
        <f t="shared" ref="AF449:AF452" si="874">AC449+AD449+AE449</f>
        <v>0</v>
      </c>
      <c r="AG449"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H449"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I449"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J449" s="157">
        <f t="shared" ref="AJ449:AJ452" si="875">AG449+AH449+AI449</f>
        <v>0</v>
      </c>
      <c r="AK449"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L449"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M449"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N449" s="157">
        <f t="shared" ref="AN449:AN452" si="876">AK449+AL449+AM449</f>
        <v>0</v>
      </c>
      <c r="AO449" s="157">
        <f t="shared" ref="AO449:AO452" si="877">AB449+AF449+AJ449+AN449</f>
        <v>0</v>
      </c>
    </row>
    <row r="450" spans="1:41" hidden="1">
      <c r="A450" s="155" t="s">
        <v>1168</v>
      </c>
      <c r="B450" s="156" t="s">
        <v>1169</v>
      </c>
      <c r="C450" s="157">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D450" s="157">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E450" s="157">
        <f t="shared" si="870"/>
        <v>0</v>
      </c>
      <c r="F450" s="157"/>
      <c r="G450" s="157">
        <f t="shared" si="871"/>
        <v>0</v>
      </c>
      <c r="H450" s="157"/>
      <c r="I450" s="157">
        <f t="shared" si="872"/>
        <v>0</v>
      </c>
      <c r="J450"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K450"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L450"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M450"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N450"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O450"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P450"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Q450"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R450"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S450"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T450"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U450"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V450"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W450"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X450"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Y450"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Z450"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A450"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B450" s="157">
        <f t="shared" si="873"/>
        <v>0</v>
      </c>
      <c r="AC450"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D450"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E450"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F450" s="157">
        <f t="shared" si="874"/>
        <v>0</v>
      </c>
      <c r="AG450"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H450"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I450"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J450" s="157">
        <f t="shared" si="875"/>
        <v>0</v>
      </c>
      <c r="AK450"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L450"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M450"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N450" s="157">
        <f t="shared" si="876"/>
        <v>0</v>
      </c>
      <c r="AO450" s="157">
        <f t="shared" si="877"/>
        <v>0</v>
      </c>
    </row>
    <row r="451" spans="1:41" hidden="1">
      <c r="A451" s="155" t="s">
        <v>1170</v>
      </c>
      <c r="B451" s="156" t="s">
        <v>1171</v>
      </c>
      <c r="C451" s="157">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D451" s="157">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E451" s="157">
        <f t="shared" si="870"/>
        <v>0</v>
      </c>
      <c r="F451" s="157"/>
      <c r="G451" s="157">
        <f t="shared" si="871"/>
        <v>0</v>
      </c>
      <c r="H451" s="157"/>
      <c r="I451" s="157">
        <f t="shared" si="872"/>
        <v>0</v>
      </c>
      <c r="J451"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K451"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L451"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M451"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N451"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O451"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P451"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Q451"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R451"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S451"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T451"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U451"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V451"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W451"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X451"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Y451"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Z451"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A451"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B451" s="157">
        <f t="shared" si="873"/>
        <v>0</v>
      </c>
      <c r="AC451"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D451"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E451"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F451" s="157">
        <f t="shared" si="874"/>
        <v>0</v>
      </c>
      <c r="AG451"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H451"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I451"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J451" s="157">
        <f t="shared" si="875"/>
        <v>0</v>
      </c>
      <c r="AK451"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L451"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M451"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N451" s="157">
        <f t="shared" si="876"/>
        <v>0</v>
      </c>
      <c r="AO451" s="157">
        <f t="shared" si="877"/>
        <v>0</v>
      </c>
    </row>
    <row r="452" spans="1:41" hidden="1">
      <c r="A452" s="155" t="s">
        <v>1172</v>
      </c>
      <c r="B452" s="156" t="s">
        <v>1173</v>
      </c>
      <c r="C452" s="157">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D452" s="157">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E452" s="157">
        <f t="shared" si="870"/>
        <v>0</v>
      </c>
      <c r="F452" s="157"/>
      <c r="G452" s="157">
        <f t="shared" si="871"/>
        <v>0</v>
      </c>
      <c r="H452" s="157"/>
      <c r="I452" s="157">
        <f t="shared" si="872"/>
        <v>0</v>
      </c>
      <c r="J452"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K452"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L452"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M452"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N452"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O452"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P452"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Q452"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R452"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S452"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T452"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U452"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V452"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W452"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X452"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Y452"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Z452"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A452"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B452" s="157">
        <f t="shared" si="873"/>
        <v>0</v>
      </c>
      <c r="AC452"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D452"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E452"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F452" s="157">
        <f t="shared" si="874"/>
        <v>0</v>
      </c>
      <c r="AG452"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H452"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I452"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J452" s="157">
        <f t="shared" si="875"/>
        <v>0</v>
      </c>
      <c r="AK452"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L452"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M452"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N452" s="157">
        <f t="shared" si="876"/>
        <v>0</v>
      </c>
      <c r="AO452" s="157">
        <f t="shared" si="877"/>
        <v>0</v>
      </c>
    </row>
    <row r="453" spans="1:41" hidden="1">
      <c r="A453" s="155" t="s">
        <v>362</v>
      </c>
      <c r="B453" s="156" t="s">
        <v>231</v>
      </c>
      <c r="C453" s="157">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D453" s="157">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E453" s="157">
        <f t="shared" si="838"/>
        <v>0</v>
      </c>
      <c r="F453" s="157"/>
      <c r="G453" s="157">
        <f t="shared" si="839"/>
        <v>0</v>
      </c>
      <c r="H453" s="157"/>
      <c r="I453" s="157">
        <f t="shared" si="840"/>
        <v>0</v>
      </c>
      <c r="J453"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K453"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L453"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M453"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N453"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O453"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P453"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Q453"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R453"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S453"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T453"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U453"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V453"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W453"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X453"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Y453"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Z453"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A453"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B453" s="157">
        <f t="shared" si="841"/>
        <v>0</v>
      </c>
      <c r="AC453"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D453"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E453"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F453" s="157">
        <f t="shared" si="842"/>
        <v>0</v>
      </c>
      <c r="AG453"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H453"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I453"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J453" s="157">
        <f t="shared" si="843"/>
        <v>0</v>
      </c>
      <c r="AK453"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L453"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M453"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N453" s="157">
        <f t="shared" si="844"/>
        <v>0</v>
      </c>
      <c r="AO453" s="157">
        <f t="shared" si="845"/>
        <v>0</v>
      </c>
    </row>
    <row r="454" spans="1:41" hidden="1">
      <c r="A454" s="155" t="s">
        <v>1174</v>
      </c>
      <c r="B454" s="156" t="s">
        <v>1175</v>
      </c>
      <c r="C454" s="157">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D454" s="157">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E454" s="157">
        <f t="shared" ref="E454:E456" si="878">C454+D454</f>
        <v>0</v>
      </c>
      <c r="F454" s="157"/>
      <c r="G454" s="157">
        <f t="shared" ref="G454:G456" si="879">E454-F454</f>
        <v>0</v>
      </c>
      <c r="H454" s="157"/>
      <c r="I454" s="157">
        <f t="shared" ref="I454:I456" si="880">E454-H454</f>
        <v>0</v>
      </c>
      <c r="J454"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K454"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L454"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M454"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N454"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O454"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P454"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Q454"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R454"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S454"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T454"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U454"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V454"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W454"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X454"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Y454"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Z454"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A454"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B454" s="157">
        <f t="shared" ref="AB454:AB456" si="881">Y454+Z454+AA454</f>
        <v>0</v>
      </c>
      <c r="AC454"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D454"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E454"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F454" s="157">
        <f t="shared" ref="AF454:AF456" si="882">AC454+AD454+AE454</f>
        <v>0</v>
      </c>
      <c r="AG454"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H454"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I454"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J454" s="157">
        <f t="shared" ref="AJ454:AJ456" si="883">AG454+AH454+AI454</f>
        <v>0</v>
      </c>
      <c r="AK454"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L454"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M454"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N454" s="157">
        <f t="shared" ref="AN454:AN456" si="884">AK454+AL454+AM454</f>
        <v>0</v>
      </c>
      <c r="AO454" s="157">
        <f t="shared" ref="AO454:AO456" si="885">AB454+AF454+AJ454+AN454</f>
        <v>0</v>
      </c>
    </row>
    <row r="455" spans="1:41" hidden="1">
      <c r="A455" s="155" t="s">
        <v>1176</v>
      </c>
      <c r="B455" s="156" t="s">
        <v>1177</v>
      </c>
      <c r="C455" s="157">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D455" s="157">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E455" s="157">
        <f t="shared" si="878"/>
        <v>0</v>
      </c>
      <c r="F455" s="157"/>
      <c r="G455" s="157">
        <f t="shared" si="879"/>
        <v>0</v>
      </c>
      <c r="H455" s="157"/>
      <c r="I455" s="157">
        <f t="shared" si="880"/>
        <v>0</v>
      </c>
      <c r="J455"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K455"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L455"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M455"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N455"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O455"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P455"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Q455"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R455"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S455"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T455"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U455"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V455"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W455"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X455"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Y455"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Z455"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A455"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B455" s="157">
        <f t="shared" si="881"/>
        <v>0</v>
      </c>
      <c r="AC455"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D455"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E455"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F455" s="157">
        <f t="shared" si="882"/>
        <v>0</v>
      </c>
      <c r="AG455"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H455"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I455"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J455" s="157">
        <f t="shared" si="883"/>
        <v>0</v>
      </c>
      <c r="AK455"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L455"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M455"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N455" s="157">
        <f t="shared" si="884"/>
        <v>0</v>
      </c>
      <c r="AO455" s="157">
        <f t="shared" si="885"/>
        <v>0</v>
      </c>
    </row>
    <row r="456" spans="1:41" hidden="1">
      <c r="A456" s="155" t="s">
        <v>1178</v>
      </c>
      <c r="B456" s="156" t="s">
        <v>1179</v>
      </c>
      <c r="C456" s="157">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D456" s="157">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E456" s="157">
        <f t="shared" si="878"/>
        <v>0</v>
      </c>
      <c r="F456" s="157"/>
      <c r="G456" s="157">
        <f t="shared" si="879"/>
        <v>0</v>
      </c>
      <c r="H456" s="157"/>
      <c r="I456" s="157">
        <f t="shared" si="880"/>
        <v>0</v>
      </c>
      <c r="J456"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K456"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L456"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M456"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N456"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O456"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P456"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Q456"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R456"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S456"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T456"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U456"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V456"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W456"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X456"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Y456"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Z456"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A456"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B456" s="157">
        <f t="shared" si="881"/>
        <v>0</v>
      </c>
      <c r="AC456"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D456"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E456"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F456" s="157">
        <f t="shared" si="882"/>
        <v>0</v>
      </c>
      <c r="AG456"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H456"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I456"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J456" s="157">
        <f t="shared" si="883"/>
        <v>0</v>
      </c>
      <c r="AK456"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L456"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M456"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N456" s="157">
        <f t="shared" si="884"/>
        <v>0</v>
      </c>
      <c r="AO456" s="157">
        <f t="shared" si="885"/>
        <v>0</v>
      </c>
    </row>
    <row r="457" spans="1:41" hidden="1">
      <c r="A457" s="155" t="s">
        <v>1180</v>
      </c>
      <c r="B457" s="156" t="s">
        <v>1181</v>
      </c>
      <c r="C457" s="157">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D457" s="157">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E457" s="157">
        <f t="shared" si="792"/>
        <v>0</v>
      </c>
      <c r="F457" s="157"/>
      <c r="G457" s="157">
        <f t="shared" si="595"/>
        <v>0</v>
      </c>
      <c r="H457" s="157"/>
      <c r="I457" s="157">
        <f t="shared" si="596"/>
        <v>0</v>
      </c>
      <c r="J457"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K457"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L457"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M457"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N457"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O457"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P457"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Q457"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R457"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S457"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T457"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U457"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V457"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W457"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X457"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Y457"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Z457"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A457"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B457" s="157">
        <f t="shared" si="599"/>
        <v>0</v>
      </c>
      <c r="AC457"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D457"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E457"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F457" s="157">
        <f t="shared" si="600"/>
        <v>0</v>
      </c>
      <c r="AG457"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H457"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I457"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J457" s="157">
        <f t="shared" si="601"/>
        <v>0</v>
      </c>
      <c r="AK457"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L457"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M457"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N457" s="157">
        <f t="shared" si="602"/>
        <v>0</v>
      </c>
      <c r="AO457" s="157">
        <f t="shared" si="603"/>
        <v>0</v>
      </c>
    </row>
    <row r="458" spans="1:41" hidden="1">
      <c r="A458" s="155" t="s">
        <v>1182</v>
      </c>
      <c r="B458" s="156" t="s">
        <v>1183</v>
      </c>
      <c r="C458" s="157">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D458" s="157">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E458" s="157">
        <f t="shared" si="792"/>
        <v>0</v>
      </c>
      <c r="F458" s="157"/>
      <c r="G458" s="157">
        <f t="shared" si="595"/>
        <v>0</v>
      </c>
      <c r="H458" s="157"/>
      <c r="I458" s="157">
        <f t="shared" si="596"/>
        <v>0</v>
      </c>
      <c r="J458"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K458"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L458"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M458"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N458"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O458"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P458"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Q458"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R458"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S458"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T458"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U458"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V458"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W458"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X458"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Y458"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Z458"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A458"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B458" s="157">
        <f t="shared" si="599"/>
        <v>0</v>
      </c>
      <c r="AC458"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D458"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E458"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F458" s="157">
        <f t="shared" si="600"/>
        <v>0</v>
      </c>
      <c r="AG458"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H458"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I458"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J458" s="157">
        <f t="shared" si="601"/>
        <v>0</v>
      </c>
      <c r="AK458"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L458"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M458"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N458" s="157">
        <f t="shared" si="602"/>
        <v>0</v>
      </c>
      <c r="AO458" s="157">
        <f t="shared" si="603"/>
        <v>0</v>
      </c>
    </row>
    <row r="459" spans="1:41" hidden="1">
      <c r="A459" s="162" t="s">
        <v>363</v>
      </c>
      <c r="B459" s="163" t="s">
        <v>232</v>
      </c>
      <c r="C459" s="164">
        <f>SUM(C460:C466)</f>
        <v>0</v>
      </c>
      <c r="D459" s="164">
        <f>SUM(D460:D466)</f>
        <v>0</v>
      </c>
      <c r="E459" s="164">
        <f t="shared" si="792"/>
        <v>0</v>
      </c>
      <c r="F459" s="164">
        <f>SUM(F460:F466)</f>
        <v>0</v>
      </c>
      <c r="G459" s="164">
        <f t="shared" si="595"/>
        <v>0</v>
      </c>
      <c r="H459" s="164">
        <f>SUM(H460:H466)</f>
        <v>0</v>
      </c>
      <c r="I459" s="164">
        <f t="shared" si="596"/>
        <v>0</v>
      </c>
      <c r="J459" s="164">
        <f t="shared" ref="J459:AA459" si="886">SUM(J460:J466)</f>
        <v>0</v>
      </c>
      <c r="K459" s="164">
        <f t="shared" si="886"/>
        <v>0</v>
      </c>
      <c r="L459" s="164">
        <f t="shared" si="886"/>
        <v>0</v>
      </c>
      <c r="M459" s="164">
        <f t="shared" si="886"/>
        <v>0</v>
      </c>
      <c r="N459" s="164">
        <f t="shared" si="886"/>
        <v>0</v>
      </c>
      <c r="O459" s="164">
        <f t="shared" ref="O459:P459" si="887">SUM(O460:O466)</f>
        <v>0</v>
      </c>
      <c r="P459" s="164">
        <f t="shared" si="887"/>
        <v>0</v>
      </c>
      <c r="Q459" s="164">
        <f t="shared" si="886"/>
        <v>0</v>
      </c>
      <c r="R459" s="164">
        <f t="shared" si="886"/>
        <v>0</v>
      </c>
      <c r="S459" s="164">
        <f t="shared" ref="S459" si="888">SUM(S460:S466)</f>
        <v>0</v>
      </c>
      <c r="T459" s="164">
        <f t="shared" si="886"/>
        <v>0</v>
      </c>
      <c r="U459" s="164">
        <f t="shared" si="886"/>
        <v>0</v>
      </c>
      <c r="V459" s="164">
        <f t="shared" ref="V459" si="889">SUM(V460:V466)</f>
        <v>0</v>
      </c>
      <c r="W459" s="164">
        <f t="shared" si="886"/>
        <v>0</v>
      </c>
      <c r="X459" s="164">
        <f t="shared" si="886"/>
        <v>0</v>
      </c>
      <c r="Y459" s="164">
        <f t="shared" si="886"/>
        <v>0</v>
      </c>
      <c r="Z459" s="164">
        <f t="shared" si="886"/>
        <v>0</v>
      </c>
      <c r="AA459" s="164">
        <f t="shared" si="886"/>
        <v>0</v>
      </c>
      <c r="AB459" s="164">
        <f t="shared" si="599"/>
        <v>0</v>
      </c>
      <c r="AC459" s="164">
        <f>SUM(AC460:AC466)</f>
        <v>0</v>
      </c>
      <c r="AD459" s="164">
        <f>SUM(AD460:AD466)</f>
        <v>0</v>
      </c>
      <c r="AE459" s="164">
        <f>SUM(AE460:AE466)</f>
        <v>0</v>
      </c>
      <c r="AF459" s="164">
        <f t="shared" si="600"/>
        <v>0</v>
      </c>
      <c r="AG459" s="164">
        <f>SUM(AG460:AG466)</f>
        <v>0</v>
      </c>
      <c r="AH459" s="164">
        <f>SUM(AH460:AH466)</f>
        <v>0</v>
      </c>
      <c r="AI459" s="164">
        <f>SUM(AI460:AI466)</f>
        <v>0</v>
      </c>
      <c r="AJ459" s="164">
        <f t="shared" si="601"/>
        <v>0</v>
      </c>
      <c r="AK459" s="164">
        <f>SUM(AK460:AK466)</f>
        <v>0</v>
      </c>
      <c r="AL459" s="164">
        <f>SUM(AL460:AL466)</f>
        <v>0</v>
      </c>
      <c r="AM459" s="164">
        <f>SUM(AM460:AM466)</f>
        <v>0</v>
      </c>
      <c r="AN459" s="164">
        <f t="shared" si="602"/>
        <v>0</v>
      </c>
      <c r="AO459" s="164">
        <f t="shared" si="603"/>
        <v>0</v>
      </c>
    </row>
    <row r="460" spans="1:41" hidden="1">
      <c r="A460" s="155" t="s">
        <v>364</v>
      </c>
      <c r="B460" s="156" t="s">
        <v>233</v>
      </c>
      <c r="C460" s="157">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D460" s="157">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E460" s="157">
        <f t="shared" ref="E460:E462" si="890">C460+D460</f>
        <v>0</v>
      </c>
      <c r="F460" s="157"/>
      <c r="G460" s="157">
        <f t="shared" ref="G460:G462" si="891">E460-F460</f>
        <v>0</v>
      </c>
      <c r="H460" s="157"/>
      <c r="I460" s="157">
        <f t="shared" ref="I460:I462" si="892">E460-H460</f>
        <v>0</v>
      </c>
      <c r="J460"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K460"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L460"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M460"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N460"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O460"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P460"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Q460"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R460"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S460"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T460"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U460"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V460"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W460"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X460"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Y460"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Z460"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A460"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B460" s="157">
        <f t="shared" ref="AB460:AB462" si="893">Y460+Z460+AA460</f>
        <v>0</v>
      </c>
      <c r="AC460"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D460"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E460"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F460" s="157">
        <f t="shared" ref="AF460:AF462" si="894">AC460+AD460+AE460</f>
        <v>0</v>
      </c>
      <c r="AG460"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H460"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I460"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J460" s="157">
        <f t="shared" ref="AJ460:AJ462" si="895">AG460+AH460+AI460</f>
        <v>0</v>
      </c>
      <c r="AK460"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L460"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M460"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N460" s="157">
        <f t="shared" ref="AN460:AN462" si="896">AK460+AL460+AM460</f>
        <v>0</v>
      </c>
      <c r="AO460" s="157">
        <f t="shared" ref="AO460:AO462" si="897">AB460+AF460+AJ460+AN460</f>
        <v>0</v>
      </c>
    </row>
    <row r="461" spans="1:41" hidden="1">
      <c r="A461" s="155" t="s">
        <v>1184</v>
      </c>
      <c r="B461" s="156" t="s">
        <v>1185</v>
      </c>
      <c r="C461" s="157">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D461" s="157">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E461" s="157">
        <f t="shared" si="890"/>
        <v>0</v>
      </c>
      <c r="F461" s="157"/>
      <c r="G461" s="157">
        <f t="shared" si="891"/>
        <v>0</v>
      </c>
      <c r="H461" s="157"/>
      <c r="I461" s="157">
        <f t="shared" si="892"/>
        <v>0</v>
      </c>
      <c r="J461"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K461"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L461"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M461"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N461"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O461"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P461"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Q461"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R461"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S461"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T461"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U461"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V461"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W461"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X461"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Y461"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Z461"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A461"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B461" s="157">
        <f t="shared" si="893"/>
        <v>0</v>
      </c>
      <c r="AC461"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D461"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E461"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F461" s="157">
        <f t="shared" si="894"/>
        <v>0</v>
      </c>
      <c r="AG461"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H461"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I461"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J461" s="157">
        <f t="shared" si="895"/>
        <v>0</v>
      </c>
      <c r="AK461"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L461"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M461"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N461" s="157">
        <f t="shared" si="896"/>
        <v>0</v>
      </c>
      <c r="AO461" s="157">
        <f t="shared" si="897"/>
        <v>0</v>
      </c>
    </row>
    <row r="462" spans="1:41" hidden="1">
      <c r="A462" s="155" t="s">
        <v>1186</v>
      </c>
      <c r="B462" s="156" t="s">
        <v>1187</v>
      </c>
      <c r="C462" s="157">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D462" s="157">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E462" s="157">
        <f t="shared" si="890"/>
        <v>0</v>
      </c>
      <c r="F462" s="157"/>
      <c r="G462" s="157">
        <f t="shared" si="891"/>
        <v>0</v>
      </c>
      <c r="H462" s="157"/>
      <c r="I462" s="157">
        <f t="shared" si="892"/>
        <v>0</v>
      </c>
      <c r="J462"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K462"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L462"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M462"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N462"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O462"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P462"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Q462"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R462"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S462"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T462"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U462"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V462"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W462"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X462"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Y462"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Z462"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A462"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B462" s="157">
        <f t="shared" si="893"/>
        <v>0</v>
      </c>
      <c r="AC462"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D462"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E462"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F462" s="157">
        <f t="shared" si="894"/>
        <v>0</v>
      </c>
      <c r="AG462"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H462"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I462"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J462" s="157">
        <f t="shared" si="895"/>
        <v>0</v>
      </c>
      <c r="AK462"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L462"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M462"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N462" s="157">
        <f t="shared" si="896"/>
        <v>0</v>
      </c>
      <c r="AO462" s="157">
        <f t="shared" si="897"/>
        <v>0</v>
      </c>
    </row>
    <row r="463" spans="1:41" hidden="1">
      <c r="A463" s="155" t="s">
        <v>1188</v>
      </c>
      <c r="B463" s="156" t="s">
        <v>1189</v>
      </c>
      <c r="C463" s="157">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D463" s="157">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E463" s="157">
        <f t="shared" si="792"/>
        <v>0</v>
      </c>
      <c r="F463" s="157"/>
      <c r="G463" s="157">
        <f t="shared" si="595"/>
        <v>0</v>
      </c>
      <c r="H463" s="157"/>
      <c r="I463" s="157">
        <f t="shared" si="596"/>
        <v>0</v>
      </c>
      <c r="J463"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K463"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L463"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M463"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N463"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O463"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P463"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Q463"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R463"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S463"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T463"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U463"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V463"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W463"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X463"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Y463"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Z463"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A463"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B463" s="157">
        <f t="shared" si="599"/>
        <v>0</v>
      </c>
      <c r="AC463"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D463"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E463"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F463" s="157">
        <f t="shared" si="600"/>
        <v>0</v>
      </c>
      <c r="AG463"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H463"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I463"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J463" s="157">
        <f t="shared" si="601"/>
        <v>0</v>
      </c>
      <c r="AK463"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L463"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M463"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N463" s="157">
        <f t="shared" si="602"/>
        <v>0</v>
      </c>
      <c r="AO463" s="157">
        <f t="shared" si="603"/>
        <v>0</v>
      </c>
    </row>
    <row r="464" spans="1:41" hidden="1">
      <c r="A464" s="155" t="s">
        <v>1190</v>
      </c>
      <c r="B464" s="156" t="s">
        <v>1191</v>
      </c>
      <c r="C464" s="157">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D464" s="157">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E464" s="157">
        <f t="shared" ref="E464" si="898">C464+D464</f>
        <v>0</v>
      </c>
      <c r="F464" s="157"/>
      <c r="G464" s="157">
        <f t="shared" ref="G464" si="899">E464-F464</f>
        <v>0</v>
      </c>
      <c r="H464" s="157"/>
      <c r="I464" s="157">
        <f t="shared" ref="I464" si="900">E464-H464</f>
        <v>0</v>
      </c>
      <c r="J464"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K464"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L464"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M464"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N464"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O464"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P464"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Q464"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R464"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S464"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T464"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U464"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V464"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W464"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X464"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Y464"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Z464"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A464"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B464" s="157">
        <f t="shared" ref="AB464" si="901">Y464+Z464+AA464</f>
        <v>0</v>
      </c>
      <c r="AC464"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D464"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E464"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F464" s="157">
        <f t="shared" ref="AF464" si="902">AC464+AD464+AE464</f>
        <v>0</v>
      </c>
      <c r="AG464"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H464"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I464"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J464" s="157">
        <f t="shared" ref="AJ464" si="903">AG464+AH464+AI464</f>
        <v>0</v>
      </c>
      <c r="AK464"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L464"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M464"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N464" s="157">
        <f t="shared" ref="AN464" si="904">AK464+AL464+AM464</f>
        <v>0</v>
      </c>
      <c r="AO464" s="157">
        <f t="shared" ref="AO464" si="905">AB464+AF464+AJ464+AN464</f>
        <v>0</v>
      </c>
    </row>
    <row r="465" spans="1:41" hidden="1">
      <c r="A465" s="155" t="s">
        <v>1192</v>
      </c>
      <c r="B465" s="156" t="s">
        <v>1193</v>
      </c>
      <c r="C465" s="157">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D465" s="157">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E465" s="157">
        <f t="shared" ref="E465" si="906">C465+D465</f>
        <v>0</v>
      </c>
      <c r="F465" s="157"/>
      <c r="G465" s="157">
        <f t="shared" ref="G465" si="907">E465-F465</f>
        <v>0</v>
      </c>
      <c r="H465" s="157"/>
      <c r="I465" s="157">
        <f t="shared" ref="I465" si="908">E465-H465</f>
        <v>0</v>
      </c>
      <c r="J465"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K465"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L465"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M465"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N465"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O465"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P465"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Q465"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R465"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S465"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T465"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U465"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V465"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W465"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X465"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Y465"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Z465"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A465"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B465" s="157">
        <f t="shared" ref="AB465" si="909">Y465+Z465+AA465</f>
        <v>0</v>
      </c>
      <c r="AC465"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D465"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E465"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F465" s="157">
        <f t="shared" ref="AF465" si="910">AC465+AD465+AE465</f>
        <v>0</v>
      </c>
      <c r="AG465"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H465"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I465"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J465" s="157">
        <f t="shared" ref="AJ465" si="911">AG465+AH465+AI465</f>
        <v>0</v>
      </c>
      <c r="AK465"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L465"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M465"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N465" s="157">
        <f t="shared" ref="AN465" si="912">AK465+AL465+AM465</f>
        <v>0</v>
      </c>
      <c r="AO465" s="157">
        <f t="shared" ref="AO465" si="913">AB465+AF465+AJ465+AN465</f>
        <v>0</v>
      </c>
    </row>
    <row r="466" spans="1:41" hidden="1">
      <c r="A466" s="155" t="s">
        <v>1194</v>
      </c>
      <c r="B466" s="156" t="s">
        <v>1195</v>
      </c>
      <c r="C466" s="157">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D466" s="157">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E466" s="157">
        <f t="shared" si="792"/>
        <v>0</v>
      </c>
      <c r="F466" s="157"/>
      <c r="G466" s="157">
        <f t="shared" si="595"/>
        <v>0</v>
      </c>
      <c r="H466" s="157"/>
      <c r="I466" s="157">
        <f t="shared" si="596"/>
        <v>0</v>
      </c>
      <c r="J466"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K466"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L466"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M466"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N466"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O466"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P466"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Q466"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R466"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S466"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T466"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U466"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V466"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W466"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X466"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Y466"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Z466"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A466"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B466" s="157">
        <f t="shared" si="599"/>
        <v>0</v>
      </c>
      <c r="AC466"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D466"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E466"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F466" s="157">
        <f t="shared" si="600"/>
        <v>0</v>
      </c>
      <c r="AG466"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H466"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I466"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J466" s="157">
        <f t="shared" si="601"/>
        <v>0</v>
      </c>
      <c r="AK466"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L466"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M466"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N466" s="157">
        <f t="shared" si="602"/>
        <v>0</v>
      </c>
      <c r="AO466" s="157">
        <f t="shared" si="603"/>
        <v>0</v>
      </c>
    </row>
    <row r="467" spans="1:41" hidden="1">
      <c r="A467" s="162" t="s">
        <v>365</v>
      </c>
      <c r="B467" s="163" t="s">
        <v>234</v>
      </c>
      <c r="C467" s="164">
        <f>SUM(C468:C484)</f>
        <v>0</v>
      </c>
      <c r="D467" s="164">
        <f>SUM(D468:D484)</f>
        <v>0</v>
      </c>
      <c r="E467" s="164">
        <f t="shared" si="792"/>
        <v>0</v>
      </c>
      <c r="F467" s="164">
        <f>SUM(F468:F484)</f>
        <v>0</v>
      </c>
      <c r="G467" s="164">
        <f t="shared" si="595"/>
        <v>0</v>
      </c>
      <c r="H467" s="164">
        <f>SUM(H468:H484)</f>
        <v>0</v>
      </c>
      <c r="I467" s="164">
        <f t="shared" si="596"/>
        <v>0</v>
      </c>
      <c r="J467" s="164">
        <f t="shared" ref="J467:AA467" si="914">SUM(J468:J484)</f>
        <v>0</v>
      </c>
      <c r="K467" s="164">
        <f t="shared" si="914"/>
        <v>0</v>
      </c>
      <c r="L467" s="164">
        <f t="shared" si="914"/>
        <v>0</v>
      </c>
      <c r="M467" s="164">
        <f t="shared" si="914"/>
        <v>0</v>
      </c>
      <c r="N467" s="164">
        <f t="shared" si="914"/>
        <v>0</v>
      </c>
      <c r="O467" s="164">
        <f t="shared" si="914"/>
        <v>0</v>
      </c>
      <c r="P467" s="164">
        <f t="shared" si="914"/>
        <v>0</v>
      </c>
      <c r="Q467" s="164">
        <f t="shared" si="914"/>
        <v>0</v>
      </c>
      <c r="R467" s="164">
        <f t="shared" si="914"/>
        <v>0</v>
      </c>
      <c r="S467" s="164">
        <f t="shared" ref="S467" si="915">SUM(S468:S484)</f>
        <v>0</v>
      </c>
      <c r="T467" s="164">
        <f t="shared" si="914"/>
        <v>0</v>
      </c>
      <c r="U467" s="164">
        <f t="shared" si="914"/>
        <v>0</v>
      </c>
      <c r="V467" s="164">
        <f t="shared" si="914"/>
        <v>0</v>
      </c>
      <c r="W467" s="164">
        <f t="shared" si="914"/>
        <v>0</v>
      </c>
      <c r="X467" s="164">
        <f t="shared" si="914"/>
        <v>0</v>
      </c>
      <c r="Y467" s="164">
        <f t="shared" si="914"/>
        <v>0</v>
      </c>
      <c r="Z467" s="164">
        <f t="shared" si="914"/>
        <v>0</v>
      </c>
      <c r="AA467" s="164">
        <f t="shared" si="914"/>
        <v>0</v>
      </c>
      <c r="AB467" s="164">
        <f t="shared" si="599"/>
        <v>0</v>
      </c>
      <c r="AC467" s="164">
        <f>SUM(AC468:AC484)</f>
        <v>0</v>
      </c>
      <c r="AD467" s="164">
        <f>SUM(AD468:AD484)</f>
        <v>0</v>
      </c>
      <c r="AE467" s="164">
        <f>SUM(AE468:AE484)</f>
        <v>0</v>
      </c>
      <c r="AF467" s="164">
        <f t="shared" si="600"/>
        <v>0</v>
      </c>
      <c r="AG467" s="164">
        <f>SUM(AG468:AG484)</f>
        <v>0</v>
      </c>
      <c r="AH467" s="164">
        <f>SUM(AH468:AH484)</f>
        <v>0</v>
      </c>
      <c r="AI467" s="164">
        <f>SUM(AI468:AI484)</f>
        <v>0</v>
      </c>
      <c r="AJ467" s="164">
        <f t="shared" si="601"/>
        <v>0</v>
      </c>
      <c r="AK467" s="164">
        <f>SUM(AK468:AK484)</f>
        <v>0</v>
      </c>
      <c r="AL467" s="164">
        <f>SUM(AL468:AL484)</f>
        <v>0</v>
      </c>
      <c r="AM467" s="164">
        <f>SUM(AM468:AM484)</f>
        <v>0</v>
      </c>
      <c r="AN467" s="164">
        <f t="shared" si="602"/>
        <v>0</v>
      </c>
      <c r="AO467" s="164">
        <f t="shared" si="603"/>
        <v>0</v>
      </c>
    </row>
    <row r="468" spans="1:41" hidden="1">
      <c r="A468" s="155" t="s">
        <v>1196</v>
      </c>
      <c r="B468" s="156" t="s">
        <v>1197</v>
      </c>
      <c r="C468" s="157">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D468" s="157">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E468" s="157">
        <f t="shared" ref="E468" si="916">C468+D468</f>
        <v>0</v>
      </c>
      <c r="F468" s="157"/>
      <c r="G468" s="157">
        <f t="shared" ref="G468" si="917">E468-F468</f>
        <v>0</v>
      </c>
      <c r="H468" s="157"/>
      <c r="I468" s="157">
        <f t="shared" ref="I468" si="918">E468-H468</f>
        <v>0</v>
      </c>
      <c r="J468"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K468"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L468"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M468"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N468"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O468"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P468"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Q468"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R468"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S468"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T468"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U468"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V468"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W468"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X468"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Y468"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Z468"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A468"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B468" s="157">
        <f t="shared" ref="AB468" si="919">Y468+Z468+AA468</f>
        <v>0</v>
      </c>
      <c r="AC468"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D468"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E468"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F468" s="157">
        <f t="shared" ref="AF468" si="920">AC468+AD468+AE468</f>
        <v>0</v>
      </c>
      <c r="AG468"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H468"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I468"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J468" s="157">
        <f t="shared" ref="AJ468" si="921">AG468+AH468+AI468</f>
        <v>0</v>
      </c>
      <c r="AK468"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L468"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M468"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N468" s="157">
        <f t="shared" ref="AN468" si="922">AK468+AL468+AM468</f>
        <v>0</v>
      </c>
      <c r="AO468" s="157">
        <f t="shared" ref="AO468" si="923">AB468+AF468+AJ468+AN468</f>
        <v>0</v>
      </c>
    </row>
    <row r="469" spans="1:41" hidden="1">
      <c r="A469" s="155" t="s">
        <v>366</v>
      </c>
      <c r="B469" s="156" t="s">
        <v>235</v>
      </c>
      <c r="C469" s="157">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D469" s="157">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E469" s="157">
        <f>C469+D469</f>
        <v>0</v>
      </c>
      <c r="F469" s="157"/>
      <c r="G469" s="157">
        <f>E469-F469</f>
        <v>0</v>
      </c>
      <c r="H469" s="157"/>
      <c r="I469" s="157">
        <f>E469-H469</f>
        <v>0</v>
      </c>
      <c r="J469"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K469"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L469"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M469"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N469"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O469"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P469"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Q469"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R469"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S469"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T469"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U469"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V469"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W469"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X469"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Y469"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Z469"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A469"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B469" s="157">
        <f>Y469+Z469+AA469</f>
        <v>0</v>
      </c>
      <c r="AC469"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D469"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E469"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F469" s="157">
        <f>AC469+AD469+AE469</f>
        <v>0</v>
      </c>
      <c r="AG469"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H469"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I469"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J469" s="157">
        <f>AG469+AH469+AI469</f>
        <v>0</v>
      </c>
      <c r="AK469"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L469"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M469"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N469" s="157">
        <f>AK469+AL469+AM469</f>
        <v>0</v>
      </c>
      <c r="AO469" s="157">
        <f>AB469+AF469+AJ469+AN469</f>
        <v>0</v>
      </c>
    </row>
    <row r="470" spans="1:41" hidden="1">
      <c r="A470" s="155" t="s">
        <v>373</v>
      </c>
      <c r="B470" s="156" t="s">
        <v>240</v>
      </c>
      <c r="C470" s="157">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D470" s="157">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E470" s="157">
        <f>C470+D470</f>
        <v>0</v>
      </c>
      <c r="F470" s="157"/>
      <c r="G470" s="157">
        <f>E470-F470</f>
        <v>0</v>
      </c>
      <c r="H470" s="157"/>
      <c r="I470" s="157">
        <f>E470-H470</f>
        <v>0</v>
      </c>
      <c r="J470"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K470"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L470"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M470"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N470"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O470"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P470"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Q470"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R470"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S470"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T470"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U470"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V470"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W470"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X470"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Y470"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Z470"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A470"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B470" s="157">
        <f>Y470+Z470+AA470</f>
        <v>0</v>
      </c>
      <c r="AC470"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D470"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E470"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F470" s="157">
        <f>AC470+AD470+AE470</f>
        <v>0</v>
      </c>
      <c r="AG470"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H470"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I470"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J470" s="157">
        <f>AG470+AH470+AI470</f>
        <v>0</v>
      </c>
      <c r="AK470"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L470"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M470"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N470" s="157">
        <f>AK470+AL470+AM470</f>
        <v>0</v>
      </c>
      <c r="AO470" s="157">
        <f>AB470+AF470+AJ470+AN470</f>
        <v>0</v>
      </c>
    </row>
    <row r="471" spans="1:41" hidden="1">
      <c r="A471" s="155" t="s">
        <v>1198</v>
      </c>
      <c r="B471" s="156" t="s">
        <v>1199</v>
      </c>
      <c r="C471" s="157">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D471" s="157">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E471" s="157">
        <f>C471+D471</f>
        <v>0</v>
      </c>
      <c r="F471" s="157"/>
      <c r="G471" s="157">
        <f>E471-F471</f>
        <v>0</v>
      </c>
      <c r="H471" s="157"/>
      <c r="I471" s="157">
        <f>E471-H471</f>
        <v>0</v>
      </c>
      <c r="J471"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K471"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L471"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M471"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N471"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O471"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P471"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Q471"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R471"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S471"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T471"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U471"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V471"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W471"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X471"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Y471"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Z471"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A471"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B471" s="157">
        <f>Y471+Z471+AA471</f>
        <v>0</v>
      </c>
      <c r="AC471"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D471"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E471"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F471" s="157">
        <f>AC471+AD471+AE471</f>
        <v>0</v>
      </c>
      <c r="AG471"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H471"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I471"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J471" s="157">
        <f>AG471+AH471+AI471</f>
        <v>0</v>
      </c>
      <c r="AK471"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L471"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M471"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N471" s="157">
        <f>AK471+AL471+AM471</f>
        <v>0</v>
      </c>
      <c r="AO471" s="157">
        <f>AB471+AF471+AJ471+AN471</f>
        <v>0</v>
      </c>
    </row>
    <row r="472" spans="1:41" hidden="1">
      <c r="A472" s="155" t="s">
        <v>1200</v>
      </c>
      <c r="B472" s="156" t="s">
        <v>1201</v>
      </c>
      <c r="C472" s="157">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D472" s="157">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E472" s="157">
        <f>C472+D472</f>
        <v>0</v>
      </c>
      <c r="F472" s="157"/>
      <c r="G472" s="157">
        <f>E472-F472</f>
        <v>0</v>
      </c>
      <c r="H472" s="157"/>
      <c r="I472" s="157">
        <f>E472-H472</f>
        <v>0</v>
      </c>
      <c r="J472"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K472"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L472"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M472"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N472"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O472"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P472"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Q472"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R472"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S472"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T472"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U472"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V472"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W472"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X472"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Y472"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Z472"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A472"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B472" s="157">
        <f>Y472+Z472+AA472</f>
        <v>0</v>
      </c>
      <c r="AC472"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D472"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E472"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F472" s="157">
        <f>AC472+AD472+AE472</f>
        <v>0</v>
      </c>
      <c r="AG472"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H472"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I472"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J472" s="157">
        <f>AG472+AH472+AI472</f>
        <v>0</v>
      </c>
      <c r="AK472"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L472"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M472"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N472" s="157">
        <f>AK472+AL472+AM472</f>
        <v>0</v>
      </c>
      <c r="AO472" s="157">
        <f>AB472+AF472+AJ472+AN472</f>
        <v>0</v>
      </c>
    </row>
    <row r="473" spans="1:41" hidden="1">
      <c r="A473" s="155" t="s">
        <v>1202</v>
      </c>
      <c r="B473" s="156" t="s">
        <v>1203</v>
      </c>
      <c r="C473" s="157">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D473" s="157">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E473" s="157">
        <f>C473+D473</f>
        <v>0</v>
      </c>
      <c r="F473" s="157"/>
      <c r="G473" s="157">
        <f>E473-F473</f>
        <v>0</v>
      </c>
      <c r="H473" s="157"/>
      <c r="I473" s="157">
        <f>E473-H473</f>
        <v>0</v>
      </c>
      <c r="J473"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K473"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L473"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M473"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N473"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O473"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P473"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Q473"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R473"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S473"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T473"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U473"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V473"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W473"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X473"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Y473"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Z473"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A473"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B473" s="157">
        <f>Y473+Z473+AA473</f>
        <v>0</v>
      </c>
      <c r="AC473"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D473"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E473"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F473" s="157">
        <f>AC473+AD473+AE473</f>
        <v>0</v>
      </c>
      <c r="AG473"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H473"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I473"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J473" s="157">
        <f>AG473+AH473+AI473</f>
        <v>0</v>
      </c>
      <c r="AK473"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L473"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M473"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N473" s="157">
        <f>AK473+AL473+AM473</f>
        <v>0</v>
      </c>
      <c r="AO473" s="157">
        <f>AB473+AF473+AJ473+AN473</f>
        <v>0</v>
      </c>
    </row>
    <row r="474" spans="1:41" hidden="1">
      <c r="A474" s="155" t="s">
        <v>1204</v>
      </c>
      <c r="B474" s="156" t="s">
        <v>1205</v>
      </c>
      <c r="C474" s="157">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D474" s="157">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E474" s="157">
        <f t="shared" ref="E474:E477" si="924">C474+D474</f>
        <v>0</v>
      </c>
      <c r="F474" s="157"/>
      <c r="G474" s="157">
        <f t="shared" ref="G474:G477" si="925">E474-F474</f>
        <v>0</v>
      </c>
      <c r="H474" s="157"/>
      <c r="I474" s="157">
        <f t="shared" ref="I474:I477" si="926">E474-H474</f>
        <v>0</v>
      </c>
      <c r="J474"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K474"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L474"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M474"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N474"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O474"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P474"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Q474"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R474"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S474"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T474"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U474"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V474"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W474"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X474"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Y474"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Z474"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A474"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B474" s="157">
        <f t="shared" ref="AB474:AB477" si="927">Y474+Z474+AA474</f>
        <v>0</v>
      </c>
      <c r="AC474"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D474"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E474"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F474" s="157">
        <f t="shared" ref="AF474:AF477" si="928">AC474+AD474+AE474</f>
        <v>0</v>
      </c>
      <c r="AG474"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H474"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I474"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J474" s="157">
        <f t="shared" ref="AJ474:AJ477" si="929">AG474+AH474+AI474</f>
        <v>0</v>
      </c>
      <c r="AK474"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L474"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M474"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N474" s="157">
        <f t="shared" ref="AN474:AN477" si="930">AK474+AL474+AM474</f>
        <v>0</v>
      </c>
      <c r="AO474" s="157">
        <f t="shared" ref="AO474:AO477" si="931">AB474+AF474+AJ474+AN474</f>
        <v>0</v>
      </c>
    </row>
    <row r="475" spans="1:41" hidden="1">
      <c r="A475" s="155" t="s">
        <v>1206</v>
      </c>
      <c r="B475" s="156" t="s">
        <v>1207</v>
      </c>
      <c r="C475" s="157">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D475" s="157">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E475" s="157">
        <f t="shared" si="924"/>
        <v>0</v>
      </c>
      <c r="F475" s="157"/>
      <c r="G475" s="157">
        <f t="shared" si="925"/>
        <v>0</v>
      </c>
      <c r="H475" s="157"/>
      <c r="I475" s="157">
        <f t="shared" si="926"/>
        <v>0</v>
      </c>
      <c r="J475"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K475"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L475"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M475"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N475"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O475"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P475"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Q475"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R475"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S475"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T475"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U475"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V475"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W475"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X475"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Y475"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Z475"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A475"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B475" s="157">
        <f t="shared" si="927"/>
        <v>0</v>
      </c>
      <c r="AC475"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D475"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E475"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F475" s="157">
        <f t="shared" si="928"/>
        <v>0</v>
      </c>
      <c r="AG475"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H475"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I475"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J475" s="157">
        <f t="shared" si="929"/>
        <v>0</v>
      </c>
      <c r="AK475"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L475"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M475"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N475" s="157">
        <f t="shared" si="930"/>
        <v>0</v>
      </c>
      <c r="AO475" s="157">
        <f t="shared" si="931"/>
        <v>0</v>
      </c>
    </row>
    <row r="476" spans="1:41" hidden="1">
      <c r="A476" s="155" t="s">
        <v>1208</v>
      </c>
      <c r="B476" s="156" t="s">
        <v>1209</v>
      </c>
      <c r="C476" s="157">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D476" s="157">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E476" s="157">
        <f t="shared" si="924"/>
        <v>0</v>
      </c>
      <c r="F476" s="157"/>
      <c r="G476" s="157">
        <f t="shared" si="925"/>
        <v>0</v>
      </c>
      <c r="H476" s="157"/>
      <c r="I476" s="157">
        <f t="shared" si="926"/>
        <v>0</v>
      </c>
      <c r="J476"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K476"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L476"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M476"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N476"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O476"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P476"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Q476"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R476"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S476"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T476"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U476"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V476"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W476"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X476"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Y476"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Z476"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A476"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B476" s="157">
        <f t="shared" si="927"/>
        <v>0</v>
      </c>
      <c r="AC476"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D476"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E476"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F476" s="157">
        <f t="shared" si="928"/>
        <v>0</v>
      </c>
      <c r="AG476"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H476"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I476"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J476" s="157">
        <f t="shared" si="929"/>
        <v>0</v>
      </c>
      <c r="AK476"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L476"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M476"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N476" s="157">
        <f t="shared" si="930"/>
        <v>0</v>
      </c>
      <c r="AO476" s="157">
        <f t="shared" si="931"/>
        <v>0</v>
      </c>
    </row>
    <row r="477" spans="1:41" hidden="1">
      <c r="A477" s="155" t="s">
        <v>1210</v>
      </c>
      <c r="B477" s="156" t="s">
        <v>1211</v>
      </c>
      <c r="C477" s="157">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D477" s="157">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E477" s="157">
        <f t="shared" si="924"/>
        <v>0</v>
      </c>
      <c r="F477" s="157"/>
      <c r="G477" s="157">
        <f t="shared" si="925"/>
        <v>0</v>
      </c>
      <c r="H477" s="157"/>
      <c r="I477" s="157">
        <f t="shared" si="926"/>
        <v>0</v>
      </c>
      <c r="J477"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K477"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L477"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M477"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N477"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O477"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P477"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Q477"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R477"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S477"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T477"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U477"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V477"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W477"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X477"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Y477"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Z477"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A477"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B477" s="157">
        <f t="shared" si="927"/>
        <v>0</v>
      </c>
      <c r="AC477"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D477"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E477"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F477" s="157">
        <f t="shared" si="928"/>
        <v>0</v>
      </c>
      <c r="AG477"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H477"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I477"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J477" s="157">
        <f t="shared" si="929"/>
        <v>0</v>
      </c>
      <c r="AK477"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L477"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M477"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N477" s="157">
        <f t="shared" si="930"/>
        <v>0</v>
      </c>
      <c r="AO477" s="157">
        <f t="shared" si="931"/>
        <v>0</v>
      </c>
    </row>
    <row r="478" spans="1:41" hidden="1">
      <c r="A478" s="155" t="s">
        <v>1212</v>
      </c>
      <c r="B478" s="156" t="s">
        <v>1213</v>
      </c>
      <c r="C478" s="157">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D478" s="157">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E478" s="157">
        <f t="shared" ref="E478:E481" si="932">C478+D478</f>
        <v>0</v>
      </c>
      <c r="F478" s="157"/>
      <c r="G478" s="157">
        <f t="shared" ref="G478:G481" si="933">E478-F478</f>
        <v>0</v>
      </c>
      <c r="H478" s="157"/>
      <c r="I478" s="157">
        <f t="shared" ref="I478:I481" si="934">E478-H478</f>
        <v>0</v>
      </c>
      <c r="J478"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K478"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L478"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M478"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N478"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O478"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P478"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Q478"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R478"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S478"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T478"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U478"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V478"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W478"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X478"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Y478"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Z478"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A478"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B478" s="157">
        <f t="shared" ref="AB478:AB481" si="935">Y478+Z478+AA478</f>
        <v>0</v>
      </c>
      <c r="AC478"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D478"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E478"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F478" s="157">
        <f t="shared" ref="AF478:AF481" si="936">AC478+AD478+AE478</f>
        <v>0</v>
      </c>
      <c r="AG478"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H478"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I478"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J478" s="157">
        <f t="shared" ref="AJ478:AJ481" si="937">AG478+AH478+AI478</f>
        <v>0</v>
      </c>
      <c r="AK478"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L478"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M478"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N478" s="157">
        <f t="shared" ref="AN478:AN481" si="938">AK478+AL478+AM478</f>
        <v>0</v>
      </c>
      <c r="AO478" s="157">
        <f t="shared" ref="AO478:AO481" si="939">AB478+AF478+AJ478+AN478</f>
        <v>0</v>
      </c>
    </row>
    <row r="479" spans="1:41" hidden="1">
      <c r="A479" s="155" t="s">
        <v>1214</v>
      </c>
      <c r="B479" s="156" t="s">
        <v>1215</v>
      </c>
      <c r="C479" s="157">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D479" s="157">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E479" s="157">
        <f t="shared" si="932"/>
        <v>0</v>
      </c>
      <c r="F479" s="157"/>
      <c r="G479" s="157">
        <f t="shared" si="933"/>
        <v>0</v>
      </c>
      <c r="H479" s="157"/>
      <c r="I479" s="157">
        <f t="shared" si="934"/>
        <v>0</v>
      </c>
      <c r="J479"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K479"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L479"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M479"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N479"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O479"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P479"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Q479"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R479"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S479"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T479"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U479"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V479"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W479"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X479"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Y479"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Z479"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A479"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B479" s="157">
        <f t="shared" si="935"/>
        <v>0</v>
      </c>
      <c r="AC479"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D479"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E479"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F479" s="157">
        <f t="shared" si="936"/>
        <v>0</v>
      </c>
      <c r="AG479"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H479"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I479"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J479" s="157">
        <f t="shared" si="937"/>
        <v>0</v>
      </c>
      <c r="AK479"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L479"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M479"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N479" s="157">
        <f t="shared" si="938"/>
        <v>0</v>
      </c>
      <c r="AO479" s="157">
        <f t="shared" si="939"/>
        <v>0</v>
      </c>
    </row>
    <row r="480" spans="1:41" hidden="1">
      <c r="A480" s="155" t="s">
        <v>1216</v>
      </c>
      <c r="B480" s="156" t="s">
        <v>1217</v>
      </c>
      <c r="C480" s="157">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D480" s="157">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E480" s="157">
        <f t="shared" si="932"/>
        <v>0</v>
      </c>
      <c r="F480" s="157"/>
      <c r="G480" s="157">
        <f t="shared" si="933"/>
        <v>0</v>
      </c>
      <c r="H480" s="157"/>
      <c r="I480" s="157">
        <f t="shared" si="934"/>
        <v>0</v>
      </c>
      <c r="J480"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K480"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L480"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M480"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N480"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O480"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P480"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Q480"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R480"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S480"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T480"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U480"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V480"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W480"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X480"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Y480"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Z480"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A480"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B480" s="157">
        <f t="shared" si="935"/>
        <v>0</v>
      </c>
      <c r="AC480"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D480"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E480"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F480" s="157">
        <f t="shared" si="936"/>
        <v>0</v>
      </c>
      <c r="AG480"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H480"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I480"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J480" s="157">
        <f t="shared" si="937"/>
        <v>0</v>
      </c>
      <c r="AK480"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L480"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M480"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N480" s="157">
        <f t="shared" si="938"/>
        <v>0</v>
      </c>
      <c r="AO480" s="157">
        <f t="shared" si="939"/>
        <v>0</v>
      </c>
    </row>
    <row r="481" spans="1:41" hidden="1">
      <c r="A481" s="155" t="s">
        <v>1218</v>
      </c>
      <c r="B481" s="156" t="s">
        <v>1219</v>
      </c>
      <c r="C481" s="157">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D481" s="157">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E481" s="157">
        <f t="shared" si="932"/>
        <v>0</v>
      </c>
      <c r="F481" s="157"/>
      <c r="G481" s="157">
        <f t="shared" si="933"/>
        <v>0</v>
      </c>
      <c r="H481" s="157"/>
      <c r="I481" s="157">
        <f t="shared" si="934"/>
        <v>0</v>
      </c>
      <c r="J481"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K481"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L481"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M481"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N481"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O481"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P481"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Q481"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R481"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S481"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T481"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U481"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V481"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W481"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X481"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Y481"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Z481"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A481"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B481" s="157">
        <f t="shared" si="935"/>
        <v>0</v>
      </c>
      <c r="AC481"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D481"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E481"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F481" s="157">
        <f t="shared" si="936"/>
        <v>0</v>
      </c>
      <c r="AG481"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H481"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I481"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J481" s="157">
        <f t="shared" si="937"/>
        <v>0</v>
      </c>
      <c r="AK481"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L481"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M481"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N481" s="157">
        <f t="shared" si="938"/>
        <v>0</v>
      </c>
      <c r="AO481" s="157">
        <f t="shared" si="939"/>
        <v>0</v>
      </c>
    </row>
    <row r="482" spans="1:41" hidden="1">
      <c r="A482" s="155" t="s">
        <v>1220</v>
      </c>
      <c r="B482" s="156" t="s">
        <v>1221</v>
      </c>
      <c r="C482" s="157">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D482" s="157">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E482" s="157">
        <f>C482+D482</f>
        <v>0</v>
      </c>
      <c r="F482" s="157"/>
      <c r="G482" s="157">
        <f>E482-F482</f>
        <v>0</v>
      </c>
      <c r="H482" s="157"/>
      <c r="I482" s="157">
        <f>E482-H482</f>
        <v>0</v>
      </c>
      <c r="J482"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K482"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L482"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M482"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N482"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O482"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P482"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Q482"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R482"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S482"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T482"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U482"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V482"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W482"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X482"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Y482"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Z482"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A482"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B482" s="157">
        <f>Y482+Z482+AA482</f>
        <v>0</v>
      </c>
      <c r="AC482"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D482"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E482"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F482" s="157">
        <f>AC482+AD482+AE482</f>
        <v>0</v>
      </c>
      <c r="AG482"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H482"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I482"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J482" s="157">
        <f>AG482+AH482+AI482</f>
        <v>0</v>
      </c>
      <c r="AK482"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L482"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M482"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N482" s="157">
        <f>AK482+AL482+AM482</f>
        <v>0</v>
      </c>
      <c r="AO482" s="157">
        <f>AB482+AF482+AJ482+AN482</f>
        <v>0</v>
      </c>
    </row>
    <row r="483" spans="1:41" hidden="1">
      <c r="A483" s="155" t="s">
        <v>1222</v>
      </c>
      <c r="B483" s="156" t="s">
        <v>1223</v>
      </c>
      <c r="C483" s="157">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D483" s="157">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E483" s="157">
        <f t="shared" ref="E483" si="940">C483+D483</f>
        <v>0</v>
      </c>
      <c r="F483" s="157"/>
      <c r="G483" s="157">
        <f t="shared" ref="G483" si="941">E483-F483</f>
        <v>0</v>
      </c>
      <c r="H483" s="157"/>
      <c r="I483" s="157">
        <f t="shared" ref="I483" si="942">E483-H483</f>
        <v>0</v>
      </c>
      <c r="J483"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K483"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L483"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M483"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N483"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O483"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P483"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Q483"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R483"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S483"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T483"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U483"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V483"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W483"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X483"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Y483"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Z483"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A483"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B483" s="157">
        <f t="shared" ref="AB483" si="943">Y483+Z483+AA483</f>
        <v>0</v>
      </c>
      <c r="AC483"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D483"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E483"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F483" s="157">
        <f t="shared" ref="AF483" si="944">AC483+AD483+AE483</f>
        <v>0</v>
      </c>
      <c r="AG483"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H483"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I483"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J483" s="157">
        <f t="shared" ref="AJ483" si="945">AG483+AH483+AI483</f>
        <v>0</v>
      </c>
      <c r="AK483"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L483"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M483"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N483" s="157">
        <f t="shared" ref="AN483" si="946">AK483+AL483+AM483</f>
        <v>0</v>
      </c>
      <c r="AO483" s="157">
        <f t="shared" ref="AO483" si="947">AB483+AF483+AJ483+AN483</f>
        <v>0</v>
      </c>
    </row>
    <row r="484" spans="1:41" hidden="1">
      <c r="A484" s="155" t="s">
        <v>1224</v>
      </c>
      <c r="B484" s="156" t="s">
        <v>1225</v>
      </c>
      <c r="C484" s="157">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D484" s="157">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E484" s="157">
        <f t="shared" ref="E484" si="948">C484+D484</f>
        <v>0</v>
      </c>
      <c r="F484" s="157"/>
      <c r="G484" s="157">
        <f t="shared" ref="G484" si="949">E484-F484</f>
        <v>0</v>
      </c>
      <c r="H484" s="157"/>
      <c r="I484" s="157">
        <f t="shared" ref="I484" si="950">E484-H484</f>
        <v>0</v>
      </c>
      <c r="J484"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K484"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L484"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M484"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N484"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O484"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P484"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Q484"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R484"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S484"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T484"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U484"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V484"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W484"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X484"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Y484"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Z484"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A484"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B484" s="157">
        <f t="shared" ref="AB484" si="951">Y484+Z484+AA484</f>
        <v>0</v>
      </c>
      <c r="AC484"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D484"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E484"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F484" s="157">
        <f t="shared" ref="AF484" si="952">AC484+AD484+AE484</f>
        <v>0</v>
      </c>
      <c r="AG484"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H484"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I484"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J484" s="157">
        <f t="shared" ref="AJ484" si="953">AG484+AH484+AI484</f>
        <v>0</v>
      </c>
      <c r="AK484"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L484"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M484"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N484" s="157">
        <f t="shared" ref="AN484" si="954">AK484+AL484+AM484</f>
        <v>0</v>
      </c>
      <c r="AO484" s="157">
        <f t="shared" ref="AO484" si="955">AB484+AF484+AJ484+AN484</f>
        <v>0</v>
      </c>
    </row>
    <row r="485" spans="1:41" hidden="1">
      <c r="A485" s="162" t="s">
        <v>367</v>
      </c>
      <c r="B485" s="163" t="s">
        <v>236</v>
      </c>
      <c r="C485" s="164">
        <f>SUM(C486:C488)</f>
        <v>0</v>
      </c>
      <c r="D485" s="164">
        <f>SUM(D486:D488)</f>
        <v>0</v>
      </c>
      <c r="E485" s="164">
        <f t="shared" si="792"/>
        <v>0</v>
      </c>
      <c r="F485" s="164">
        <f>SUM(F486:F488)</f>
        <v>0</v>
      </c>
      <c r="G485" s="164">
        <f t="shared" si="595"/>
        <v>0</v>
      </c>
      <c r="H485" s="164">
        <f>SUM(H486:H488)</f>
        <v>0</v>
      </c>
      <c r="I485" s="164">
        <f t="shared" si="596"/>
        <v>0</v>
      </c>
      <c r="J485" s="164">
        <f t="shared" ref="J485:AA485" si="956">SUM(J486:J488)</f>
        <v>0</v>
      </c>
      <c r="K485" s="164">
        <f t="shared" si="956"/>
        <v>0</v>
      </c>
      <c r="L485" s="164">
        <f t="shared" si="956"/>
        <v>0</v>
      </c>
      <c r="M485" s="164">
        <f t="shared" si="956"/>
        <v>0</v>
      </c>
      <c r="N485" s="164">
        <f t="shared" si="956"/>
        <v>0</v>
      </c>
      <c r="O485" s="164">
        <f t="shared" ref="O485:P485" si="957">SUM(O486:O488)</f>
        <v>0</v>
      </c>
      <c r="P485" s="164">
        <f t="shared" si="957"/>
        <v>0</v>
      </c>
      <c r="Q485" s="164">
        <f t="shared" si="956"/>
        <v>0</v>
      </c>
      <c r="R485" s="164">
        <f t="shared" si="956"/>
        <v>0</v>
      </c>
      <c r="S485" s="164">
        <f t="shared" ref="S485" si="958">SUM(S486:S488)</f>
        <v>0</v>
      </c>
      <c r="T485" s="164">
        <f t="shared" si="956"/>
        <v>0</v>
      </c>
      <c r="U485" s="164">
        <f t="shared" si="956"/>
        <v>0</v>
      </c>
      <c r="V485" s="164">
        <f t="shared" ref="V485" si="959">SUM(V486:V488)</f>
        <v>0</v>
      </c>
      <c r="W485" s="164">
        <f t="shared" si="956"/>
        <v>0</v>
      </c>
      <c r="X485" s="164">
        <f t="shared" si="956"/>
        <v>0</v>
      </c>
      <c r="Y485" s="164">
        <f t="shared" si="956"/>
        <v>0</v>
      </c>
      <c r="Z485" s="164">
        <f t="shared" si="956"/>
        <v>0</v>
      </c>
      <c r="AA485" s="164">
        <f t="shared" si="956"/>
        <v>0</v>
      </c>
      <c r="AB485" s="164">
        <f t="shared" si="599"/>
        <v>0</v>
      </c>
      <c r="AC485" s="164">
        <f>SUM(AC486:AC488)</f>
        <v>0</v>
      </c>
      <c r="AD485" s="164">
        <f>SUM(AD486:AD488)</f>
        <v>0</v>
      </c>
      <c r="AE485" s="164">
        <f>SUM(AE486:AE488)</f>
        <v>0</v>
      </c>
      <c r="AF485" s="164">
        <f t="shared" si="600"/>
        <v>0</v>
      </c>
      <c r="AG485" s="164">
        <f>SUM(AG486:AG488)</f>
        <v>0</v>
      </c>
      <c r="AH485" s="164">
        <f>SUM(AH486:AH488)</f>
        <v>0</v>
      </c>
      <c r="AI485" s="164">
        <f>SUM(AI486:AI488)</f>
        <v>0</v>
      </c>
      <c r="AJ485" s="164">
        <f t="shared" si="601"/>
        <v>0</v>
      </c>
      <c r="AK485" s="164">
        <f>SUM(AK486:AK488)</f>
        <v>0</v>
      </c>
      <c r="AL485" s="164">
        <f>SUM(AL486:AL488)</f>
        <v>0</v>
      </c>
      <c r="AM485" s="164">
        <f>SUM(AM486:AM488)</f>
        <v>0</v>
      </c>
      <c r="AN485" s="164">
        <f t="shared" si="602"/>
        <v>0</v>
      </c>
      <c r="AO485" s="164">
        <f t="shared" si="603"/>
        <v>0</v>
      </c>
    </row>
    <row r="486" spans="1:41" hidden="1">
      <c r="A486" s="155" t="s">
        <v>368</v>
      </c>
      <c r="B486" s="156" t="s">
        <v>237</v>
      </c>
      <c r="C486" s="157">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D486" s="157">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E486" s="157">
        <f t="shared" si="792"/>
        <v>0</v>
      </c>
      <c r="F486" s="157"/>
      <c r="G486" s="157">
        <f t="shared" si="595"/>
        <v>0</v>
      </c>
      <c r="H486" s="157"/>
      <c r="I486" s="157">
        <f t="shared" si="596"/>
        <v>0</v>
      </c>
      <c r="J486"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K486"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L486"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M486"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N486"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O486"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P486"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Q486"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R486"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S486"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T486"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U486"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V486"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W486"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X486"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Y486"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Z486"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A486"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B486" s="157">
        <f t="shared" si="599"/>
        <v>0</v>
      </c>
      <c r="AC486"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D486"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E486"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F486" s="157">
        <f t="shared" si="600"/>
        <v>0</v>
      </c>
      <c r="AG486"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H486"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I486"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J486" s="157">
        <f t="shared" si="601"/>
        <v>0</v>
      </c>
      <c r="AK486"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L486"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M486"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N486" s="157">
        <f t="shared" si="602"/>
        <v>0</v>
      </c>
      <c r="AO486" s="157">
        <f t="shared" si="603"/>
        <v>0</v>
      </c>
    </row>
    <row r="487" spans="1:41" hidden="1">
      <c r="A487" s="155" t="s">
        <v>1226</v>
      </c>
      <c r="B487" s="156" t="s">
        <v>1227</v>
      </c>
      <c r="C487" s="157">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D487" s="157">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E487" s="157">
        <f t="shared" ref="E487" si="960">C487+D487</f>
        <v>0</v>
      </c>
      <c r="F487" s="157"/>
      <c r="G487" s="157">
        <f t="shared" ref="G487" si="961">E487-F487</f>
        <v>0</v>
      </c>
      <c r="H487" s="157"/>
      <c r="I487" s="157">
        <f t="shared" ref="I487" si="962">E487-H487</f>
        <v>0</v>
      </c>
      <c r="J487"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K487"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L487"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M487"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N487"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O487"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P487"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Q487"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R487"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S487"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T487"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U487"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V487"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W487"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X487"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Y487"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Z487"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A487"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B487" s="157">
        <f t="shared" ref="AB487" si="963">Y487+Z487+AA487</f>
        <v>0</v>
      </c>
      <c r="AC487"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D487"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E487"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F487" s="157">
        <f t="shared" ref="AF487" si="964">AC487+AD487+AE487</f>
        <v>0</v>
      </c>
      <c r="AG487"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H487"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I487"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J487" s="157">
        <f t="shared" ref="AJ487" si="965">AG487+AH487+AI487</f>
        <v>0</v>
      </c>
      <c r="AK487"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L487"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M487"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N487" s="157">
        <f t="shared" ref="AN487" si="966">AK487+AL487+AM487</f>
        <v>0</v>
      </c>
      <c r="AO487" s="157">
        <f t="shared" ref="AO487" si="967">AB487+AF487+AJ487+AN487</f>
        <v>0</v>
      </c>
    </row>
    <row r="488" spans="1:41" hidden="1">
      <c r="A488" s="155" t="s">
        <v>1228</v>
      </c>
      <c r="B488" s="156" t="s">
        <v>1229</v>
      </c>
      <c r="C488" s="157">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D488" s="157">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E488" s="157">
        <f t="shared" si="792"/>
        <v>0</v>
      </c>
      <c r="F488" s="157"/>
      <c r="G488" s="157">
        <f t="shared" si="595"/>
        <v>0</v>
      </c>
      <c r="H488" s="157"/>
      <c r="I488" s="157">
        <f t="shared" si="596"/>
        <v>0</v>
      </c>
      <c r="J488"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K488"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L488"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M488"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N488"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O488"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P488"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Q488"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R488"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S488"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T488"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U488"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V488"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W488"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X488"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Y488"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Z488"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A488"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B488" s="157">
        <f t="shared" si="599"/>
        <v>0</v>
      </c>
      <c r="AC488"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D488"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E488"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F488" s="157">
        <f t="shared" si="600"/>
        <v>0</v>
      </c>
      <c r="AG488"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H488"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I488"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J488" s="157">
        <f t="shared" si="601"/>
        <v>0</v>
      </c>
      <c r="AK488"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L488"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M488"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N488" s="157">
        <f t="shared" si="602"/>
        <v>0</v>
      </c>
      <c r="AO488" s="157">
        <f t="shared" si="603"/>
        <v>0</v>
      </c>
    </row>
    <row r="489" spans="1:41" hidden="1">
      <c r="A489" s="162" t="s">
        <v>369</v>
      </c>
      <c r="B489" s="163" t="s">
        <v>238</v>
      </c>
      <c r="C489" s="164">
        <f>SUM(C490:C498)</f>
        <v>0</v>
      </c>
      <c r="D489" s="164">
        <f>SUM(D490:D498)</f>
        <v>0</v>
      </c>
      <c r="E489" s="164">
        <f t="shared" si="792"/>
        <v>0</v>
      </c>
      <c r="F489" s="164">
        <f>SUM(F490:F498)</f>
        <v>0</v>
      </c>
      <c r="G489" s="164">
        <f t="shared" si="595"/>
        <v>0</v>
      </c>
      <c r="H489" s="164">
        <f>SUM(H490:H498)</f>
        <v>0</v>
      </c>
      <c r="I489" s="164">
        <f t="shared" si="596"/>
        <v>0</v>
      </c>
      <c r="J489" s="164">
        <f t="shared" ref="J489:AA489" si="968">SUM(J490:J498)</f>
        <v>0</v>
      </c>
      <c r="K489" s="164">
        <f t="shared" si="968"/>
        <v>0</v>
      </c>
      <c r="L489" s="164">
        <f t="shared" si="968"/>
        <v>0</v>
      </c>
      <c r="M489" s="164">
        <f t="shared" si="968"/>
        <v>0</v>
      </c>
      <c r="N489" s="164">
        <f t="shared" si="968"/>
        <v>0</v>
      </c>
      <c r="O489" s="164">
        <f t="shared" ref="O489:P489" si="969">SUM(O490:O498)</f>
        <v>0</v>
      </c>
      <c r="P489" s="164">
        <f t="shared" si="969"/>
        <v>0</v>
      </c>
      <c r="Q489" s="164">
        <f t="shared" si="968"/>
        <v>0</v>
      </c>
      <c r="R489" s="164">
        <f t="shared" si="968"/>
        <v>0</v>
      </c>
      <c r="S489" s="164">
        <f t="shared" ref="S489" si="970">SUM(S490:S498)</f>
        <v>0</v>
      </c>
      <c r="T489" s="164">
        <f t="shared" si="968"/>
        <v>0</v>
      </c>
      <c r="U489" s="164">
        <f t="shared" si="968"/>
        <v>0</v>
      </c>
      <c r="V489" s="164">
        <f t="shared" ref="V489" si="971">SUM(V490:V498)</f>
        <v>0</v>
      </c>
      <c r="W489" s="164">
        <f t="shared" si="968"/>
        <v>0</v>
      </c>
      <c r="X489" s="164">
        <f t="shared" si="968"/>
        <v>0</v>
      </c>
      <c r="Y489" s="164">
        <f t="shared" si="968"/>
        <v>0</v>
      </c>
      <c r="Z489" s="164">
        <f t="shared" si="968"/>
        <v>0</v>
      </c>
      <c r="AA489" s="164">
        <f t="shared" si="968"/>
        <v>0</v>
      </c>
      <c r="AB489" s="164">
        <f t="shared" si="599"/>
        <v>0</v>
      </c>
      <c r="AC489" s="164">
        <f>SUM(AC490:AC498)</f>
        <v>0</v>
      </c>
      <c r="AD489" s="164">
        <f>SUM(AD490:AD498)</f>
        <v>0</v>
      </c>
      <c r="AE489" s="164">
        <f>SUM(AE490:AE498)</f>
        <v>0</v>
      </c>
      <c r="AF489" s="164">
        <f t="shared" si="600"/>
        <v>0</v>
      </c>
      <c r="AG489" s="164">
        <f>SUM(AG490:AG498)</f>
        <v>0</v>
      </c>
      <c r="AH489" s="164">
        <f>SUM(AH490:AH498)</f>
        <v>0</v>
      </c>
      <c r="AI489" s="164">
        <f>SUM(AI490:AI498)</f>
        <v>0</v>
      </c>
      <c r="AJ489" s="164">
        <f t="shared" si="601"/>
        <v>0</v>
      </c>
      <c r="AK489" s="164">
        <f>SUM(AK490:AK498)</f>
        <v>0</v>
      </c>
      <c r="AL489" s="164">
        <f>SUM(AL490:AL498)</f>
        <v>0</v>
      </c>
      <c r="AM489" s="164">
        <f>SUM(AM490:AM498)</f>
        <v>0</v>
      </c>
      <c r="AN489" s="164">
        <f t="shared" si="602"/>
        <v>0</v>
      </c>
      <c r="AO489" s="164">
        <f t="shared" si="603"/>
        <v>0</v>
      </c>
    </row>
    <row r="490" spans="1:41" hidden="1">
      <c r="A490" s="155" t="s">
        <v>370</v>
      </c>
      <c r="B490" s="156" t="s">
        <v>233</v>
      </c>
      <c r="C490" s="157">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D490" s="157">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E490" s="157">
        <f t="shared" ref="E490:E494" si="972">C490+D490</f>
        <v>0</v>
      </c>
      <c r="F490" s="157"/>
      <c r="G490" s="157">
        <f t="shared" ref="G490:G494" si="973">E490-F490</f>
        <v>0</v>
      </c>
      <c r="H490" s="157"/>
      <c r="I490" s="157">
        <f t="shared" ref="I490:I494" si="974">E490-H490</f>
        <v>0</v>
      </c>
      <c r="J490"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K490"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L490"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M490"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N490"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O490"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P490"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Q490"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R490"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S490"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T490"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U490"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V490"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W490"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X490"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Y490"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Z490"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A490"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B490" s="157">
        <f t="shared" ref="AB490:AB494" si="975">Y490+Z490+AA490</f>
        <v>0</v>
      </c>
      <c r="AC490"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D490"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E490"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F490" s="157">
        <f t="shared" ref="AF490:AF494" si="976">AC490+AD490+AE490</f>
        <v>0</v>
      </c>
      <c r="AG490"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H490"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I490"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J490" s="157">
        <f t="shared" ref="AJ490:AJ494" si="977">AG490+AH490+AI490</f>
        <v>0</v>
      </c>
      <c r="AK490"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L490"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M490"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N490" s="157">
        <f t="shared" ref="AN490:AN494" si="978">AK490+AL490+AM490</f>
        <v>0</v>
      </c>
      <c r="AO490" s="157">
        <f t="shared" ref="AO490:AO494" si="979">AB490+AF490+AJ490+AN490</f>
        <v>0</v>
      </c>
    </row>
    <row r="491" spans="1:41" hidden="1">
      <c r="A491" s="155" t="s">
        <v>1230</v>
      </c>
      <c r="B491" s="156" t="s">
        <v>1185</v>
      </c>
      <c r="C491" s="157">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D491" s="157">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E491" s="157">
        <f t="shared" ref="E491" si="980">C491+D491</f>
        <v>0</v>
      </c>
      <c r="F491" s="157"/>
      <c r="G491" s="157">
        <f t="shared" ref="G491" si="981">E491-F491</f>
        <v>0</v>
      </c>
      <c r="H491" s="157"/>
      <c r="I491" s="157">
        <f t="shared" ref="I491" si="982">E491-H491</f>
        <v>0</v>
      </c>
      <c r="J491"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K491"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L491"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M491"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N491"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O491"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P491"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Q491"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R491"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S491"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T491"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U491"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V491"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W491"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X491"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Y491"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Z491"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A491"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B491" s="157">
        <f t="shared" ref="AB491" si="983">Y491+Z491+AA491</f>
        <v>0</v>
      </c>
      <c r="AC491"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D491"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E491"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F491" s="157">
        <f t="shared" ref="AF491" si="984">AC491+AD491+AE491</f>
        <v>0</v>
      </c>
      <c r="AG491"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H491"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I491"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J491" s="157">
        <f t="shared" ref="AJ491" si="985">AG491+AH491+AI491</f>
        <v>0</v>
      </c>
      <c r="AK491"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L491"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M491"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N491" s="157">
        <f t="shared" ref="AN491" si="986">AK491+AL491+AM491</f>
        <v>0</v>
      </c>
      <c r="AO491" s="157">
        <f t="shared" ref="AO491" si="987">AB491+AF491+AJ491+AN491</f>
        <v>0</v>
      </c>
    </row>
    <row r="492" spans="1:41" hidden="1">
      <c r="A492" s="155" t="s">
        <v>1231</v>
      </c>
      <c r="B492" s="156" t="s">
        <v>1187</v>
      </c>
      <c r="C492" s="157">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D492" s="157">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E492" s="157">
        <f t="shared" si="972"/>
        <v>0</v>
      </c>
      <c r="F492" s="157"/>
      <c r="G492" s="157">
        <f t="shared" si="973"/>
        <v>0</v>
      </c>
      <c r="H492" s="157"/>
      <c r="I492" s="157">
        <f t="shared" si="974"/>
        <v>0</v>
      </c>
      <c r="J492"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K492"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L492"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M492"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N492"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O492"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P492"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Q492"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R492"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S492"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T492"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U492"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V492"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W492"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X492"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Y492"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Z492"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A492"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B492" s="157">
        <f t="shared" si="975"/>
        <v>0</v>
      </c>
      <c r="AC492"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D492"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E492"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F492" s="157">
        <f t="shared" si="976"/>
        <v>0</v>
      </c>
      <c r="AG492"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H492"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I492"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J492" s="157">
        <f t="shared" si="977"/>
        <v>0</v>
      </c>
      <c r="AK492"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L492"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M492"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N492" s="157">
        <f t="shared" si="978"/>
        <v>0</v>
      </c>
      <c r="AO492" s="157">
        <f t="shared" si="979"/>
        <v>0</v>
      </c>
    </row>
    <row r="493" spans="1:41" hidden="1">
      <c r="A493" s="155" t="s">
        <v>1232</v>
      </c>
      <c r="B493" s="156" t="s">
        <v>1191</v>
      </c>
      <c r="C493" s="157">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D493" s="157">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E493" s="157">
        <f t="shared" si="972"/>
        <v>0</v>
      </c>
      <c r="F493" s="157"/>
      <c r="G493" s="157">
        <f t="shared" si="973"/>
        <v>0</v>
      </c>
      <c r="H493" s="157"/>
      <c r="I493" s="157">
        <f t="shared" si="974"/>
        <v>0</v>
      </c>
      <c r="J493"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K493"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L493"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M493"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N493"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O493"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P493"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Q493"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R493"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S493"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T493"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U493"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V493"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W493"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X493"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Y493"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Z493"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A493"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B493" s="157">
        <f t="shared" si="975"/>
        <v>0</v>
      </c>
      <c r="AC493"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D493"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E493"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F493" s="157">
        <f t="shared" si="976"/>
        <v>0</v>
      </c>
      <c r="AG493"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H493"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I493"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J493" s="157">
        <f t="shared" si="977"/>
        <v>0</v>
      </c>
      <c r="AK493"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L493"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M493"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N493" s="157">
        <f t="shared" si="978"/>
        <v>0</v>
      </c>
      <c r="AO493" s="157">
        <f t="shared" si="979"/>
        <v>0</v>
      </c>
    </row>
    <row r="494" spans="1:41" hidden="1">
      <c r="A494" s="155" t="s">
        <v>1233</v>
      </c>
      <c r="B494" s="156" t="s">
        <v>1234</v>
      </c>
      <c r="C494" s="157">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D494" s="157">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E494" s="157">
        <f t="shared" si="972"/>
        <v>0</v>
      </c>
      <c r="F494" s="157"/>
      <c r="G494" s="157">
        <f t="shared" si="973"/>
        <v>0</v>
      </c>
      <c r="H494" s="157"/>
      <c r="I494" s="157">
        <f t="shared" si="974"/>
        <v>0</v>
      </c>
      <c r="J494"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K494"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L494"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M494"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N494"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O494"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P494"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Q494"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R494"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S494"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T494"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U494"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V494"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W494"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X494"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Y494"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Z494"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A494"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B494" s="157">
        <f t="shared" si="975"/>
        <v>0</v>
      </c>
      <c r="AC494"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D494"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E494"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F494" s="157">
        <f t="shared" si="976"/>
        <v>0</v>
      </c>
      <c r="AG494"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H494"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I494"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J494" s="157">
        <f t="shared" si="977"/>
        <v>0</v>
      </c>
      <c r="AK494"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L494"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M494"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N494" s="157">
        <f t="shared" si="978"/>
        <v>0</v>
      </c>
      <c r="AO494" s="157">
        <f t="shared" si="979"/>
        <v>0</v>
      </c>
    </row>
    <row r="495" spans="1:41" hidden="1">
      <c r="A495" s="155" t="s">
        <v>1235</v>
      </c>
      <c r="B495" s="156" t="s">
        <v>1195</v>
      </c>
      <c r="C495" s="157">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D495" s="157">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E495" s="157">
        <f t="shared" si="792"/>
        <v>0</v>
      </c>
      <c r="F495" s="157"/>
      <c r="G495" s="157">
        <f t="shared" si="595"/>
        <v>0</v>
      </c>
      <c r="H495" s="157"/>
      <c r="I495" s="157">
        <f t="shared" si="596"/>
        <v>0</v>
      </c>
      <c r="J495"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K495"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L495"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M495"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N495"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O495"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P495"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Q495"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R495"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S495"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T495"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U495"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V495"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W495"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X495"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Y495"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Z495"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A495"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B495" s="157">
        <f t="shared" si="599"/>
        <v>0</v>
      </c>
      <c r="AC495"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D495"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E495"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F495" s="157">
        <f t="shared" si="600"/>
        <v>0</v>
      </c>
      <c r="AG495"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H495"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I495"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J495" s="157">
        <f t="shared" si="601"/>
        <v>0</v>
      </c>
      <c r="AK495"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L495"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M495"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N495" s="157">
        <f t="shared" si="602"/>
        <v>0</v>
      </c>
      <c r="AO495" s="157">
        <f t="shared" si="603"/>
        <v>0</v>
      </c>
    </row>
    <row r="496" spans="1:41" hidden="1">
      <c r="A496" s="155" t="s">
        <v>1236</v>
      </c>
      <c r="B496" s="156" t="s">
        <v>1237</v>
      </c>
      <c r="C496" s="157">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D496" s="157">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E496" s="157">
        <f t="shared" ref="E496" si="988">C496+D496</f>
        <v>0</v>
      </c>
      <c r="F496" s="157"/>
      <c r="G496" s="157">
        <f t="shared" ref="G496" si="989">E496-F496</f>
        <v>0</v>
      </c>
      <c r="H496" s="157"/>
      <c r="I496" s="157">
        <f t="shared" ref="I496" si="990">E496-H496</f>
        <v>0</v>
      </c>
      <c r="J496"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K496"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L496"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M496"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N496"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O496"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P496"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Q496"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R496"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S496"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T496"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U496"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V496"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W496"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X496"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Y496"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Z496"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A496"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B496" s="157">
        <f t="shared" ref="AB496" si="991">Y496+Z496+AA496</f>
        <v>0</v>
      </c>
      <c r="AC496"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D496"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E496"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F496" s="157">
        <f t="shared" ref="AF496" si="992">AC496+AD496+AE496</f>
        <v>0</v>
      </c>
      <c r="AG496"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H496"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I496"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J496" s="157">
        <f t="shared" ref="AJ496" si="993">AG496+AH496+AI496</f>
        <v>0</v>
      </c>
      <c r="AK496"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L496"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M496"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N496" s="157">
        <f t="shared" ref="AN496" si="994">AK496+AL496+AM496</f>
        <v>0</v>
      </c>
      <c r="AO496" s="157">
        <f t="shared" ref="AO496" si="995">AB496+AF496+AJ496+AN496</f>
        <v>0</v>
      </c>
    </row>
    <row r="497" spans="1:41" hidden="1">
      <c r="A497" s="155" t="s">
        <v>1238</v>
      </c>
      <c r="B497" s="156" t="s">
        <v>1197</v>
      </c>
      <c r="C497" s="157">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D497" s="157">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E497" s="157">
        <f t="shared" ref="E497" si="996">C497+D497</f>
        <v>0</v>
      </c>
      <c r="F497" s="157"/>
      <c r="G497" s="157">
        <f t="shared" ref="G497" si="997">E497-F497</f>
        <v>0</v>
      </c>
      <c r="H497" s="157"/>
      <c r="I497" s="157">
        <f t="shared" ref="I497" si="998">E497-H497</f>
        <v>0</v>
      </c>
      <c r="J497"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K497"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L497"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M497"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N497"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O497"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P497"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Q497"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R497"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S497"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T497"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U497"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V497"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W497"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X497"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Y497"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Z497"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A497"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B497" s="157">
        <f t="shared" ref="AB497" si="999">Y497+Z497+AA497</f>
        <v>0</v>
      </c>
      <c r="AC497"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D497"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E497"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F497" s="157">
        <f t="shared" ref="AF497" si="1000">AC497+AD497+AE497</f>
        <v>0</v>
      </c>
      <c r="AG497"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H497"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I497"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J497" s="157">
        <f t="shared" ref="AJ497" si="1001">AG497+AH497+AI497</f>
        <v>0</v>
      </c>
      <c r="AK497"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L497"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M497"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N497" s="157">
        <f t="shared" ref="AN497" si="1002">AK497+AL497+AM497</f>
        <v>0</v>
      </c>
      <c r="AO497" s="157">
        <f t="shared" ref="AO497" si="1003">AB497+AF497+AJ497+AN497</f>
        <v>0</v>
      </c>
    </row>
    <row r="498" spans="1:41" hidden="1">
      <c r="A498" s="155" t="s">
        <v>1239</v>
      </c>
      <c r="B498" s="156" t="s">
        <v>1240</v>
      </c>
      <c r="C498" s="157">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D498" s="157">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E498" s="157">
        <f t="shared" si="792"/>
        <v>0</v>
      </c>
      <c r="F498" s="157"/>
      <c r="G498" s="157">
        <f t="shared" si="595"/>
        <v>0</v>
      </c>
      <c r="H498" s="157"/>
      <c r="I498" s="157">
        <f t="shared" si="596"/>
        <v>0</v>
      </c>
      <c r="J498"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K498"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L498"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M498"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N498"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O498"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P498"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Q498"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R498"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S498"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T498"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U498"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V498"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W498"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X498"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Y498"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Z498"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A498"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B498" s="157">
        <f t="shared" si="599"/>
        <v>0</v>
      </c>
      <c r="AC498"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D498"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E498"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F498" s="157">
        <f t="shared" si="600"/>
        <v>0</v>
      </c>
      <c r="AG498"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H498"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I498"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J498" s="157">
        <f t="shared" si="601"/>
        <v>0</v>
      </c>
      <c r="AK498"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L498"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M498"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N498" s="157">
        <f t="shared" si="602"/>
        <v>0</v>
      </c>
      <c r="AO498" s="157">
        <f t="shared" si="603"/>
        <v>0</v>
      </c>
    </row>
    <row r="499" spans="1:41" hidden="1">
      <c r="A499" s="152" t="s">
        <v>374</v>
      </c>
      <c r="B499" s="153" t="s">
        <v>241</v>
      </c>
      <c r="C499" s="154">
        <f>C500+C509</f>
        <v>0</v>
      </c>
      <c r="D499" s="154">
        <f>D500+D509</f>
        <v>0</v>
      </c>
      <c r="E499" s="154">
        <f t="shared" ref="E499:E566" si="1004">C499+D499</f>
        <v>0</v>
      </c>
      <c r="F499" s="154">
        <f t="shared" ref="F499:H499" si="1005">F500+F509</f>
        <v>0</v>
      </c>
      <c r="G499" s="154">
        <f t="shared" ref="G499:G566" si="1006">E499-F499</f>
        <v>0</v>
      </c>
      <c r="H499" s="154">
        <f t="shared" si="1005"/>
        <v>0</v>
      </c>
      <c r="I499" s="154">
        <f t="shared" ref="I499:I566" si="1007">E499-H499</f>
        <v>0</v>
      </c>
      <c r="J499" s="154">
        <f t="shared" ref="J499:AM499" si="1008">J500+J509</f>
        <v>0</v>
      </c>
      <c r="K499" s="154">
        <f t="shared" si="1008"/>
        <v>0</v>
      </c>
      <c r="L499" s="154">
        <f t="shared" si="1008"/>
        <v>0</v>
      </c>
      <c r="M499" s="154">
        <f t="shared" si="1008"/>
        <v>0</v>
      </c>
      <c r="N499" s="154">
        <f t="shared" si="1008"/>
        <v>0</v>
      </c>
      <c r="O499" s="154">
        <f t="shared" ref="O499:P499" si="1009">O500+O509</f>
        <v>0</v>
      </c>
      <c r="P499" s="154">
        <f t="shared" si="1009"/>
        <v>0</v>
      </c>
      <c r="Q499" s="154">
        <f t="shared" si="1008"/>
        <v>0</v>
      </c>
      <c r="R499" s="154">
        <f t="shared" si="1008"/>
        <v>0</v>
      </c>
      <c r="S499" s="154">
        <f t="shared" ref="S499" si="1010">S500+S509</f>
        <v>0</v>
      </c>
      <c r="T499" s="154">
        <f t="shared" si="1008"/>
        <v>0</v>
      </c>
      <c r="U499" s="154">
        <f t="shared" si="1008"/>
        <v>0</v>
      </c>
      <c r="V499" s="154">
        <f t="shared" ref="V499" si="1011">V500+V509</f>
        <v>0</v>
      </c>
      <c r="W499" s="154">
        <f t="shared" si="1008"/>
        <v>0</v>
      </c>
      <c r="X499" s="154">
        <f t="shared" si="1008"/>
        <v>0</v>
      </c>
      <c r="Y499" s="154">
        <f t="shared" si="1008"/>
        <v>0</v>
      </c>
      <c r="Z499" s="154">
        <f t="shared" si="1008"/>
        <v>0</v>
      </c>
      <c r="AA499" s="154">
        <f t="shared" si="1008"/>
        <v>0</v>
      </c>
      <c r="AB499" s="154">
        <f t="shared" ref="AB499:AB566" si="1012">Y499+Z499+AA499</f>
        <v>0</v>
      </c>
      <c r="AC499" s="154">
        <f t="shared" si="1008"/>
        <v>0</v>
      </c>
      <c r="AD499" s="154">
        <f t="shared" si="1008"/>
        <v>0</v>
      </c>
      <c r="AE499" s="154">
        <f t="shared" si="1008"/>
        <v>0</v>
      </c>
      <c r="AF499" s="154">
        <f t="shared" ref="AF499:AF566" si="1013">AC499+AD499+AE499</f>
        <v>0</v>
      </c>
      <c r="AG499" s="154">
        <f t="shared" si="1008"/>
        <v>0</v>
      </c>
      <c r="AH499" s="154">
        <f t="shared" si="1008"/>
        <v>0</v>
      </c>
      <c r="AI499" s="154">
        <f t="shared" si="1008"/>
        <v>0</v>
      </c>
      <c r="AJ499" s="154">
        <f t="shared" ref="AJ499:AJ566" si="1014">AG499+AH499+AI499</f>
        <v>0</v>
      </c>
      <c r="AK499" s="154">
        <f t="shared" si="1008"/>
        <v>0</v>
      </c>
      <c r="AL499" s="154">
        <f t="shared" si="1008"/>
        <v>0</v>
      </c>
      <c r="AM499" s="154">
        <f t="shared" si="1008"/>
        <v>0</v>
      </c>
      <c r="AN499" s="154">
        <f t="shared" ref="AN499:AN566" si="1015">AK499+AL499+AM499</f>
        <v>0</v>
      </c>
      <c r="AO499" s="154">
        <f t="shared" ref="AO499:AO566" si="1016">AB499+AF499+AJ499+AN499</f>
        <v>0</v>
      </c>
    </row>
    <row r="500" spans="1:41" hidden="1">
      <c r="A500" s="162" t="s">
        <v>375</v>
      </c>
      <c r="B500" s="163" t="s">
        <v>242</v>
      </c>
      <c r="C500" s="164">
        <f>SUM(C501:C508)</f>
        <v>0</v>
      </c>
      <c r="D500" s="164">
        <f>SUM(D501:D508)</f>
        <v>0</v>
      </c>
      <c r="E500" s="164">
        <f t="shared" si="1004"/>
        <v>0</v>
      </c>
      <c r="F500" s="164">
        <f t="shared" ref="F500:H500" si="1017">SUM(F501:F508)</f>
        <v>0</v>
      </c>
      <c r="G500" s="164">
        <f t="shared" si="1006"/>
        <v>0</v>
      </c>
      <c r="H500" s="164">
        <f t="shared" si="1017"/>
        <v>0</v>
      </c>
      <c r="I500" s="164">
        <f t="shared" si="1007"/>
        <v>0</v>
      </c>
      <c r="J500" s="164">
        <f t="shared" ref="J500:AM500" si="1018">SUM(J501:J508)</f>
        <v>0</v>
      </c>
      <c r="K500" s="164">
        <f t="shared" si="1018"/>
        <v>0</v>
      </c>
      <c r="L500" s="164">
        <f t="shared" si="1018"/>
        <v>0</v>
      </c>
      <c r="M500" s="164">
        <f t="shared" si="1018"/>
        <v>0</v>
      </c>
      <c r="N500" s="164">
        <f t="shared" si="1018"/>
        <v>0</v>
      </c>
      <c r="O500" s="164">
        <f t="shared" ref="O500:P500" si="1019">SUM(O501:O508)</f>
        <v>0</v>
      </c>
      <c r="P500" s="164">
        <f t="shared" si="1019"/>
        <v>0</v>
      </c>
      <c r="Q500" s="164">
        <f t="shared" si="1018"/>
        <v>0</v>
      </c>
      <c r="R500" s="164">
        <f t="shared" si="1018"/>
        <v>0</v>
      </c>
      <c r="S500" s="164">
        <f t="shared" ref="S500" si="1020">SUM(S501:S508)</f>
        <v>0</v>
      </c>
      <c r="T500" s="164">
        <f t="shared" si="1018"/>
        <v>0</v>
      </c>
      <c r="U500" s="164">
        <f t="shared" si="1018"/>
        <v>0</v>
      </c>
      <c r="V500" s="164">
        <f t="shared" ref="V500" si="1021">SUM(V501:V508)</f>
        <v>0</v>
      </c>
      <c r="W500" s="164">
        <f t="shared" si="1018"/>
        <v>0</v>
      </c>
      <c r="X500" s="164">
        <f t="shared" si="1018"/>
        <v>0</v>
      </c>
      <c r="Y500" s="164">
        <f t="shared" si="1018"/>
        <v>0</v>
      </c>
      <c r="Z500" s="164">
        <f t="shared" si="1018"/>
        <v>0</v>
      </c>
      <c r="AA500" s="164">
        <f t="shared" si="1018"/>
        <v>0</v>
      </c>
      <c r="AB500" s="164">
        <f t="shared" si="1012"/>
        <v>0</v>
      </c>
      <c r="AC500" s="164">
        <f t="shared" si="1018"/>
        <v>0</v>
      </c>
      <c r="AD500" s="164">
        <f t="shared" si="1018"/>
        <v>0</v>
      </c>
      <c r="AE500" s="164">
        <f t="shared" si="1018"/>
        <v>0</v>
      </c>
      <c r="AF500" s="164">
        <f t="shared" si="1013"/>
        <v>0</v>
      </c>
      <c r="AG500" s="164">
        <f t="shared" si="1018"/>
        <v>0</v>
      </c>
      <c r="AH500" s="164">
        <f t="shared" si="1018"/>
        <v>0</v>
      </c>
      <c r="AI500" s="164">
        <f t="shared" si="1018"/>
        <v>0</v>
      </c>
      <c r="AJ500" s="164">
        <f t="shared" si="1014"/>
        <v>0</v>
      </c>
      <c r="AK500" s="164">
        <f t="shared" si="1018"/>
        <v>0</v>
      </c>
      <c r="AL500" s="164">
        <f t="shared" si="1018"/>
        <v>0</v>
      </c>
      <c r="AM500" s="164">
        <f t="shared" si="1018"/>
        <v>0</v>
      </c>
      <c r="AN500" s="164">
        <f t="shared" si="1015"/>
        <v>0</v>
      </c>
      <c r="AO500" s="164">
        <f t="shared" si="1016"/>
        <v>0</v>
      </c>
    </row>
    <row r="501" spans="1:41" hidden="1">
      <c r="A501" s="155" t="s">
        <v>376</v>
      </c>
      <c r="B501" s="156" t="s">
        <v>243</v>
      </c>
      <c r="C501" s="157">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D501" s="157">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E501" s="157">
        <f t="shared" si="1004"/>
        <v>0</v>
      </c>
      <c r="F501" s="157"/>
      <c r="G501" s="157">
        <f t="shared" si="1006"/>
        <v>0</v>
      </c>
      <c r="H501" s="157"/>
      <c r="I501" s="157">
        <f t="shared" si="1007"/>
        <v>0</v>
      </c>
      <c r="J501"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K501"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L501"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M501"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N501"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O501"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P501"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Q501"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R501"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S501"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T501"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U501"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V501"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W501"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X501"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Y501"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Z501"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A501"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B501" s="157">
        <f t="shared" si="1012"/>
        <v>0</v>
      </c>
      <c r="AC501"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D501"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E501"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F501" s="157">
        <f t="shared" si="1013"/>
        <v>0</v>
      </c>
      <c r="AG501"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H501"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I501"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J501" s="157">
        <f t="shared" si="1014"/>
        <v>0</v>
      </c>
      <c r="AK501"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L501"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M501"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N501" s="157">
        <f t="shared" si="1015"/>
        <v>0</v>
      </c>
      <c r="AO501" s="157">
        <f t="shared" si="1016"/>
        <v>0</v>
      </c>
    </row>
    <row r="502" spans="1:41" hidden="1">
      <c r="A502" s="155" t="s">
        <v>1241</v>
      </c>
      <c r="B502" s="156" t="s">
        <v>1242</v>
      </c>
      <c r="C502" s="157">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D502" s="157">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E502" s="157">
        <f t="shared" si="1004"/>
        <v>0</v>
      </c>
      <c r="F502" s="157"/>
      <c r="G502" s="157">
        <f t="shared" si="1006"/>
        <v>0</v>
      </c>
      <c r="H502" s="157"/>
      <c r="I502" s="157">
        <f t="shared" si="1007"/>
        <v>0</v>
      </c>
      <c r="J502"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K502"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L502"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M502"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N502"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O502"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P502"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Q502"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R502"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S502"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T502"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U502"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V502"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W502"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X502"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Y502"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Z502"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A502"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B502" s="157">
        <f t="shared" si="1012"/>
        <v>0</v>
      </c>
      <c r="AC502"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D502"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E502"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F502" s="157">
        <f t="shared" si="1013"/>
        <v>0</v>
      </c>
      <c r="AG502"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H502"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I502"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J502" s="157">
        <f t="shared" si="1014"/>
        <v>0</v>
      </c>
      <c r="AK502"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L502"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M502"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N502" s="157">
        <f t="shared" si="1015"/>
        <v>0</v>
      </c>
      <c r="AO502" s="157">
        <f t="shared" si="1016"/>
        <v>0</v>
      </c>
    </row>
    <row r="503" spans="1:41" hidden="1">
      <c r="A503" s="155" t="s">
        <v>1243</v>
      </c>
      <c r="B503" s="156" t="s">
        <v>1244</v>
      </c>
      <c r="C503" s="157">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D503" s="157">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E503" s="157">
        <f t="shared" ref="E503:E506" si="1022">C503+D503</f>
        <v>0</v>
      </c>
      <c r="F503" s="157"/>
      <c r="G503" s="157">
        <f t="shared" ref="G503:G506" si="1023">E503-F503</f>
        <v>0</v>
      </c>
      <c r="H503" s="157"/>
      <c r="I503" s="157">
        <f t="shared" ref="I503:I506" si="1024">E503-H503</f>
        <v>0</v>
      </c>
      <c r="J503"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K503"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L503"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M503"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N503"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O503"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P503"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Q503"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R503"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S503"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T503"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U503"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V503"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W503"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X503"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Y503"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Z503"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A503"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B503" s="157">
        <f t="shared" ref="AB503:AB506" si="1025">Y503+Z503+AA503</f>
        <v>0</v>
      </c>
      <c r="AC503"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D503"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E503"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F503" s="157">
        <f t="shared" ref="AF503:AF506" si="1026">AC503+AD503+AE503</f>
        <v>0</v>
      </c>
      <c r="AG503"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H503"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I503"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J503" s="157">
        <f t="shared" ref="AJ503:AJ506" si="1027">AG503+AH503+AI503</f>
        <v>0</v>
      </c>
      <c r="AK503"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L503"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M503"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N503" s="157">
        <f t="shared" ref="AN503:AN506" si="1028">AK503+AL503+AM503</f>
        <v>0</v>
      </c>
      <c r="AO503" s="157">
        <f t="shared" ref="AO503:AO506" si="1029">AB503+AF503+AJ503+AN503</f>
        <v>0</v>
      </c>
    </row>
    <row r="504" spans="1:41" hidden="1">
      <c r="A504" s="155" t="s">
        <v>377</v>
      </c>
      <c r="B504" s="156" t="s">
        <v>244</v>
      </c>
      <c r="C504" s="157">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D504" s="157">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E504" s="157">
        <f t="shared" si="1022"/>
        <v>0</v>
      </c>
      <c r="F504" s="157"/>
      <c r="G504" s="157">
        <f t="shared" si="1023"/>
        <v>0</v>
      </c>
      <c r="H504" s="157"/>
      <c r="I504" s="157">
        <f t="shared" si="1024"/>
        <v>0</v>
      </c>
      <c r="J504"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K504"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L504"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M504"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N504"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O504"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P504"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Q504"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R504"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S504"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T504"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U504"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V504"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W504"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X504"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Y504"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Z504"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A504"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B504" s="157">
        <f t="shared" si="1025"/>
        <v>0</v>
      </c>
      <c r="AC504"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D504"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E504"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F504" s="157">
        <f t="shared" si="1026"/>
        <v>0</v>
      </c>
      <c r="AG504"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H504"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I504"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J504" s="157">
        <f t="shared" si="1027"/>
        <v>0</v>
      </c>
      <c r="AK504"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L504"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M504"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N504" s="157">
        <f t="shared" si="1028"/>
        <v>0</v>
      </c>
      <c r="AO504" s="157">
        <f t="shared" si="1029"/>
        <v>0</v>
      </c>
    </row>
    <row r="505" spans="1:41" hidden="1">
      <c r="A505" s="155" t="s">
        <v>1245</v>
      </c>
      <c r="B505" s="156" t="s">
        <v>1246</v>
      </c>
      <c r="C505" s="157">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D505" s="157">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E505" s="157">
        <f t="shared" ref="E505" si="1030">C505+D505</f>
        <v>0</v>
      </c>
      <c r="F505" s="157"/>
      <c r="G505" s="157">
        <f t="shared" ref="G505" si="1031">E505-F505</f>
        <v>0</v>
      </c>
      <c r="H505" s="157"/>
      <c r="I505" s="157">
        <f t="shared" ref="I505" si="1032">E505-H505</f>
        <v>0</v>
      </c>
      <c r="J505"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K505"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L505"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M505"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N505"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O505"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P505"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Q505"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R505"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S505"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T505"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U505"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V505"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W505"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X505"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Y505"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Z505"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A505"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B505" s="157">
        <f t="shared" ref="AB505" si="1033">Y505+Z505+AA505</f>
        <v>0</v>
      </c>
      <c r="AC505"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D505"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E505"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F505" s="157">
        <f t="shared" ref="AF505" si="1034">AC505+AD505+AE505</f>
        <v>0</v>
      </c>
      <c r="AG505"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H505"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I505"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J505" s="157">
        <f t="shared" ref="AJ505" si="1035">AG505+AH505+AI505</f>
        <v>0</v>
      </c>
      <c r="AK505"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L505"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M505"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N505" s="157">
        <f t="shared" ref="AN505" si="1036">AK505+AL505+AM505</f>
        <v>0</v>
      </c>
      <c r="AO505" s="157">
        <f t="shared" ref="AO505" si="1037">AB505+AF505+AJ505+AN505</f>
        <v>0</v>
      </c>
    </row>
    <row r="506" spans="1:41" hidden="1">
      <c r="A506" s="155" t="s">
        <v>1247</v>
      </c>
      <c r="B506" s="156" t="s">
        <v>1248</v>
      </c>
      <c r="C506" s="157">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D506" s="157">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E506" s="157">
        <f t="shared" si="1022"/>
        <v>0</v>
      </c>
      <c r="F506" s="157"/>
      <c r="G506" s="157">
        <f t="shared" si="1023"/>
        <v>0</v>
      </c>
      <c r="H506" s="157"/>
      <c r="I506" s="157">
        <f t="shared" si="1024"/>
        <v>0</v>
      </c>
      <c r="J506"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K506"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L506"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M506"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N506"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O506"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P506"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Q506"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R506"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S506"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T506"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U506"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V506"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W506"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X506"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Y506"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Z506"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A506"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B506" s="157">
        <f t="shared" si="1025"/>
        <v>0</v>
      </c>
      <c r="AC506"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D506"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E506"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F506" s="157">
        <f t="shared" si="1026"/>
        <v>0</v>
      </c>
      <c r="AG506"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H506"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I506"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J506" s="157">
        <f t="shared" si="1027"/>
        <v>0</v>
      </c>
      <c r="AK506"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L506"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M506"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N506" s="157">
        <f t="shared" si="1028"/>
        <v>0</v>
      </c>
      <c r="AO506" s="157">
        <f t="shared" si="1029"/>
        <v>0</v>
      </c>
    </row>
    <row r="507" spans="1:41" hidden="1">
      <c r="A507" s="155" t="s">
        <v>1249</v>
      </c>
      <c r="B507" s="156" t="s">
        <v>1250</v>
      </c>
      <c r="C507" s="157">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D507" s="157">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E507" s="157">
        <f t="shared" ref="E507" si="1038">C507+D507</f>
        <v>0</v>
      </c>
      <c r="F507" s="157"/>
      <c r="G507" s="157">
        <f t="shared" ref="G507" si="1039">E507-F507</f>
        <v>0</v>
      </c>
      <c r="H507" s="157"/>
      <c r="I507" s="157">
        <f t="shared" ref="I507" si="1040">E507-H507</f>
        <v>0</v>
      </c>
      <c r="J507"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K507"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L507"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M507"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N507"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O507"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P507"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Q507"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R507"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S507"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T507"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U507"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V507"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W507"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X507"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Y507"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Z507"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A507"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B507" s="157">
        <f t="shared" ref="AB507" si="1041">Y507+Z507+AA507</f>
        <v>0</v>
      </c>
      <c r="AC507"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D507"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E507"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F507" s="157">
        <f t="shared" ref="AF507" si="1042">AC507+AD507+AE507</f>
        <v>0</v>
      </c>
      <c r="AG507"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H507"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I507"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J507" s="157">
        <f t="shared" ref="AJ507" si="1043">AG507+AH507+AI507</f>
        <v>0</v>
      </c>
      <c r="AK507"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L507"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M507"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N507" s="157">
        <f t="shared" ref="AN507" si="1044">AK507+AL507+AM507</f>
        <v>0</v>
      </c>
      <c r="AO507" s="157">
        <f t="shared" ref="AO507" si="1045">AB507+AF507+AJ507+AN507</f>
        <v>0</v>
      </c>
    </row>
    <row r="508" spans="1:41" hidden="1">
      <c r="A508" s="155" t="s">
        <v>1251</v>
      </c>
      <c r="B508" s="156" t="s">
        <v>1252</v>
      </c>
      <c r="C508" s="157">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D508" s="157">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E508" s="157">
        <f t="shared" si="1004"/>
        <v>0</v>
      </c>
      <c r="F508" s="157"/>
      <c r="G508" s="157">
        <f t="shared" si="1006"/>
        <v>0</v>
      </c>
      <c r="H508" s="157"/>
      <c r="I508" s="157">
        <f t="shared" si="1007"/>
        <v>0</v>
      </c>
      <c r="J508"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K508"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L508"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M508"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N508"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O508"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P508"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Q508"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R508"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S508"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T508"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U508"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V508"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W508"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X508"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Y508"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Z508"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A508"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B508" s="157">
        <f t="shared" si="1012"/>
        <v>0</v>
      </c>
      <c r="AC508"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D508"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E508"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F508" s="157">
        <f t="shared" si="1013"/>
        <v>0</v>
      </c>
      <c r="AG508"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H508"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I508"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J508" s="157">
        <f t="shared" si="1014"/>
        <v>0</v>
      </c>
      <c r="AK508"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L508"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M508"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N508" s="157">
        <f t="shared" si="1015"/>
        <v>0</v>
      </c>
      <c r="AO508" s="157">
        <f t="shared" si="1016"/>
        <v>0</v>
      </c>
    </row>
    <row r="509" spans="1:41" hidden="1">
      <c r="A509" s="162" t="s">
        <v>378</v>
      </c>
      <c r="B509" s="163" t="s">
        <v>245</v>
      </c>
      <c r="C509" s="164">
        <f>SUM(C510:C525)</f>
        <v>0</v>
      </c>
      <c r="D509" s="164">
        <f>SUM(D510:D525)</f>
        <v>0</v>
      </c>
      <c r="E509" s="164">
        <f t="shared" si="1004"/>
        <v>0</v>
      </c>
      <c r="F509" s="164">
        <f>SUM(F510:F525)</f>
        <v>0</v>
      </c>
      <c r="G509" s="164">
        <f t="shared" si="1006"/>
        <v>0</v>
      </c>
      <c r="H509" s="164">
        <f>SUM(H510:H525)</f>
        <v>0</v>
      </c>
      <c r="I509" s="164">
        <f t="shared" si="1007"/>
        <v>0</v>
      </c>
      <c r="J509" s="164">
        <f t="shared" ref="J509:AA509" si="1046">SUM(J510:J525)</f>
        <v>0</v>
      </c>
      <c r="K509" s="164">
        <f t="shared" si="1046"/>
        <v>0</v>
      </c>
      <c r="L509" s="164">
        <f t="shared" si="1046"/>
        <v>0</v>
      </c>
      <c r="M509" s="164">
        <f t="shared" si="1046"/>
        <v>0</v>
      </c>
      <c r="N509" s="164">
        <f t="shared" si="1046"/>
        <v>0</v>
      </c>
      <c r="O509" s="164">
        <f t="shared" ref="O509:P509" si="1047">SUM(O510:O525)</f>
        <v>0</v>
      </c>
      <c r="P509" s="164">
        <f t="shared" si="1047"/>
        <v>0</v>
      </c>
      <c r="Q509" s="164">
        <f t="shared" si="1046"/>
        <v>0</v>
      </c>
      <c r="R509" s="164">
        <f t="shared" si="1046"/>
        <v>0</v>
      </c>
      <c r="S509" s="164">
        <f t="shared" ref="S509" si="1048">SUM(S510:S525)</f>
        <v>0</v>
      </c>
      <c r="T509" s="164">
        <f t="shared" si="1046"/>
        <v>0</v>
      </c>
      <c r="U509" s="164">
        <f t="shared" si="1046"/>
        <v>0</v>
      </c>
      <c r="V509" s="164">
        <f t="shared" ref="V509" si="1049">SUM(V510:V525)</f>
        <v>0</v>
      </c>
      <c r="W509" s="164">
        <f t="shared" si="1046"/>
        <v>0</v>
      </c>
      <c r="X509" s="164">
        <f t="shared" si="1046"/>
        <v>0</v>
      </c>
      <c r="Y509" s="164">
        <f t="shared" si="1046"/>
        <v>0</v>
      </c>
      <c r="Z509" s="164">
        <f t="shared" si="1046"/>
        <v>0</v>
      </c>
      <c r="AA509" s="164">
        <f t="shared" si="1046"/>
        <v>0</v>
      </c>
      <c r="AB509" s="164">
        <f t="shared" si="1012"/>
        <v>0</v>
      </c>
      <c r="AC509" s="164">
        <f>SUM(AC510:AC525)</f>
        <v>0</v>
      </c>
      <c r="AD509" s="164">
        <f>SUM(AD510:AD525)</f>
        <v>0</v>
      </c>
      <c r="AE509" s="164">
        <f>SUM(AE510:AE525)</f>
        <v>0</v>
      </c>
      <c r="AF509" s="164">
        <f t="shared" si="1013"/>
        <v>0</v>
      </c>
      <c r="AG509" s="164">
        <f>SUM(AG510:AG525)</f>
        <v>0</v>
      </c>
      <c r="AH509" s="164">
        <f>SUM(AH510:AH525)</f>
        <v>0</v>
      </c>
      <c r="AI509" s="164">
        <f>SUM(AI510:AI525)</f>
        <v>0</v>
      </c>
      <c r="AJ509" s="164">
        <f t="shared" si="1014"/>
        <v>0</v>
      </c>
      <c r="AK509" s="164">
        <f>SUM(AK510:AK525)</f>
        <v>0</v>
      </c>
      <c r="AL509" s="164">
        <f>SUM(AL510:AL525)</f>
        <v>0</v>
      </c>
      <c r="AM509" s="164">
        <f>SUM(AM510:AM525)</f>
        <v>0</v>
      </c>
      <c r="AN509" s="164">
        <f t="shared" si="1015"/>
        <v>0</v>
      </c>
      <c r="AO509" s="164">
        <f t="shared" si="1016"/>
        <v>0</v>
      </c>
    </row>
    <row r="510" spans="1:41" hidden="1">
      <c r="A510" s="155" t="s">
        <v>379</v>
      </c>
      <c r="B510" s="156" t="s">
        <v>246</v>
      </c>
      <c r="C510" s="157">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D510" s="157">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E510" s="157">
        <f t="shared" si="1004"/>
        <v>0</v>
      </c>
      <c r="F510" s="157"/>
      <c r="G510" s="157">
        <f t="shared" si="1006"/>
        <v>0</v>
      </c>
      <c r="H510" s="157"/>
      <c r="I510" s="157">
        <f t="shared" si="1007"/>
        <v>0</v>
      </c>
      <c r="J510"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K510"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L510"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M510"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N510"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O510"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P510"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Q510"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R510"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S510"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T510"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U510"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V510"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W510"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X510"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Y510"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Z510"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A510"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B510" s="157">
        <f t="shared" si="1012"/>
        <v>0</v>
      </c>
      <c r="AC510"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D510"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E510"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F510" s="157">
        <f t="shared" si="1013"/>
        <v>0</v>
      </c>
      <c r="AG510"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H510"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I510"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J510" s="157">
        <f t="shared" si="1014"/>
        <v>0</v>
      </c>
      <c r="AK510"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L510"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M510"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N510" s="157">
        <f t="shared" si="1015"/>
        <v>0</v>
      </c>
      <c r="AO510" s="157">
        <f t="shared" si="1016"/>
        <v>0</v>
      </c>
    </row>
    <row r="511" spans="1:41" hidden="1">
      <c r="A511" s="155" t="s">
        <v>1253</v>
      </c>
      <c r="B511" s="156" t="s">
        <v>1254</v>
      </c>
      <c r="C511" s="157">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D511" s="157">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E511" s="157">
        <f t="shared" ref="E511:E518" si="1050">C511+D511</f>
        <v>0</v>
      </c>
      <c r="F511" s="157"/>
      <c r="G511" s="157">
        <f t="shared" ref="G511:G518" si="1051">E511-F511</f>
        <v>0</v>
      </c>
      <c r="H511" s="157"/>
      <c r="I511" s="157">
        <f t="shared" ref="I511:I518" si="1052">E511-H511</f>
        <v>0</v>
      </c>
      <c r="J511"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K511"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L511"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M511"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N511"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O511"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P511"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Q511"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R511"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S511"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T511"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U511"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V511"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W511"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X511"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Y511"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Z511"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A511"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B511" s="157">
        <f t="shared" ref="AB511:AB518" si="1053">Y511+Z511+AA511</f>
        <v>0</v>
      </c>
      <c r="AC511"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D511"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E511"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F511" s="157">
        <f t="shared" ref="AF511:AF518" si="1054">AC511+AD511+AE511</f>
        <v>0</v>
      </c>
      <c r="AG511"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H511"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I511"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J511" s="157">
        <f t="shared" ref="AJ511:AJ518" si="1055">AG511+AH511+AI511</f>
        <v>0</v>
      </c>
      <c r="AK511"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L511"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M511"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N511" s="157">
        <f t="shared" ref="AN511:AN518" si="1056">AK511+AL511+AM511</f>
        <v>0</v>
      </c>
      <c r="AO511" s="157">
        <f t="shared" ref="AO511:AO518" si="1057">AB511+AF511+AJ511+AN511</f>
        <v>0</v>
      </c>
    </row>
    <row r="512" spans="1:41" hidden="1">
      <c r="A512" s="155" t="s">
        <v>1255</v>
      </c>
      <c r="B512" s="156" t="s">
        <v>1256</v>
      </c>
      <c r="C512" s="157">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D512" s="157">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E512" s="157">
        <f t="shared" si="1050"/>
        <v>0</v>
      </c>
      <c r="F512" s="157"/>
      <c r="G512" s="157">
        <f t="shared" si="1051"/>
        <v>0</v>
      </c>
      <c r="H512" s="157"/>
      <c r="I512" s="157">
        <f t="shared" si="1052"/>
        <v>0</v>
      </c>
      <c r="J512"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K512"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L512"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M512"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N512"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O512"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P512"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Q512"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R512"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S512"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T512"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U512"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V512"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W512"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X512"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Y512"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Z512"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A512"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B512" s="157">
        <f t="shared" si="1053"/>
        <v>0</v>
      </c>
      <c r="AC512"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D512"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E512"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F512" s="157">
        <f t="shared" si="1054"/>
        <v>0</v>
      </c>
      <c r="AG512"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H512"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I512"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J512" s="157">
        <f t="shared" si="1055"/>
        <v>0</v>
      </c>
      <c r="AK512"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L512"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M512"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N512" s="157">
        <f t="shared" si="1056"/>
        <v>0</v>
      </c>
      <c r="AO512" s="157">
        <f t="shared" si="1057"/>
        <v>0</v>
      </c>
    </row>
    <row r="513" spans="1:41" hidden="1">
      <c r="A513" s="155" t="s">
        <v>1257</v>
      </c>
      <c r="B513" s="156" t="s">
        <v>1258</v>
      </c>
      <c r="C513" s="157">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D513" s="157">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E513" s="157">
        <f t="shared" si="1050"/>
        <v>0</v>
      </c>
      <c r="F513" s="157"/>
      <c r="G513" s="157">
        <f t="shared" si="1051"/>
        <v>0</v>
      </c>
      <c r="H513" s="157"/>
      <c r="I513" s="157">
        <f t="shared" si="1052"/>
        <v>0</v>
      </c>
      <c r="J513"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K513"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L513"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M513"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N513"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O513"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P513"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Q513"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R513"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S513"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T513"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U513"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V513"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W513"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X513"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Y513"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Z513"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A513"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B513" s="157">
        <f t="shared" si="1053"/>
        <v>0</v>
      </c>
      <c r="AC513"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D513"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E513"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F513" s="157">
        <f t="shared" si="1054"/>
        <v>0</v>
      </c>
      <c r="AG513"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H513"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I513"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J513" s="157">
        <f t="shared" si="1055"/>
        <v>0</v>
      </c>
      <c r="AK513"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L513"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M513"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N513" s="157">
        <f t="shared" si="1056"/>
        <v>0</v>
      </c>
      <c r="AO513" s="157">
        <f t="shared" si="1057"/>
        <v>0</v>
      </c>
    </row>
    <row r="514" spans="1:41" hidden="1">
      <c r="A514" s="155" t="s">
        <v>1259</v>
      </c>
      <c r="B514" s="156" t="s">
        <v>1260</v>
      </c>
      <c r="C514" s="157">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D514" s="157">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E514" s="157">
        <f t="shared" si="1050"/>
        <v>0</v>
      </c>
      <c r="F514" s="157"/>
      <c r="G514" s="157">
        <f t="shared" si="1051"/>
        <v>0</v>
      </c>
      <c r="H514" s="157"/>
      <c r="I514" s="157">
        <f t="shared" si="1052"/>
        <v>0</v>
      </c>
      <c r="J514"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K514"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L514"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M514"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N514"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O514"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P514"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Q514"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R514"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S514"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T514"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U514"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V514"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W514"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X514"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Y514"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Z514"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A514"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B514" s="157">
        <f t="shared" si="1053"/>
        <v>0</v>
      </c>
      <c r="AC514"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D514"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E514"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F514" s="157">
        <f t="shared" si="1054"/>
        <v>0</v>
      </c>
      <c r="AG514"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H514"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I514"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J514" s="157">
        <f t="shared" si="1055"/>
        <v>0</v>
      </c>
      <c r="AK514"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L514"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M514"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N514" s="157">
        <f t="shared" si="1056"/>
        <v>0</v>
      </c>
      <c r="AO514" s="157">
        <f t="shared" si="1057"/>
        <v>0</v>
      </c>
    </row>
    <row r="515" spans="1:41" hidden="1">
      <c r="A515" s="155" t="s">
        <v>1261</v>
      </c>
      <c r="B515" s="156" t="s">
        <v>1262</v>
      </c>
      <c r="C515" s="157">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D515" s="157">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E515" s="157">
        <f t="shared" si="1050"/>
        <v>0</v>
      </c>
      <c r="F515" s="157"/>
      <c r="G515" s="157">
        <f t="shared" si="1051"/>
        <v>0</v>
      </c>
      <c r="H515" s="157"/>
      <c r="I515" s="157">
        <f t="shared" si="1052"/>
        <v>0</v>
      </c>
      <c r="J515"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K515"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L515"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M515"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N515"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O515"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P515"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Q515"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R515"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S515"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T515"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U515"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V515"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W515"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X515"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Y515"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Z515"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A515"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B515" s="157">
        <f t="shared" si="1053"/>
        <v>0</v>
      </c>
      <c r="AC515"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D515"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E515"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F515" s="157">
        <f t="shared" si="1054"/>
        <v>0</v>
      </c>
      <c r="AG515"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H515"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I515"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J515" s="157">
        <f t="shared" si="1055"/>
        <v>0</v>
      </c>
      <c r="AK515"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L515"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M515"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N515" s="157">
        <f t="shared" si="1056"/>
        <v>0</v>
      </c>
      <c r="AO515" s="157">
        <f t="shared" si="1057"/>
        <v>0</v>
      </c>
    </row>
    <row r="516" spans="1:41" hidden="1">
      <c r="A516" s="155" t="s">
        <v>1263</v>
      </c>
      <c r="B516" s="156" t="s">
        <v>1264</v>
      </c>
      <c r="C516" s="157">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D516" s="157">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E516" s="157">
        <f t="shared" si="1050"/>
        <v>0</v>
      </c>
      <c r="F516" s="157"/>
      <c r="G516" s="157">
        <f t="shared" si="1051"/>
        <v>0</v>
      </c>
      <c r="H516" s="157"/>
      <c r="I516" s="157">
        <f t="shared" si="1052"/>
        <v>0</v>
      </c>
      <c r="J516"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K516"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L516"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M516"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N516"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O516"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P516"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Q516"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R516"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S516"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T516"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U516"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V516"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W516"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X516"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Y516"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Z516"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A516"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B516" s="157">
        <f t="shared" si="1053"/>
        <v>0</v>
      </c>
      <c r="AC516"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D516"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E516"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F516" s="157">
        <f t="shared" si="1054"/>
        <v>0</v>
      </c>
      <c r="AG516"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H516"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I516"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J516" s="157">
        <f t="shared" si="1055"/>
        <v>0</v>
      </c>
      <c r="AK516"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L516"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M516"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N516" s="157">
        <f t="shared" si="1056"/>
        <v>0</v>
      </c>
      <c r="AO516" s="157">
        <f t="shared" si="1057"/>
        <v>0</v>
      </c>
    </row>
    <row r="517" spans="1:41" hidden="1">
      <c r="A517" s="155" t="s">
        <v>1265</v>
      </c>
      <c r="B517" s="156" t="s">
        <v>1266</v>
      </c>
      <c r="C517" s="157">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D517" s="157">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E517" s="157">
        <f t="shared" si="1050"/>
        <v>0</v>
      </c>
      <c r="F517" s="157"/>
      <c r="G517" s="157">
        <f t="shared" si="1051"/>
        <v>0</v>
      </c>
      <c r="H517" s="157"/>
      <c r="I517" s="157">
        <f t="shared" si="1052"/>
        <v>0</v>
      </c>
      <c r="J517"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K517"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L517"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M517"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N517"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O517"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P517"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Q517"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R517"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S517"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T517"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U517"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V517"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W517"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X517"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Y517"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Z517"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A517"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B517" s="157">
        <f t="shared" si="1053"/>
        <v>0</v>
      </c>
      <c r="AC517"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D517"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E517"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F517" s="157">
        <f t="shared" si="1054"/>
        <v>0</v>
      </c>
      <c r="AG517"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H517"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I517"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J517" s="157">
        <f t="shared" si="1055"/>
        <v>0</v>
      </c>
      <c r="AK517"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L517"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M517"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N517" s="157">
        <f t="shared" si="1056"/>
        <v>0</v>
      </c>
      <c r="AO517" s="157">
        <f t="shared" si="1057"/>
        <v>0</v>
      </c>
    </row>
    <row r="518" spans="1:41" hidden="1">
      <c r="A518" s="155" t="s">
        <v>1267</v>
      </c>
      <c r="B518" s="156" t="s">
        <v>1268</v>
      </c>
      <c r="C518" s="157">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D518" s="157">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E518" s="157">
        <f t="shared" si="1050"/>
        <v>0</v>
      </c>
      <c r="F518" s="157"/>
      <c r="G518" s="157">
        <f t="shared" si="1051"/>
        <v>0</v>
      </c>
      <c r="H518" s="157"/>
      <c r="I518" s="157">
        <f t="shared" si="1052"/>
        <v>0</v>
      </c>
      <c r="J518"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K518"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L518"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M518"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N518"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O518"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P518"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Q518"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R518"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S518"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T518"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U518"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V518"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W518"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X518"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Y518"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Z518"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A518"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B518" s="157">
        <f t="shared" si="1053"/>
        <v>0</v>
      </c>
      <c r="AC518"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D518"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E518"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F518" s="157">
        <f t="shared" si="1054"/>
        <v>0</v>
      </c>
      <c r="AG518"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H518"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I518"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J518" s="157">
        <f t="shared" si="1055"/>
        <v>0</v>
      </c>
      <c r="AK518"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L518"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M518"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N518" s="157">
        <f t="shared" si="1056"/>
        <v>0</v>
      </c>
      <c r="AO518" s="157">
        <f t="shared" si="1057"/>
        <v>0</v>
      </c>
    </row>
    <row r="519" spans="1:41" hidden="1">
      <c r="A519" s="155" t="s">
        <v>1269</v>
      </c>
      <c r="B519" s="156" t="s">
        <v>1270</v>
      </c>
      <c r="C519" s="157">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D519" s="157">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E519" s="157">
        <f t="shared" si="1004"/>
        <v>0</v>
      </c>
      <c r="F519" s="157"/>
      <c r="G519" s="157">
        <f t="shared" si="1006"/>
        <v>0</v>
      </c>
      <c r="H519" s="157"/>
      <c r="I519" s="157">
        <f t="shared" si="1007"/>
        <v>0</v>
      </c>
      <c r="J519"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K519"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L519"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M519"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N519"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O519"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P519"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Q519"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R519"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S519"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T519"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U519"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V519"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W519"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X519"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Y519"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Z519"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A519"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B519" s="157">
        <f t="shared" si="1012"/>
        <v>0</v>
      </c>
      <c r="AC519"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D519"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E519"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F519" s="157">
        <f t="shared" si="1013"/>
        <v>0</v>
      </c>
      <c r="AG519"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H519"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I519"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J519" s="157">
        <f t="shared" si="1014"/>
        <v>0</v>
      </c>
      <c r="AK519"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L519"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M519"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N519" s="157">
        <f t="shared" si="1015"/>
        <v>0</v>
      </c>
      <c r="AO519" s="157">
        <f t="shared" si="1016"/>
        <v>0</v>
      </c>
    </row>
    <row r="520" spans="1:41" hidden="1">
      <c r="A520" s="155" t="s">
        <v>1271</v>
      </c>
      <c r="B520" s="156" t="s">
        <v>1272</v>
      </c>
      <c r="C520" s="157">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D520" s="157">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E520" s="157">
        <f t="shared" si="1004"/>
        <v>0</v>
      </c>
      <c r="F520" s="157"/>
      <c r="G520" s="157">
        <f t="shared" si="1006"/>
        <v>0</v>
      </c>
      <c r="H520" s="157"/>
      <c r="I520" s="157">
        <f t="shared" si="1007"/>
        <v>0</v>
      </c>
      <c r="J520"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K520"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L520"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M520"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N520"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O520"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P520"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Q520"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R520"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S520"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T520"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U520"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V520"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W520"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X520"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Y520"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Z520"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A520"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B520" s="157">
        <f t="shared" si="1012"/>
        <v>0</v>
      </c>
      <c r="AC520"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D520"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E520"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F520" s="157">
        <f t="shared" si="1013"/>
        <v>0</v>
      </c>
      <c r="AG520"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H520"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I520"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J520" s="157">
        <f t="shared" si="1014"/>
        <v>0</v>
      </c>
      <c r="AK520"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L520"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M520"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N520" s="157">
        <f t="shared" si="1015"/>
        <v>0</v>
      </c>
      <c r="AO520" s="157">
        <f t="shared" si="1016"/>
        <v>0</v>
      </c>
    </row>
    <row r="521" spans="1:41" hidden="1">
      <c r="A521" s="155" t="s">
        <v>1273</v>
      </c>
      <c r="B521" s="156" t="s">
        <v>1274</v>
      </c>
      <c r="C521" s="157">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D521" s="157">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E521" s="157">
        <f t="shared" ref="E521:E522" si="1058">C521+D521</f>
        <v>0</v>
      </c>
      <c r="F521" s="157"/>
      <c r="G521" s="157">
        <f t="shared" ref="G521:G522" si="1059">E521-F521</f>
        <v>0</v>
      </c>
      <c r="H521" s="157"/>
      <c r="I521" s="157">
        <f t="shared" ref="I521:I522" si="1060">E521-H521</f>
        <v>0</v>
      </c>
      <c r="J521"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K521"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L521"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M521"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N521"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O521"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P521"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Q521"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R521"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S521"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T521"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U521"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V521"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W521"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X521"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Y521"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Z521"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A521"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B521" s="157">
        <f t="shared" ref="AB521:AB522" si="1061">Y521+Z521+AA521</f>
        <v>0</v>
      </c>
      <c r="AC521"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D521"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E521"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F521" s="157">
        <f t="shared" ref="AF521:AF522" si="1062">AC521+AD521+AE521</f>
        <v>0</v>
      </c>
      <c r="AG521"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H521"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I521"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J521" s="157">
        <f t="shared" ref="AJ521:AJ522" si="1063">AG521+AH521+AI521</f>
        <v>0</v>
      </c>
      <c r="AK521"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L521"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M521"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N521" s="157">
        <f t="shared" ref="AN521:AN522" si="1064">AK521+AL521+AM521</f>
        <v>0</v>
      </c>
      <c r="AO521" s="157">
        <f t="shared" ref="AO521:AO522" si="1065">AB521+AF521+AJ521+AN521</f>
        <v>0</v>
      </c>
    </row>
    <row r="522" spans="1:41" hidden="1">
      <c r="A522" s="155" t="s">
        <v>1275</v>
      </c>
      <c r="B522" s="156" t="s">
        <v>1276</v>
      </c>
      <c r="C522" s="157">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D522" s="157">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E522" s="157">
        <f t="shared" si="1058"/>
        <v>0</v>
      </c>
      <c r="F522" s="157"/>
      <c r="G522" s="157">
        <f t="shared" si="1059"/>
        <v>0</v>
      </c>
      <c r="H522" s="157"/>
      <c r="I522" s="157">
        <f t="shared" si="1060"/>
        <v>0</v>
      </c>
      <c r="J522"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K522"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L522"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M522"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N522"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O522"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P522"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Q522"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R522"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S522"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T522"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U522"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V522"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W522"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X522"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Y522"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Z522"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A522"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B522" s="157">
        <f t="shared" si="1061"/>
        <v>0</v>
      </c>
      <c r="AC522"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D522"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E522"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F522" s="157">
        <f t="shared" si="1062"/>
        <v>0</v>
      </c>
      <c r="AG522"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H522"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I522"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J522" s="157">
        <f t="shared" si="1063"/>
        <v>0</v>
      </c>
      <c r="AK522"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L522"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M522"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N522" s="157">
        <f t="shared" si="1064"/>
        <v>0</v>
      </c>
      <c r="AO522" s="157">
        <f t="shared" si="1065"/>
        <v>0</v>
      </c>
    </row>
    <row r="523" spans="1:41" hidden="1">
      <c r="A523" s="155" t="s">
        <v>1277</v>
      </c>
      <c r="B523" s="156" t="s">
        <v>1278</v>
      </c>
      <c r="C523" s="157">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D523" s="157">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E523" s="157">
        <f t="shared" ref="E523:E524" si="1066">C523+D523</f>
        <v>0</v>
      </c>
      <c r="F523" s="157"/>
      <c r="G523" s="157">
        <f t="shared" ref="G523:G524" si="1067">E523-F523</f>
        <v>0</v>
      </c>
      <c r="H523" s="157"/>
      <c r="I523" s="157">
        <f t="shared" ref="I523:I524" si="1068">E523-H523</f>
        <v>0</v>
      </c>
      <c r="J523"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K523"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L523"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M523"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N523"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O523"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P523"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Q523"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R523"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S523"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T523"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U523"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V523"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W523"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X523"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Y523"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Z523"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A523"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B523" s="157">
        <f t="shared" ref="AB523:AB524" si="1069">Y523+Z523+AA523</f>
        <v>0</v>
      </c>
      <c r="AC523"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D523"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E523"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F523" s="157">
        <f t="shared" ref="AF523:AF524" si="1070">AC523+AD523+AE523</f>
        <v>0</v>
      </c>
      <c r="AG523"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H523"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I523"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J523" s="157">
        <f t="shared" ref="AJ523:AJ524" si="1071">AG523+AH523+AI523</f>
        <v>0</v>
      </c>
      <c r="AK523"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L523"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M523"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N523" s="157">
        <f t="shared" ref="AN523:AN524" si="1072">AK523+AL523+AM523</f>
        <v>0</v>
      </c>
      <c r="AO523" s="157">
        <f t="shared" ref="AO523:AO524" si="1073">AB523+AF523+AJ523+AN523</f>
        <v>0</v>
      </c>
    </row>
    <row r="524" spans="1:41" hidden="1">
      <c r="A524" s="155" t="s">
        <v>1279</v>
      </c>
      <c r="B524" s="156" t="s">
        <v>1280</v>
      </c>
      <c r="C524" s="157">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D524" s="157">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E524" s="157">
        <f t="shared" si="1066"/>
        <v>0</v>
      </c>
      <c r="F524" s="157"/>
      <c r="G524" s="157">
        <f t="shared" si="1067"/>
        <v>0</v>
      </c>
      <c r="H524" s="157"/>
      <c r="I524" s="157">
        <f t="shared" si="1068"/>
        <v>0</v>
      </c>
      <c r="J524"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K524"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L524"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M524"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N524"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O524"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P524"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Q524"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R524"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S524"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T524"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U524"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V524"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W524"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X524"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Y524"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Z524"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A524"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B524" s="157">
        <f t="shared" si="1069"/>
        <v>0</v>
      </c>
      <c r="AC524"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D524"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E524"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F524" s="157">
        <f t="shared" si="1070"/>
        <v>0</v>
      </c>
      <c r="AG524"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H524"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I524"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J524" s="157">
        <f t="shared" si="1071"/>
        <v>0</v>
      </c>
      <c r="AK524"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L524"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M524"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N524" s="157">
        <f t="shared" si="1072"/>
        <v>0</v>
      </c>
      <c r="AO524" s="157">
        <f t="shared" si="1073"/>
        <v>0</v>
      </c>
    </row>
    <row r="525" spans="1:41" hidden="1">
      <c r="A525" s="155" t="s">
        <v>1281</v>
      </c>
      <c r="B525" s="156" t="s">
        <v>1282</v>
      </c>
      <c r="C525" s="157">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D525" s="157">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E525" s="157">
        <f t="shared" si="1004"/>
        <v>0</v>
      </c>
      <c r="F525" s="157"/>
      <c r="G525" s="157">
        <f t="shared" si="1006"/>
        <v>0</v>
      </c>
      <c r="H525" s="157"/>
      <c r="I525" s="157">
        <f t="shared" si="1007"/>
        <v>0</v>
      </c>
      <c r="J525"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K525"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L525"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M525"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N525"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O525"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P525"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Q525"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R525"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S525"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T525"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U525"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V525"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W525"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X525"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Y525"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Z525"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A525"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B525" s="157">
        <f t="shared" si="1012"/>
        <v>0</v>
      </c>
      <c r="AC525"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D525"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E525"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F525" s="157">
        <f t="shared" si="1013"/>
        <v>0</v>
      </c>
      <c r="AG525"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H525"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I525"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J525" s="157">
        <f t="shared" si="1014"/>
        <v>0</v>
      </c>
      <c r="AK525"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L525"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M525"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N525" s="157">
        <f t="shared" si="1015"/>
        <v>0</v>
      </c>
      <c r="AO525" s="157">
        <f t="shared" si="1016"/>
        <v>0</v>
      </c>
    </row>
    <row r="526" spans="1:41" hidden="1">
      <c r="A526" s="152" t="s">
        <v>380</v>
      </c>
      <c r="B526" s="153" t="s">
        <v>247</v>
      </c>
      <c r="C526" s="154">
        <f>C527+C541</f>
        <v>0</v>
      </c>
      <c r="D526" s="154">
        <f>D527+D541</f>
        <v>0</v>
      </c>
      <c r="E526" s="154">
        <f t="shared" si="1004"/>
        <v>0</v>
      </c>
      <c r="F526" s="154">
        <f t="shared" ref="F526:H526" si="1074">F527+F541</f>
        <v>0</v>
      </c>
      <c r="G526" s="154">
        <f t="shared" si="1006"/>
        <v>0</v>
      </c>
      <c r="H526" s="154">
        <f t="shared" si="1074"/>
        <v>0</v>
      </c>
      <c r="I526" s="154">
        <f t="shared" si="1007"/>
        <v>0</v>
      </c>
      <c r="J526" s="154">
        <f t="shared" ref="J526:AM526" si="1075">J527+J541</f>
        <v>0</v>
      </c>
      <c r="K526" s="154">
        <f t="shared" si="1075"/>
        <v>0</v>
      </c>
      <c r="L526" s="154">
        <f t="shared" si="1075"/>
        <v>0</v>
      </c>
      <c r="M526" s="154">
        <f t="shared" si="1075"/>
        <v>0</v>
      </c>
      <c r="N526" s="154">
        <f t="shared" si="1075"/>
        <v>0</v>
      </c>
      <c r="O526" s="154">
        <f t="shared" ref="O526:P526" si="1076">O527+O541</f>
        <v>0</v>
      </c>
      <c r="P526" s="154">
        <f t="shared" si="1076"/>
        <v>0</v>
      </c>
      <c r="Q526" s="154">
        <f t="shared" si="1075"/>
        <v>0</v>
      </c>
      <c r="R526" s="154">
        <f t="shared" si="1075"/>
        <v>0</v>
      </c>
      <c r="S526" s="154">
        <f t="shared" ref="S526" si="1077">S527+S541</f>
        <v>0</v>
      </c>
      <c r="T526" s="154">
        <f t="shared" si="1075"/>
        <v>0</v>
      </c>
      <c r="U526" s="154">
        <f t="shared" si="1075"/>
        <v>0</v>
      </c>
      <c r="V526" s="154">
        <f t="shared" ref="V526" si="1078">V527+V541</f>
        <v>0</v>
      </c>
      <c r="W526" s="154">
        <f t="shared" si="1075"/>
        <v>0</v>
      </c>
      <c r="X526" s="154">
        <f t="shared" si="1075"/>
        <v>0</v>
      </c>
      <c r="Y526" s="154">
        <f t="shared" si="1075"/>
        <v>0</v>
      </c>
      <c r="Z526" s="154">
        <f t="shared" si="1075"/>
        <v>0</v>
      </c>
      <c r="AA526" s="154">
        <f t="shared" si="1075"/>
        <v>0</v>
      </c>
      <c r="AB526" s="154">
        <f t="shared" si="1012"/>
        <v>0</v>
      </c>
      <c r="AC526" s="154">
        <f t="shared" si="1075"/>
        <v>0</v>
      </c>
      <c r="AD526" s="154">
        <f t="shared" si="1075"/>
        <v>0</v>
      </c>
      <c r="AE526" s="154">
        <f t="shared" si="1075"/>
        <v>0</v>
      </c>
      <c r="AF526" s="154">
        <f t="shared" si="1013"/>
        <v>0</v>
      </c>
      <c r="AG526" s="154">
        <f t="shared" si="1075"/>
        <v>0</v>
      </c>
      <c r="AH526" s="154">
        <f t="shared" si="1075"/>
        <v>0</v>
      </c>
      <c r="AI526" s="154">
        <f t="shared" si="1075"/>
        <v>0</v>
      </c>
      <c r="AJ526" s="154">
        <f t="shared" si="1014"/>
        <v>0</v>
      </c>
      <c r="AK526" s="154">
        <f t="shared" si="1075"/>
        <v>0</v>
      </c>
      <c r="AL526" s="154">
        <f t="shared" si="1075"/>
        <v>0</v>
      </c>
      <c r="AM526" s="154">
        <f t="shared" si="1075"/>
        <v>0</v>
      </c>
      <c r="AN526" s="154">
        <f t="shared" si="1015"/>
        <v>0</v>
      </c>
      <c r="AO526" s="154">
        <f t="shared" si="1016"/>
        <v>0</v>
      </c>
    </row>
    <row r="527" spans="1:41" hidden="1">
      <c r="A527" s="162" t="s">
        <v>381</v>
      </c>
      <c r="B527" s="163" t="s">
        <v>248</v>
      </c>
      <c r="C527" s="164">
        <f>SUM(C528:C540)</f>
        <v>0</v>
      </c>
      <c r="D527" s="164">
        <f>SUM(D528:D540)</f>
        <v>0</v>
      </c>
      <c r="E527" s="164">
        <f t="shared" si="1004"/>
        <v>0</v>
      </c>
      <c r="F527" s="164">
        <f t="shared" ref="F527:H527" si="1079">SUM(F528:F540)</f>
        <v>0</v>
      </c>
      <c r="G527" s="164">
        <f t="shared" si="1006"/>
        <v>0</v>
      </c>
      <c r="H527" s="164">
        <f t="shared" si="1079"/>
        <v>0</v>
      </c>
      <c r="I527" s="164">
        <f t="shared" si="1007"/>
        <v>0</v>
      </c>
      <c r="J527" s="164">
        <f t="shared" ref="J527:AM527" si="1080">SUM(J528:J540)</f>
        <v>0</v>
      </c>
      <c r="K527" s="164">
        <f t="shared" si="1080"/>
        <v>0</v>
      </c>
      <c r="L527" s="164">
        <f t="shared" si="1080"/>
        <v>0</v>
      </c>
      <c r="M527" s="164">
        <f t="shared" si="1080"/>
        <v>0</v>
      </c>
      <c r="N527" s="164">
        <f t="shared" si="1080"/>
        <v>0</v>
      </c>
      <c r="O527" s="164">
        <f t="shared" ref="O527:P527" si="1081">SUM(O528:O540)</f>
        <v>0</v>
      </c>
      <c r="P527" s="164">
        <f t="shared" si="1081"/>
        <v>0</v>
      </c>
      <c r="Q527" s="164">
        <f t="shared" si="1080"/>
        <v>0</v>
      </c>
      <c r="R527" s="164">
        <f t="shared" si="1080"/>
        <v>0</v>
      </c>
      <c r="S527" s="164">
        <f t="shared" ref="S527" si="1082">SUM(S528:S540)</f>
        <v>0</v>
      </c>
      <c r="T527" s="164">
        <f t="shared" si="1080"/>
        <v>0</v>
      </c>
      <c r="U527" s="164">
        <f t="shared" si="1080"/>
        <v>0</v>
      </c>
      <c r="V527" s="164">
        <f t="shared" ref="V527" si="1083">SUM(V528:V540)</f>
        <v>0</v>
      </c>
      <c r="W527" s="164">
        <f t="shared" si="1080"/>
        <v>0</v>
      </c>
      <c r="X527" s="164">
        <f t="shared" si="1080"/>
        <v>0</v>
      </c>
      <c r="Y527" s="164">
        <f t="shared" si="1080"/>
        <v>0</v>
      </c>
      <c r="Z527" s="164">
        <f t="shared" si="1080"/>
        <v>0</v>
      </c>
      <c r="AA527" s="164">
        <f t="shared" si="1080"/>
        <v>0</v>
      </c>
      <c r="AB527" s="164">
        <f t="shared" si="1012"/>
        <v>0</v>
      </c>
      <c r="AC527" s="164">
        <f t="shared" si="1080"/>
        <v>0</v>
      </c>
      <c r="AD527" s="164">
        <f t="shared" si="1080"/>
        <v>0</v>
      </c>
      <c r="AE527" s="164">
        <f t="shared" si="1080"/>
        <v>0</v>
      </c>
      <c r="AF527" s="164">
        <f t="shared" si="1013"/>
        <v>0</v>
      </c>
      <c r="AG527" s="164">
        <f t="shared" si="1080"/>
        <v>0</v>
      </c>
      <c r="AH527" s="164">
        <f t="shared" si="1080"/>
        <v>0</v>
      </c>
      <c r="AI527" s="164">
        <f t="shared" si="1080"/>
        <v>0</v>
      </c>
      <c r="AJ527" s="164">
        <f t="shared" si="1014"/>
        <v>0</v>
      </c>
      <c r="AK527" s="164">
        <f t="shared" si="1080"/>
        <v>0</v>
      </c>
      <c r="AL527" s="164">
        <f t="shared" si="1080"/>
        <v>0</v>
      </c>
      <c r="AM527" s="164">
        <f t="shared" si="1080"/>
        <v>0</v>
      </c>
      <c r="AN527" s="164">
        <f t="shared" si="1015"/>
        <v>0</v>
      </c>
      <c r="AO527" s="164">
        <f t="shared" si="1016"/>
        <v>0</v>
      </c>
    </row>
    <row r="528" spans="1:41" hidden="1">
      <c r="A528" s="155" t="s">
        <v>382</v>
      </c>
      <c r="B528" s="156" t="s">
        <v>249</v>
      </c>
      <c r="C528" s="157">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D528" s="157">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E528" s="157">
        <f t="shared" ref="E528:E540" si="1084">C528+D528</f>
        <v>0</v>
      </c>
      <c r="F528" s="157"/>
      <c r="G528" s="157">
        <f t="shared" ref="G528:G540" si="1085">E528-F528</f>
        <v>0</v>
      </c>
      <c r="H528" s="157"/>
      <c r="I528" s="157">
        <f t="shared" ref="I528:I540" si="1086">E528-H528</f>
        <v>0</v>
      </c>
      <c r="J528"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K528"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L528"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M528"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N528"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O528"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P528"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Q528"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R528"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S528"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T528"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U528"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V528"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W528"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X528"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Y528"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Z528"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A528"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B528" s="157">
        <f t="shared" ref="AB528:AB540" si="1087">Y528+Z528+AA528</f>
        <v>0</v>
      </c>
      <c r="AC528"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D528"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E528"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F528" s="157">
        <f t="shared" ref="AF528:AF540" si="1088">AC528+AD528+AE528</f>
        <v>0</v>
      </c>
      <c r="AG528"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H528"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I528"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J528" s="157">
        <f t="shared" ref="AJ528:AJ540" si="1089">AG528+AH528+AI528</f>
        <v>0</v>
      </c>
      <c r="AK528"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L528"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M528"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N528" s="157">
        <f t="shared" ref="AN528:AN540" si="1090">AK528+AL528+AM528</f>
        <v>0</v>
      </c>
      <c r="AO528" s="157">
        <f t="shared" ref="AO528:AO540" si="1091">AB528+AF528+AJ528+AN528</f>
        <v>0</v>
      </c>
    </row>
    <row r="529" spans="1:41" hidden="1">
      <c r="A529" s="155" t="s">
        <v>1283</v>
      </c>
      <c r="B529" s="156" t="s">
        <v>1284</v>
      </c>
      <c r="C529" s="157">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D529" s="157">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E529" s="157">
        <f t="shared" ref="E529:E533" si="1092">C529+D529</f>
        <v>0</v>
      </c>
      <c r="F529" s="157"/>
      <c r="G529" s="157">
        <f t="shared" ref="G529:G533" si="1093">E529-F529</f>
        <v>0</v>
      </c>
      <c r="H529" s="157"/>
      <c r="I529" s="157">
        <f t="shared" ref="I529:I533" si="1094">E529-H529</f>
        <v>0</v>
      </c>
      <c r="J529"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K529"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L529"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M529"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N529"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O529"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P529"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Q529"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R529"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S529"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T529"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U529"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V529"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W529"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X529"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Y529"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Z529"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A529"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B529" s="157">
        <f t="shared" ref="AB529:AB533" si="1095">Y529+Z529+AA529</f>
        <v>0</v>
      </c>
      <c r="AC529"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D529"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E529"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F529" s="157">
        <f t="shared" ref="AF529:AF533" si="1096">AC529+AD529+AE529</f>
        <v>0</v>
      </c>
      <c r="AG529"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H529"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I529"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J529" s="157">
        <f t="shared" ref="AJ529:AJ533" si="1097">AG529+AH529+AI529</f>
        <v>0</v>
      </c>
      <c r="AK529"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L529"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M529"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N529" s="157">
        <f t="shared" ref="AN529:AN533" si="1098">AK529+AL529+AM529</f>
        <v>0</v>
      </c>
      <c r="AO529" s="157">
        <f t="shared" ref="AO529:AO533" si="1099">AB529+AF529+AJ529+AN529</f>
        <v>0</v>
      </c>
    </row>
    <row r="530" spans="1:41" hidden="1">
      <c r="A530" s="155" t="s">
        <v>1285</v>
      </c>
      <c r="B530" s="156" t="s">
        <v>1286</v>
      </c>
      <c r="C530" s="157">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D530" s="157">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E530" s="157">
        <f t="shared" si="1092"/>
        <v>0</v>
      </c>
      <c r="F530" s="157"/>
      <c r="G530" s="157">
        <f t="shared" si="1093"/>
        <v>0</v>
      </c>
      <c r="H530" s="157"/>
      <c r="I530" s="157">
        <f t="shared" si="1094"/>
        <v>0</v>
      </c>
      <c r="J530"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K530"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L530"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M530"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N530"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O530"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P530"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Q530"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R530"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S530"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T530"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U530"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V530"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W530"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X530"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Y530"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Z530"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A530"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B530" s="157">
        <f t="shared" si="1095"/>
        <v>0</v>
      </c>
      <c r="AC530"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D530"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E530"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F530" s="157">
        <f t="shared" si="1096"/>
        <v>0</v>
      </c>
      <c r="AG530"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H530"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I530"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J530" s="157">
        <f t="shared" si="1097"/>
        <v>0</v>
      </c>
      <c r="AK530"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L530"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M530"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N530" s="157">
        <f t="shared" si="1098"/>
        <v>0</v>
      </c>
      <c r="AO530" s="157">
        <f t="shared" si="1099"/>
        <v>0</v>
      </c>
    </row>
    <row r="531" spans="1:41" hidden="1">
      <c r="A531" s="155" t="s">
        <v>1287</v>
      </c>
      <c r="B531" s="156" t="s">
        <v>1288</v>
      </c>
      <c r="C531" s="157">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D531" s="157">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E531" s="157">
        <f t="shared" si="1092"/>
        <v>0</v>
      </c>
      <c r="F531" s="157"/>
      <c r="G531" s="157">
        <f t="shared" si="1093"/>
        <v>0</v>
      </c>
      <c r="H531" s="157"/>
      <c r="I531" s="157">
        <f t="shared" si="1094"/>
        <v>0</v>
      </c>
      <c r="J531"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K531"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L531"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M531"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N531"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O531"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P531"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Q531"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R531"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S531"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T531"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U531"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V531"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W531"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X531"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Y531"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Z531"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A531"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B531" s="157">
        <f t="shared" si="1095"/>
        <v>0</v>
      </c>
      <c r="AC531"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D531"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E531"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F531" s="157">
        <f t="shared" si="1096"/>
        <v>0</v>
      </c>
      <c r="AG531"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H531"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I531"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J531" s="157">
        <f t="shared" si="1097"/>
        <v>0</v>
      </c>
      <c r="AK531"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L531"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M531"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N531" s="157">
        <f t="shared" si="1098"/>
        <v>0</v>
      </c>
      <c r="AO531" s="157">
        <f t="shared" si="1099"/>
        <v>0</v>
      </c>
    </row>
    <row r="532" spans="1:41" hidden="1">
      <c r="A532" s="155" t="s">
        <v>1289</v>
      </c>
      <c r="B532" s="156" t="s">
        <v>1290</v>
      </c>
      <c r="C532" s="157">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D532" s="157">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E532" s="157">
        <f t="shared" si="1092"/>
        <v>0</v>
      </c>
      <c r="F532" s="157"/>
      <c r="G532" s="157">
        <f t="shared" si="1093"/>
        <v>0</v>
      </c>
      <c r="H532" s="157"/>
      <c r="I532" s="157">
        <f t="shared" si="1094"/>
        <v>0</v>
      </c>
      <c r="J532"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K532"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L532"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M532"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N532"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O532"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P532"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Q532"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R532"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S532"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T532"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U532"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V532"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W532"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X532"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Y532"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Z532"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A532"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B532" s="157">
        <f t="shared" si="1095"/>
        <v>0</v>
      </c>
      <c r="AC532"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D532"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E532"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F532" s="157">
        <f t="shared" si="1096"/>
        <v>0</v>
      </c>
      <c r="AG532"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H532"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I532"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J532" s="157">
        <f t="shared" si="1097"/>
        <v>0</v>
      </c>
      <c r="AK532"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L532"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M532"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N532" s="157">
        <f t="shared" si="1098"/>
        <v>0</v>
      </c>
      <c r="AO532" s="157">
        <f t="shared" si="1099"/>
        <v>0</v>
      </c>
    </row>
    <row r="533" spans="1:41" hidden="1">
      <c r="A533" s="155" t="s">
        <v>1291</v>
      </c>
      <c r="B533" s="156" t="s">
        <v>1292</v>
      </c>
      <c r="C533" s="157">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D533" s="157">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E533" s="157">
        <f t="shared" si="1092"/>
        <v>0</v>
      </c>
      <c r="F533" s="157"/>
      <c r="G533" s="157">
        <f t="shared" si="1093"/>
        <v>0</v>
      </c>
      <c r="H533" s="157"/>
      <c r="I533" s="157">
        <f t="shared" si="1094"/>
        <v>0</v>
      </c>
      <c r="J533"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K533"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L533"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M533"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N533"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O533"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P533"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Q533"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R533"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S533"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T533"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U533"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V533"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W533"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X533"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Y533"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Z533"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A533"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B533" s="157">
        <f t="shared" si="1095"/>
        <v>0</v>
      </c>
      <c r="AC533"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D533"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E533"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F533" s="157">
        <f t="shared" si="1096"/>
        <v>0</v>
      </c>
      <c r="AG533"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H533"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I533"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J533" s="157">
        <f t="shared" si="1097"/>
        <v>0</v>
      </c>
      <c r="AK533"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L533"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M533"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N533" s="157">
        <f t="shared" si="1098"/>
        <v>0</v>
      </c>
      <c r="AO533" s="157">
        <f t="shared" si="1099"/>
        <v>0</v>
      </c>
    </row>
    <row r="534" spans="1:41" hidden="1">
      <c r="A534" s="155" t="s">
        <v>383</v>
      </c>
      <c r="B534" s="156" t="s">
        <v>250</v>
      </c>
      <c r="C534" s="157">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D534" s="157">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E534" s="157">
        <f t="shared" si="1084"/>
        <v>0</v>
      </c>
      <c r="F534" s="157"/>
      <c r="G534" s="157">
        <f t="shared" si="1085"/>
        <v>0</v>
      </c>
      <c r="H534" s="157"/>
      <c r="I534" s="157">
        <f t="shared" si="1086"/>
        <v>0</v>
      </c>
      <c r="J534"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K534"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L534"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M534"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N534"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O534"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P534"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Q534"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R534"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S534"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T534"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U534"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V534"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W534"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X534"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Y534"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Z534"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A534"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B534" s="157">
        <f t="shared" si="1087"/>
        <v>0</v>
      </c>
      <c r="AC534"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D534"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E534"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F534" s="157">
        <f t="shared" si="1088"/>
        <v>0</v>
      </c>
      <c r="AG534"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H534"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I534"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J534" s="157">
        <f t="shared" si="1089"/>
        <v>0</v>
      </c>
      <c r="AK534"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L534"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M534"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N534" s="157">
        <f t="shared" si="1090"/>
        <v>0</v>
      </c>
      <c r="AO534" s="157">
        <f t="shared" si="1091"/>
        <v>0</v>
      </c>
    </row>
    <row r="535" spans="1:41" hidden="1">
      <c r="A535" s="155" t="s">
        <v>1293</v>
      </c>
      <c r="B535" s="156" t="s">
        <v>1294</v>
      </c>
      <c r="C535" s="157">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D535" s="157">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E535" s="157">
        <f t="shared" si="1084"/>
        <v>0</v>
      </c>
      <c r="F535" s="157"/>
      <c r="G535" s="157">
        <f t="shared" si="1085"/>
        <v>0</v>
      </c>
      <c r="H535" s="157"/>
      <c r="I535" s="157">
        <f t="shared" si="1086"/>
        <v>0</v>
      </c>
      <c r="J535"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K535"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L535"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M535"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N535"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O535"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P535"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Q535"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R535"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S535"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T535"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U535"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V535"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W535"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X535"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Y535"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Z535"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A535"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B535" s="157">
        <f t="shared" si="1087"/>
        <v>0</v>
      </c>
      <c r="AC535"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D535"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E535"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F535" s="157">
        <f t="shared" si="1088"/>
        <v>0</v>
      </c>
      <c r="AG535"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H535"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I535"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J535" s="157">
        <f t="shared" si="1089"/>
        <v>0</v>
      </c>
      <c r="AK535"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L535"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M535"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N535" s="157">
        <f t="shared" si="1090"/>
        <v>0</v>
      </c>
      <c r="AO535" s="157">
        <f t="shared" si="1091"/>
        <v>0</v>
      </c>
    </row>
    <row r="536" spans="1:41" hidden="1">
      <c r="A536" s="155" t="s">
        <v>1295</v>
      </c>
      <c r="B536" s="156" t="s">
        <v>1296</v>
      </c>
      <c r="C536" s="157">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D536" s="157">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E536" s="157">
        <f t="shared" si="1084"/>
        <v>0</v>
      </c>
      <c r="F536" s="157"/>
      <c r="G536" s="157">
        <f t="shared" si="1085"/>
        <v>0</v>
      </c>
      <c r="H536" s="157"/>
      <c r="I536" s="157">
        <f t="shared" si="1086"/>
        <v>0</v>
      </c>
      <c r="J536"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K536"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L536"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M536"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N536"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O536"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P536"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Q536"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R536"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S536"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T536"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U536"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V536"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W536"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X536"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Y536"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Z536"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A536"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B536" s="157">
        <f t="shared" si="1087"/>
        <v>0</v>
      </c>
      <c r="AC536"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D536"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E536"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F536" s="157">
        <f t="shared" si="1088"/>
        <v>0</v>
      </c>
      <c r="AG536"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H536"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I536"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J536" s="157">
        <f t="shared" si="1089"/>
        <v>0</v>
      </c>
      <c r="AK536"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L536"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M536"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N536" s="157">
        <f t="shared" si="1090"/>
        <v>0</v>
      </c>
      <c r="AO536" s="157">
        <f t="shared" si="1091"/>
        <v>0</v>
      </c>
    </row>
    <row r="537" spans="1:41" hidden="1">
      <c r="A537" s="155" t="s">
        <v>1297</v>
      </c>
      <c r="B537" s="156" t="s">
        <v>1298</v>
      </c>
      <c r="C537" s="157">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D537" s="157">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E537" s="157">
        <f t="shared" ref="E537" si="1100">C537+D537</f>
        <v>0</v>
      </c>
      <c r="F537" s="157"/>
      <c r="G537" s="157">
        <f t="shared" ref="G537" si="1101">E537-F537</f>
        <v>0</v>
      </c>
      <c r="H537" s="157"/>
      <c r="I537" s="157">
        <f t="shared" ref="I537" si="1102">E537-H537</f>
        <v>0</v>
      </c>
      <c r="J537"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K537"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L537"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M537"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N537"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O537"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P537"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Q537"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R537"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S537"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T537"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U537"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V537"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W537"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X537"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Y537"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Z537"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A537"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B537" s="157">
        <f t="shared" ref="AB537" si="1103">Y537+Z537+AA537</f>
        <v>0</v>
      </c>
      <c r="AC537"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D537"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E537"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F537" s="157">
        <f t="shared" ref="AF537" si="1104">AC537+AD537+AE537</f>
        <v>0</v>
      </c>
      <c r="AG537"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H537"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I537"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J537" s="157">
        <f t="shared" ref="AJ537" si="1105">AG537+AH537+AI537</f>
        <v>0</v>
      </c>
      <c r="AK537"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L537"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M537"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N537" s="157">
        <f t="shared" ref="AN537" si="1106">AK537+AL537+AM537</f>
        <v>0</v>
      </c>
      <c r="AO537" s="157">
        <f t="shared" ref="AO537" si="1107">AB537+AF537+AJ537+AN537</f>
        <v>0</v>
      </c>
    </row>
    <row r="538" spans="1:41" hidden="1">
      <c r="A538" s="155" t="s">
        <v>1299</v>
      </c>
      <c r="B538" s="156" t="s">
        <v>1300</v>
      </c>
      <c r="C538" s="157">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D538" s="157">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E538" s="157">
        <f t="shared" ref="E538" si="1108">C538+D538</f>
        <v>0</v>
      </c>
      <c r="F538" s="157"/>
      <c r="G538" s="157">
        <f t="shared" ref="G538" si="1109">E538-F538</f>
        <v>0</v>
      </c>
      <c r="H538" s="157"/>
      <c r="I538" s="157">
        <f t="shared" ref="I538" si="1110">E538-H538</f>
        <v>0</v>
      </c>
      <c r="J538"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K538"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L538"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M538"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N538"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O538"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P538"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Q538"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R538"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S538"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T538"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U538"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V538"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W538"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X538"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Y538"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Z538"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A538"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B538" s="157">
        <f t="shared" ref="AB538" si="1111">Y538+Z538+AA538</f>
        <v>0</v>
      </c>
      <c r="AC538"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D538"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E538"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F538" s="157">
        <f t="shared" ref="AF538" si="1112">AC538+AD538+AE538</f>
        <v>0</v>
      </c>
      <c r="AG538"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H538"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I538"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J538" s="157">
        <f t="shared" ref="AJ538" si="1113">AG538+AH538+AI538</f>
        <v>0</v>
      </c>
      <c r="AK538"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L538"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M538"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N538" s="157">
        <f t="shared" ref="AN538" si="1114">AK538+AL538+AM538</f>
        <v>0</v>
      </c>
      <c r="AO538" s="157">
        <f t="shared" ref="AO538" si="1115">AB538+AF538+AJ538+AN538</f>
        <v>0</v>
      </c>
    </row>
    <row r="539" spans="1:41" hidden="1">
      <c r="A539" s="155" t="s">
        <v>1301</v>
      </c>
      <c r="B539" s="156" t="s">
        <v>1302</v>
      </c>
      <c r="C539" s="157">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D539" s="157">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E539" s="157">
        <f t="shared" ref="E539" si="1116">C539+D539</f>
        <v>0</v>
      </c>
      <c r="F539" s="157"/>
      <c r="G539" s="157">
        <f t="shared" ref="G539" si="1117">E539-F539</f>
        <v>0</v>
      </c>
      <c r="H539" s="157"/>
      <c r="I539" s="157">
        <f t="shared" ref="I539" si="1118">E539-H539</f>
        <v>0</v>
      </c>
      <c r="J539"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K539"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L539"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M539"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N539"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O539"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P539"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Q539"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R539"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S539"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T539"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U539"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V539"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W539"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X539"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Y539"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Z539"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A539"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B539" s="157">
        <f t="shared" ref="AB539" si="1119">Y539+Z539+AA539</f>
        <v>0</v>
      </c>
      <c r="AC539"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D539"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E539"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F539" s="157">
        <f t="shared" ref="AF539" si="1120">AC539+AD539+AE539</f>
        <v>0</v>
      </c>
      <c r="AG539"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H539"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I539"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J539" s="157">
        <f t="shared" ref="AJ539" si="1121">AG539+AH539+AI539</f>
        <v>0</v>
      </c>
      <c r="AK539"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L539"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M539"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N539" s="157">
        <f t="shared" ref="AN539" si="1122">AK539+AL539+AM539</f>
        <v>0</v>
      </c>
      <c r="AO539" s="157">
        <f t="shared" ref="AO539" si="1123">AB539+AF539+AJ539+AN539</f>
        <v>0</v>
      </c>
    </row>
    <row r="540" spans="1:41" hidden="1">
      <c r="A540" s="155" t="s">
        <v>1303</v>
      </c>
      <c r="B540" s="156" t="s">
        <v>1304</v>
      </c>
      <c r="C540" s="157">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D540" s="157">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E540" s="157">
        <f t="shared" si="1084"/>
        <v>0</v>
      </c>
      <c r="F540" s="157"/>
      <c r="G540" s="157">
        <f t="shared" si="1085"/>
        <v>0</v>
      </c>
      <c r="H540" s="157"/>
      <c r="I540" s="157">
        <f t="shared" si="1086"/>
        <v>0</v>
      </c>
      <c r="J540"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K540"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L540"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M540"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N540"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O540"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P540"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Q540"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R540"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S540"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T540"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U540"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V540"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W540"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X540"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Y540"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Z540"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A540"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B540" s="157">
        <f t="shared" si="1087"/>
        <v>0</v>
      </c>
      <c r="AC540"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D540"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E540"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F540" s="157">
        <f t="shared" si="1088"/>
        <v>0</v>
      </c>
      <c r="AG540"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H540"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I540"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J540" s="157">
        <f t="shared" si="1089"/>
        <v>0</v>
      </c>
      <c r="AK540"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L540"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M540"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N540" s="157">
        <f t="shared" si="1090"/>
        <v>0</v>
      </c>
      <c r="AO540" s="157">
        <f t="shared" si="1091"/>
        <v>0</v>
      </c>
    </row>
    <row r="541" spans="1:41" hidden="1">
      <c r="A541" s="162" t="s">
        <v>384</v>
      </c>
      <c r="B541" s="163" t="s">
        <v>251</v>
      </c>
      <c r="C541" s="164">
        <f>SUM(C542:C559)</f>
        <v>0</v>
      </c>
      <c r="D541" s="164">
        <f>D542</f>
        <v>0</v>
      </c>
      <c r="E541" s="164">
        <f t="shared" si="1004"/>
        <v>0</v>
      </c>
      <c r="F541" s="164">
        <f t="shared" ref="F541:H541" si="1124">F542</f>
        <v>0</v>
      </c>
      <c r="G541" s="164">
        <f t="shared" si="1006"/>
        <v>0</v>
      </c>
      <c r="H541" s="164">
        <f t="shared" si="1124"/>
        <v>0</v>
      </c>
      <c r="I541" s="164">
        <f t="shared" si="1007"/>
        <v>0</v>
      </c>
      <c r="J541" s="164">
        <f t="shared" ref="J541:AM541" si="1125">J542</f>
        <v>0</v>
      </c>
      <c r="K541" s="164">
        <f t="shared" si="1125"/>
        <v>0</v>
      </c>
      <c r="L541" s="164">
        <f t="shared" si="1125"/>
        <v>0</v>
      </c>
      <c r="M541" s="164">
        <f t="shared" si="1125"/>
        <v>0</v>
      </c>
      <c r="N541" s="164">
        <f t="shared" si="1125"/>
        <v>0</v>
      </c>
      <c r="O541" s="164">
        <f t="shared" si="1125"/>
        <v>0</v>
      </c>
      <c r="P541" s="164">
        <f t="shared" si="1125"/>
        <v>0</v>
      </c>
      <c r="Q541" s="164">
        <f t="shared" si="1125"/>
        <v>0</v>
      </c>
      <c r="R541" s="164">
        <f t="shared" si="1125"/>
        <v>0</v>
      </c>
      <c r="S541" s="164">
        <f t="shared" si="1125"/>
        <v>0</v>
      </c>
      <c r="T541" s="164">
        <f t="shared" si="1125"/>
        <v>0</v>
      </c>
      <c r="U541" s="164">
        <f t="shared" si="1125"/>
        <v>0</v>
      </c>
      <c r="V541" s="164">
        <f t="shared" si="1125"/>
        <v>0</v>
      </c>
      <c r="W541" s="164">
        <f t="shared" si="1125"/>
        <v>0</v>
      </c>
      <c r="X541" s="164">
        <f t="shared" si="1125"/>
        <v>0</v>
      </c>
      <c r="Y541" s="164">
        <f t="shared" si="1125"/>
        <v>0</v>
      </c>
      <c r="Z541" s="164">
        <f t="shared" si="1125"/>
        <v>0</v>
      </c>
      <c r="AA541" s="164">
        <f t="shared" si="1125"/>
        <v>0</v>
      </c>
      <c r="AB541" s="164">
        <f t="shared" si="1012"/>
        <v>0</v>
      </c>
      <c r="AC541" s="164">
        <f t="shared" si="1125"/>
        <v>0</v>
      </c>
      <c r="AD541" s="164">
        <f t="shared" si="1125"/>
        <v>0</v>
      </c>
      <c r="AE541" s="164">
        <f t="shared" si="1125"/>
        <v>0</v>
      </c>
      <c r="AF541" s="164">
        <f t="shared" si="1013"/>
        <v>0</v>
      </c>
      <c r="AG541" s="164">
        <f t="shared" si="1125"/>
        <v>0</v>
      </c>
      <c r="AH541" s="164">
        <f t="shared" si="1125"/>
        <v>0</v>
      </c>
      <c r="AI541" s="164">
        <f t="shared" si="1125"/>
        <v>0</v>
      </c>
      <c r="AJ541" s="164">
        <f t="shared" si="1014"/>
        <v>0</v>
      </c>
      <c r="AK541" s="164">
        <f t="shared" si="1125"/>
        <v>0</v>
      </c>
      <c r="AL541" s="164">
        <f t="shared" si="1125"/>
        <v>0</v>
      </c>
      <c r="AM541" s="164">
        <f t="shared" si="1125"/>
        <v>0</v>
      </c>
      <c r="AN541" s="164">
        <f t="shared" si="1015"/>
        <v>0</v>
      </c>
      <c r="AO541" s="164">
        <f t="shared" si="1016"/>
        <v>0</v>
      </c>
    </row>
    <row r="542" spans="1:41" hidden="1">
      <c r="A542" s="155" t="s">
        <v>385</v>
      </c>
      <c r="B542" s="156" t="s">
        <v>252</v>
      </c>
      <c r="C542" s="157">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D542" s="157">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E542" s="157">
        <f t="shared" ref="E542" si="1126">C542+D542</f>
        <v>0</v>
      </c>
      <c r="F542" s="157"/>
      <c r="G542" s="157">
        <f t="shared" ref="G542" si="1127">E542-F542</f>
        <v>0</v>
      </c>
      <c r="H542" s="157"/>
      <c r="I542" s="157">
        <f t="shared" ref="I542" si="1128">E542-H542</f>
        <v>0</v>
      </c>
      <c r="J542"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K542"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L542"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M542"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N542"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O542"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P542"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Q542"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R542"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S542"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T542"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U542"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V542"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W542"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X542"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Y542"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Z542"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A542"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B542" s="157">
        <f t="shared" ref="AB542" si="1129">Y542+Z542+AA542</f>
        <v>0</v>
      </c>
      <c r="AC542"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D542"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E542"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F542" s="157">
        <f t="shared" ref="AF542" si="1130">AC542+AD542+AE542</f>
        <v>0</v>
      </c>
      <c r="AG542"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H542"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I542"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J542" s="157">
        <f t="shared" ref="AJ542" si="1131">AG542+AH542+AI542</f>
        <v>0</v>
      </c>
      <c r="AK542"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L542"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M542"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N542" s="157">
        <f t="shared" ref="AN542" si="1132">AK542+AL542+AM542</f>
        <v>0</v>
      </c>
      <c r="AO542" s="157">
        <f t="shared" ref="AO542" si="1133">AB542+AF542+AJ542+AN542</f>
        <v>0</v>
      </c>
    </row>
    <row r="543" spans="1:41" hidden="1">
      <c r="A543" s="155" t="s">
        <v>386</v>
      </c>
      <c r="B543" s="156" t="s">
        <v>253</v>
      </c>
      <c r="C543" s="157">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D543" s="157">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E543" s="157">
        <f t="shared" ref="E543:E559" si="1134">C543+D543</f>
        <v>0</v>
      </c>
      <c r="F543" s="157"/>
      <c r="G543" s="157">
        <f t="shared" ref="G543:G559" si="1135">E543-F543</f>
        <v>0</v>
      </c>
      <c r="H543" s="157"/>
      <c r="I543" s="157">
        <f t="shared" ref="I543:I559" si="1136">E543-H543</f>
        <v>0</v>
      </c>
      <c r="J543"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K543"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L543"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M543"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N543"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O543"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P543"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Q543"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R543"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S543"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T543"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U543"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V543"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W543"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X543"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Y543"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Z543"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A543"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B543" s="157">
        <f t="shared" ref="AB543:AB559" si="1137">Y543+Z543+AA543</f>
        <v>0</v>
      </c>
      <c r="AC543"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D543"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E543"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F543" s="157">
        <f t="shared" ref="AF543:AF559" si="1138">AC543+AD543+AE543</f>
        <v>0</v>
      </c>
      <c r="AG543"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H543"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I543"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J543" s="157">
        <f t="shared" ref="AJ543:AJ559" si="1139">AG543+AH543+AI543</f>
        <v>0</v>
      </c>
      <c r="AK543"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L543"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M543"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N543" s="157">
        <f t="shared" ref="AN543:AN559" si="1140">AK543+AL543+AM543</f>
        <v>0</v>
      </c>
      <c r="AO543" s="157">
        <f t="shared" ref="AO543:AO559" si="1141">AB543+AF543+AJ543+AN543</f>
        <v>0</v>
      </c>
    </row>
    <row r="544" spans="1:41" hidden="1">
      <c r="A544" s="155" t="s">
        <v>1305</v>
      </c>
      <c r="B544" s="156" t="s">
        <v>1306</v>
      </c>
      <c r="C544" s="157">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D544" s="157">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E544" s="157">
        <f t="shared" si="1134"/>
        <v>0</v>
      </c>
      <c r="F544" s="157"/>
      <c r="G544" s="157">
        <f t="shared" si="1135"/>
        <v>0</v>
      </c>
      <c r="H544" s="157"/>
      <c r="I544" s="157">
        <f t="shared" si="1136"/>
        <v>0</v>
      </c>
      <c r="J544"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K544"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L544"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M544"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N544"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O544"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P544"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Q544"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R544"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S544"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T544"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U544"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V544"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W544"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X544"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Y544"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Z544"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A544"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B544" s="157">
        <f t="shared" si="1137"/>
        <v>0</v>
      </c>
      <c r="AC544"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D544"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E544"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F544" s="157">
        <f t="shared" si="1138"/>
        <v>0</v>
      </c>
      <c r="AG544"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H544"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I544"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J544" s="157">
        <f t="shared" si="1139"/>
        <v>0</v>
      </c>
      <c r="AK544"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L544"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M544"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N544" s="157">
        <f t="shared" si="1140"/>
        <v>0</v>
      </c>
      <c r="AO544" s="157">
        <f t="shared" si="1141"/>
        <v>0</v>
      </c>
    </row>
    <row r="545" spans="1:41" hidden="1">
      <c r="A545" s="155" t="s">
        <v>1307</v>
      </c>
      <c r="B545" s="156" t="s">
        <v>524</v>
      </c>
      <c r="C545" s="157">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D545" s="157">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E545" s="157">
        <f t="shared" si="1134"/>
        <v>0</v>
      </c>
      <c r="F545" s="157"/>
      <c r="G545" s="157">
        <f t="shared" si="1135"/>
        <v>0</v>
      </c>
      <c r="H545" s="157"/>
      <c r="I545" s="157">
        <f t="shared" si="1136"/>
        <v>0</v>
      </c>
      <c r="J545"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K545"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L545"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M545"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N545"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O545"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P545"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Q545"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R545"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S545"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T545"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U545"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V545"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W545"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X545"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Y545"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Z545"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A545"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B545" s="157">
        <f t="shared" si="1137"/>
        <v>0</v>
      </c>
      <c r="AC545"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D545"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E545"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F545" s="157">
        <f t="shared" si="1138"/>
        <v>0</v>
      </c>
      <c r="AG545"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H545"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I545"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J545" s="157">
        <f t="shared" si="1139"/>
        <v>0</v>
      </c>
      <c r="AK545"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L545"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M545"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N545" s="157">
        <f t="shared" si="1140"/>
        <v>0</v>
      </c>
      <c r="AO545" s="157">
        <f t="shared" si="1141"/>
        <v>0</v>
      </c>
    </row>
    <row r="546" spans="1:41" hidden="1">
      <c r="A546" s="155" t="s">
        <v>1308</v>
      </c>
      <c r="B546" s="156" t="s">
        <v>1309</v>
      </c>
      <c r="C546" s="157">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D546" s="157">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E546" s="157">
        <f t="shared" si="1134"/>
        <v>0</v>
      </c>
      <c r="F546" s="157"/>
      <c r="G546" s="157">
        <f t="shared" si="1135"/>
        <v>0</v>
      </c>
      <c r="H546" s="157"/>
      <c r="I546" s="157">
        <f t="shared" si="1136"/>
        <v>0</v>
      </c>
      <c r="J546"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K546"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L546"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M546"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N546"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O546"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P546"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Q546"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R546"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S546"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T546"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U546"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V546"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W546"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X546"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Y546"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Z546"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A546"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B546" s="157">
        <f t="shared" si="1137"/>
        <v>0</v>
      </c>
      <c r="AC546"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D546"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E546"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F546" s="157">
        <f t="shared" si="1138"/>
        <v>0</v>
      </c>
      <c r="AG546"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H546"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I546"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J546" s="157">
        <f t="shared" si="1139"/>
        <v>0</v>
      </c>
      <c r="AK546"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L546"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M546"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N546" s="157">
        <f t="shared" si="1140"/>
        <v>0</v>
      </c>
      <c r="AO546" s="157">
        <f t="shared" si="1141"/>
        <v>0</v>
      </c>
    </row>
    <row r="547" spans="1:41" hidden="1">
      <c r="A547" s="155" t="s">
        <v>1310</v>
      </c>
      <c r="B547" s="156" t="s">
        <v>1311</v>
      </c>
      <c r="C547" s="157">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D547" s="157">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E547" s="157">
        <f t="shared" si="1134"/>
        <v>0</v>
      </c>
      <c r="F547" s="157"/>
      <c r="G547" s="157">
        <f t="shared" si="1135"/>
        <v>0</v>
      </c>
      <c r="H547" s="157"/>
      <c r="I547" s="157">
        <f t="shared" si="1136"/>
        <v>0</v>
      </c>
      <c r="J547"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K547"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L547"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M547"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N547"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O547"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P547"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Q547"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R547"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S547"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T547"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U547"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V547"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W547"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X547"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Y547"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Z547"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A547"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B547" s="157">
        <f t="shared" si="1137"/>
        <v>0</v>
      </c>
      <c r="AC547"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D547"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E547"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F547" s="157">
        <f t="shared" si="1138"/>
        <v>0</v>
      </c>
      <c r="AG547"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H547"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I547"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J547" s="157">
        <f t="shared" si="1139"/>
        <v>0</v>
      </c>
      <c r="AK547"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L547"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M547"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N547" s="157">
        <f t="shared" si="1140"/>
        <v>0</v>
      </c>
      <c r="AO547" s="157">
        <f t="shared" si="1141"/>
        <v>0</v>
      </c>
    </row>
    <row r="548" spans="1:41" hidden="1">
      <c r="A548" s="155" t="s">
        <v>1312</v>
      </c>
      <c r="B548" s="156" t="s">
        <v>1313</v>
      </c>
      <c r="C548" s="157">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D548" s="157">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E548" s="157">
        <f t="shared" si="1134"/>
        <v>0</v>
      </c>
      <c r="F548" s="157"/>
      <c r="G548" s="157">
        <f t="shared" si="1135"/>
        <v>0</v>
      </c>
      <c r="H548" s="157"/>
      <c r="I548" s="157">
        <f t="shared" si="1136"/>
        <v>0</v>
      </c>
      <c r="J548"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K548"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L548"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M548"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N548"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O548"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P548"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Q548"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R548"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S548"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T548"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U548"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V548"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W548"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X548"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Y548"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Z548"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A548"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B548" s="157">
        <f t="shared" si="1137"/>
        <v>0</v>
      </c>
      <c r="AC548"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D548"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E548"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F548" s="157">
        <f t="shared" si="1138"/>
        <v>0</v>
      </c>
      <c r="AG548"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H548"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I548"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J548" s="157">
        <f t="shared" si="1139"/>
        <v>0</v>
      </c>
      <c r="AK548"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L548"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M548"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N548" s="157">
        <f t="shared" si="1140"/>
        <v>0</v>
      </c>
      <c r="AO548" s="157">
        <f t="shared" si="1141"/>
        <v>0</v>
      </c>
    </row>
    <row r="549" spans="1:41" hidden="1">
      <c r="A549" s="155" t="s">
        <v>1314</v>
      </c>
      <c r="B549" s="156" t="s">
        <v>1315</v>
      </c>
      <c r="C549" s="157">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D549" s="157">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E549" s="157">
        <f t="shared" si="1134"/>
        <v>0</v>
      </c>
      <c r="F549" s="157"/>
      <c r="G549" s="157">
        <f t="shared" si="1135"/>
        <v>0</v>
      </c>
      <c r="H549" s="157"/>
      <c r="I549" s="157">
        <f t="shared" si="1136"/>
        <v>0</v>
      </c>
      <c r="J549"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K549"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L549"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M549"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N549"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O549"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P549"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Q549"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R549"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S549"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T549"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U549"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V549"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W549"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X549"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Y549"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Z549"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A549"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B549" s="157">
        <f t="shared" si="1137"/>
        <v>0</v>
      </c>
      <c r="AC549"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D549"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E549"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F549" s="157">
        <f t="shared" si="1138"/>
        <v>0</v>
      </c>
      <c r="AG549"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H549"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I549"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J549" s="157">
        <f t="shared" si="1139"/>
        <v>0</v>
      </c>
      <c r="AK549"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L549"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M549"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N549" s="157">
        <f t="shared" si="1140"/>
        <v>0</v>
      </c>
      <c r="AO549" s="157">
        <f t="shared" si="1141"/>
        <v>0</v>
      </c>
    </row>
    <row r="550" spans="1:41" hidden="1">
      <c r="A550" s="155" t="s">
        <v>1316</v>
      </c>
      <c r="B550" s="156" t="s">
        <v>1317</v>
      </c>
      <c r="C550" s="157">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D550" s="157">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E550" s="157">
        <f t="shared" si="1134"/>
        <v>0</v>
      </c>
      <c r="F550" s="157"/>
      <c r="G550" s="157">
        <f t="shared" si="1135"/>
        <v>0</v>
      </c>
      <c r="H550" s="157"/>
      <c r="I550" s="157">
        <f t="shared" si="1136"/>
        <v>0</v>
      </c>
      <c r="J550"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K550"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L550"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M550"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N550"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O550"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P550"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Q550"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R550"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S550"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T550"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U550"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V550"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W550"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X550"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Y550"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Z550"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A550"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B550" s="157">
        <f t="shared" si="1137"/>
        <v>0</v>
      </c>
      <c r="AC550"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D550"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E550"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F550" s="157">
        <f t="shared" si="1138"/>
        <v>0</v>
      </c>
      <c r="AG550"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H550"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I550"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J550" s="157">
        <f t="shared" si="1139"/>
        <v>0</v>
      </c>
      <c r="AK550"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L550"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M550"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N550" s="157">
        <f t="shared" si="1140"/>
        <v>0</v>
      </c>
      <c r="AO550" s="157">
        <f t="shared" si="1141"/>
        <v>0</v>
      </c>
    </row>
    <row r="551" spans="1:41" hidden="1">
      <c r="A551" s="155" t="s">
        <v>1318</v>
      </c>
      <c r="B551" s="156" t="s">
        <v>1319</v>
      </c>
      <c r="C551" s="157">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D551" s="157">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E551" s="157">
        <f t="shared" si="1134"/>
        <v>0</v>
      </c>
      <c r="F551" s="157"/>
      <c r="G551" s="157">
        <f t="shared" si="1135"/>
        <v>0</v>
      </c>
      <c r="H551" s="157"/>
      <c r="I551" s="157">
        <f t="shared" si="1136"/>
        <v>0</v>
      </c>
      <c r="J551"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K551"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L551"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M551"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N551"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O551"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P551"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Q551"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R551"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S551"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T551"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U551"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V551"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W551"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X551"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Y551"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Z551"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A551"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B551" s="157">
        <f t="shared" si="1137"/>
        <v>0</v>
      </c>
      <c r="AC551"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D551"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E551"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F551" s="157">
        <f t="shared" si="1138"/>
        <v>0</v>
      </c>
      <c r="AG551"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H551"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I551"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J551" s="157">
        <f t="shared" si="1139"/>
        <v>0</v>
      </c>
      <c r="AK551"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L551"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M551"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N551" s="157">
        <f t="shared" si="1140"/>
        <v>0</v>
      </c>
      <c r="AO551" s="157">
        <f t="shared" si="1141"/>
        <v>0</v>
      </c>
    </row>
    <row r="552" spans="1:41" hidden="1">
      <c r="A552" s="155" t="s">
        <v>1320</v>
      </c>
      <c r="B552" s="156" t="s">
        <v>1321</v>
      </c>
      <c r="C552" s="157">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D552" s="157">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E552" s="157">
        <f t="shared" si="1134"/>
        <v>0</v>
      </c>
      <c r="F552" s="157"/>
      <c r="G552" s="157">
        <f t="shared" si="1135"/>
        <v>0</v>
      </c>
      <c r="H552" s="157"/>
      <c r="I552" s="157">
        <f t="shared" si="1136"/>
        <v>0</v>
      </c>
      <c r="J552"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K552"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L552"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M552"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N552"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O552"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P552"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Q552"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R552"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S552"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T552"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U552"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V552"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W552"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X552"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Y552"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Z552"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A552"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B552" s="157">
        <f t="shared" si="1137"/>
        <v>0</v>
      </c>
      <c r="AC552"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D552"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E552"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F552" s="157">
        <f t="shared" si="1138"/>
        <v>0</v>
      </c>
      <c r="AG552"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H552"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I552"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J552" s="157">
        <f t="shared" si="1139"/>
        <v>0</v>
      </c>
      <c r="AK552"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L552"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M552"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N552" s="157">
        <f t="shared" si="1140"/>
        <v>0</v>
      </c>
      <c r="AO552" s="157">
        <f t="shared" si="1141"/>
        <v>0</v>
      </c>
    </row>
    <row r="553" spans="1:41" hidden="1">
      <c r="A553" s="155" t="s">
        <v>1322</v>
      </c>
      <c r="B553" s="156" t="s">
        <v>1323</v>
      </c>
      <c r="C553" s="157">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D553" s="157">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E553" s="157">
        <f t="shared" si="1134"/>
        <v>0</v>
      </c>
      <c r="F553" s="157"/>
      <c r="G553" s="157">
        <f t="shared" si="1135"/>
        <v>0</v>
      </c>
      <c r="H553" s="157"/>
      <c r="I553" s="157">
        <f t="shared" si="1136"/>
        <v>0</v>
      </c>
      <c r="J553"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K553"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L553"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M553"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N553"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O553"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P553"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Q553"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R553"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S553"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T553"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U553"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V553"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W553"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X553"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Y553"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Z553"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A553"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B553" s="157">
        <f t="shared" si="1137"/>
        <v>0</v>
      </c>
      <c r="AC553"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D553"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E553"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F553" s="157">
        <f t="shared" si="1138"/>
        <v>0</v>
      </c>
      <c r="AG553"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H553"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I553"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J553" s="157">
        <f t="shared" si="1139"/>
        <v>0</v>
      </c>
      <c r="AK553"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L553"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M553"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N553" s="157">
        <f t="shared" si="1140"/>
        <v>0</v>
      </c>
      <c r="AO553" s="157">
        <f t="shared" si="1141"/>
        <v>0</v>
      </c>
    </row>
    <row r="554" spans="1:41" hidden="1">
      <c r="A554" s="155" t="s">
        <v>1324</v>
      </c>
      <c r="B554" s="156" t="s">
        <v>1325</v>
      </c>
      <c r="C554" s="157">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D554" s="157">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E554" s="157">
        <f t="shared" si="1134"/>
        <v>0</v>
      </c>
      <c r="F554" s="157"/>
      <c r="G554" s="157">
        <f t="shared" si="1135"/>
        <v>0</v>
      </c>
      <c r="H554" s="157"/>
      <c r="I554" s="157">
        <f t="shared" si="1136"/>
        <v>0</v>
      </c>
      <c r="J554"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K554"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L554"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M554"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N554"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O554"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P554"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Q554"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R554"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S554"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T554"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U554"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V554"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W554"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X554"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Y554"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Z554"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A554"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B554" s="157">
        <f t="shared" si="1137"/>
        <v>0</v>
      </c>
      <c r="AC554"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D554"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E554"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F554" s="157">
        <f t="shared" si="1138"/>
        <v>0</v>
      </c>
      <c r="AG554"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H554"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I554"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J554" s="157">
        <f t="shared" si="1139"/>
        <v>0</v>
      </c>
      <c r="AK554"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L554"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M554"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N554" s="157">
        <f t="shared" si="1140"/>
        <v>0</v>
      </c>
      <c r="AO554" s="157">
        <f t="shared" si="1141"/>
        <v>0</v>
      </c>
    </row>
    <row r="555" spans="1:41" hidden="1">
      <c r="A555" s="155" t="s">
        <v>1326</v>
      </c>
      <c r="B555" s="156" t="s">
        <v>1327</v>
      </c>
      <c r="C555" s="157">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D555" s="157">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E555" s="157">
        <f t="shared" si="1134"/>
        <v>0</v>
      </c>
      <c r="F555" s="157"/>
      <c r="G555" s="157">
        <f t="shared" si="1135"/>
        <v>0</v>
      </c>
      <c r="H555" s="157"/>
      <c r="I555" s="157">
        <f t="shared" si="1136"/>
        <v>0</v>
      </c>
      <c r="J555"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K555"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L555"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M555"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N555"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O555"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P555"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Q555"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R555"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S555"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T555"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U555"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V555"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W555"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X555"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Y555"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Z555"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A555"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B555" s="157">
        <f t="shared" si="1137"/>
        <v>0</v>
      </c>
      <c r="AC555"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D555"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E555"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F555" s="157">
        <f t="shared" si="1138"/>
        <v>0</v>
      </c>
      <c r="AG555"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H555"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I555"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J555" s="157">
        <f t="shared" si="1139"/>
        <v>0</v>
      </c>
      <c r="AK555"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L555"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M555"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N555" s="157">
        <f t="shared" si="1140"/>
        <v>0</v>
      </c>
      <c r="AO555" s="157">
        <f t="shared" si="1141"/>
        <v>0</v>
      </c>
    </row>
    <row r="556" spans="1:41" hidden="1">
      <c r="A556" s="155" t="s">
        <v>1328</v>
      </c>
      <c r="B556" s="156" t="s">
        <v>1329</v>
      </c>
      <c r="C556" s="157">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D556" s="157">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E556" s="157">
        <f t="shared" si="1134"/>
        <v>0</v>
      </c>
      <c r="F556" s="157"/>
      <c r="G556" s="157">
        <f t="shared" si="1135"/>
        <v>0</v>
      </c>
      <c r="H556" s="157"/>
      <c r="I556" s="157">
        <f t="shared" si="1136"/>
        <v>0</v>
      </c>
      <c r="J556"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K556"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L556"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M556"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N556"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O556"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P556"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Q556"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R556"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S556"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T556"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U556"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V556"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W556"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X556"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Y556"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Z556"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A556"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B556" s="157">
        <f t="shared" si="1137"/>
        <v>0</v>
      </c>
      <c r="AC556"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D556"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E556"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F556" s="157">
        <f t="shared" si="1138"/>
        <v>0</v>
      </c>
      <c r="AG556"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H556"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I556"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J556" s="157">
        <f t="shared" si="1139"/>
        <v>0</v>
      </c>
      <c r="AK556"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L556"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M556"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N556" s="157">
        <f t="shared" si="1140"/>
        <v>0</v>
      </c>
      <c r="AO556" s="157">
        <f t="shared" si="1141"/>
        <v>0</v>
      </c>
    </row>
    <row r="557" spans="1:41" hidden="1">
      <c r="A557" s="155" t="s">
        <v>1330</v>
      </c>
      <c r="B557" s="156" t="s">
        <v>1331</v>
      </c>
      <c r="C557" s="157">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D557" s="157">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E557" s="157">
        <f t="shared" si="1134"/>
        <v>0</v>
      </c>
      <c r="F557" s="157"/>
      <c r="G557" s="157">
        <f t="shared" si="1135"/>
        <v>0</v>
      </c>
      <c r="H557" s="157"/>
      <c r="I557" s="157">
        <f t="shared" si="1136"/>
        <v>0</v>
      </c>
      <c r="J557"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K557"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L557"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M557"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N557"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O557"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P557"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Q557"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R557"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S557"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T557"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U557"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V557"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W557"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X557"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Y557"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Z557"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A557"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B557" s="157">
        <f t="shared" si="1137"/>
        <v>0</v>
      </c>
      <c r="AC557"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D557"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E557"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F557" s="157">
        <f t="shared" si="1138"/>
        <v>0</v>
      </c>
      <c r="AG557"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H557"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I557"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J557" s="157">
        <f t="shared" si="1139"/>
        <v>0</v>
      </c>
      <c r="AK557"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L557"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M557"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N557" s="157">
        <f t="shared" si="1140"/>
        <v>0</v>
      </c>
      <c r="AO557" s="157">
        <f t="shared" si="1141"/>
        <v>0</v>
      </c>
    </row>
    <row r="558" spans="1:41" hidden="1">
      <c r="A558" s="155" t="s">
        <v>1332</v>
      </c>
      <c r="B558" s="156" t="s">
        <v>1333</v>
      </c>
      <c r="C558" s="157">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D558" s="157">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E558" s="157">
        <f t="shared" si="1134"/>
        <v>0</v>
      </c>
      <c r="F558" s="157"/>
      <c r="G558" s="157">
        <f t="shared" si="1135"/>
        <v>0</v>
      </c>
      <c r="H558" s="157"/>
      <c r="I558" s="157">
        <f t="shared" si="1136"/>
        <v>0</v>
      </c>
      <c r="J558"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K558"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L558"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M558"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N558"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O558"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P558"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Q558"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R558"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S558"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T558"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U558"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V558"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W558"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X558"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Y558"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Z558"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A558"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B558" s="157">
        <f t="shared" si="1137"/>
        <v>0</v>
      </c>
      <c r="AC558"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D558"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E558"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F558" s="157">
        <f t="shared" si="1138"/>
        <v>0</v>
      </c>
      <c r="AG558"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H558"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I558"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J558" s="157">
        <f t="shared" si="1139"/>
        <v>0</v>
      </c>
      <c r="AK558"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L558"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M558"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N558" s="157">
        <f t="shared" si="1140"/>
        <v>0</v>
      </c>
      <c r="AO558" s="157">
        <f t="shared" si="1141"/>
        <v>0</v>
      </c>
    </row>
    <row r="559" spans="1:41" hidden="1">
      <c r="A559" s="155" t="s">
        <v>1334</v>
      </c>
      <c r="B559" s="156" t="s">
        <v>1335</v>
      </c>
      <c r="C559" s="157">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D559" s="157">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E559" s="157">
        <f t="shared" si="1134"/>
        <v>0</v>
      </c>
      <c r="F559" s="157"/>
      <c r="G559" s="157">
        <f t="shared" si="1135"/>
        <v>0</v>
      </c>
      <c r="H559" s="157"/>
      <c r="I559" s="157">
        <f t="shared" si="1136"/>
        <v>0</v>
      </c>
      <c r="J559"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K559"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L559"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M559"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N559"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O559"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P559"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Q559"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R559"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S559"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T559"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U559"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V559"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W559"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X559"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Y559"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Z559"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A559"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B559" s="157">
        <f t="shared" si="1137"/>
        <v>0</v>
      </c>
      <c r="AC559"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D559"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E559"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F559" s="157">
        <f t="shared" si="1138"/>
        <v>0</v>
      </c>
      <c r="AG559"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H559"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I559"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J559" s="157">
        <f t="shared" si="1139"/>
        <v>0</v>
      </c>
      <c r="AK559"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L559"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M559"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N559" s="157">
        <f t="shared" si="1140"/>
        <v>0</v>
      </c>
      <c r="AO559" s="157">
        <f t="shared" si="1141"/>
        <v>0</v>
      </c>
    </row>
    <row r="560" spans="1:41" hidden="1">
      <c r="A560" s="152" t="s">
        <v>1336</v>
      </c>
      <c r="B560" s="153" t="s">
        <v>1337</v>
      </c>
      <c r="C560" s="154">
        <f>SUM(C561:C565)</f>
        <v>0</v>
      </c>
      <c r="D560" s="154">
        <f>SUM(D561:D565)</f>
        <v>0</v>
      </c>
      <c r="E560" s="154">
        <f t="shared" ref="E560:E565" si="1142">C560+D560</f>
        <v>0</v>
      </c>
      <c r="F560" s="154">
        <f>SUM(F561:F565)</f>
        <v>0</v>
      </c>
      <c r="G560" s="154">
        <f t="shared" ref="G560:G565" si="1143">E560-F560</f>
        <v>0</v>
      </c>
      <c r="H560" s="154">
        <f>SUM(H561:H565)</f>
        <v>0</v>
      </c>
      <c r="I560" s="154">
        <f t="shared" ref="I560:I565" si="1144">E560-H560</f>
        <v>0</v>
      </c>
      <c r="J560" s="154">
        <f t="shared" ref="J560:AA560" si="1145">SUM(J561:J565)</f>
        <v>0</v>
      </c>
      <c r="K560" s="154">
        <f t="shared" si="1145"/>
        <v>0</v>
      </c>
      <c r="L560" s="154">
        <f t="shared" si="1145"/>
        <v>0</v>
      </c>
      <c r="M560" s="154">
        <f t="shared" si="1145"/>
        <v>0</v>
      </c>
      <c r="N560" s="154">
        <f t="shared" si="1145"/>
        <v>0</v>
      </c>
      <c r="O560" s="154">
        <f t="shared" ref="O560:P560" si="1146">SUM(O561:O565)</f>
        <v>0</v>
      </c>
      <c r="P560" s="154">
        <f t="shared" si="1146"/>
        <v>0</v>
      </c>
      <c r="Q560" s="154">
        <f t="shared" si="1145"/>
        <v>0</v>
      </c>
      <c r="R560" s="154">
        <f t="shared" si="1145"/>
        <v>0</v>
      </c>
      <c r="S560" s="154">
        <f t="shared" ref="S560" si="1147">SUM(S561:S565)</f>
        <v>0</v>
      </c>
      <c r="T560" s="154">
        <f t="shared" si="1145"/>
        <v>0</v>
      </c>
      <c r="U560" s="154">
        <f t="shared" si="1145"/>
        <v>0</v>
      </c>
      <c r="V560" s="154">
        <f t="shared" ref="V560" si="1148">SUM(V561:V565)</f>
        <v>0</v>
      </c>
      <c r="W560" s="154">
        <f t="shared" si="1145"/>
        <v>0</v>
      </c>
      <c r="X560" s="154">
        <f t="shared" si="1145"/>
        <v>0</v>
      </c>
      <c r="Y560" s="154">
        <f t="shared" si="1145"/>
        <v>0</v>
      </c>
      <c r="Z560" s="154">
        <f t="shared" si="1145"/>
        <v>0</v>
      </c>
      <c r="AA560" s="154">
        <f t="shared" si="1145"/>
        <v>0</v>
      </c>
      <c r="AB560" s="154">
        <f t="shared" ref="AB560:AB565" si="1149">Y560+Z560+AA560</f>
        <v>0</v>
      </c>
      <c r="AC560" s="154">
        <f>SUM(AC561:AC565)</f>
        <v>0</v>
      </c>
      <c r="AD560" s="154">
        <f>SUM(AD561:AD565)</f>
        <v>0</v>
      </c>
      <c r="AE560" s="154">
        <f>SUM(AE561:AE565)</f>
        <v>0</v>
      </c>
      <c r="AF560" s="154">
        <f t="shared" ref="AF560:AF565" si="1150">AC560+AD560+AE560</f>
        <v>0</v>
      </c>
      <c r="AG560" s="154">
        <f>SUM(AG561:AG565)</f>
        <v>0</v>
      </c>
      <c r="AH560" s="154">
        <f>SUM(AH561:AH565)</f>
        <v>0</v>
      </c>
      <c r="AI560" s="154">
        <f>SUM(AI561:AI565)</f>
        <v>0</v>
      </c>
      <c r="AJ560" s="154">
        <f t="shared" ref="AJ560:AJ565" si="1151">AG560+AH560+AI560</f>
        <v>0</v>
      </c>
      <c r="AK560" s="154">
        <f>SUM(AK561:AK565)</f>
        <v>0</v>
      </c>
      <c r="AL560" s="154">
        <f>SUM(AL561:AL565)</f>
        <v>0</v>
      </c>
      <c r="AM560" s="154">
        <f>SUM(AM561:AM565)</f>
        <v>0</v>
      </c>
      <c r="AN560" s="154">
        <f t="shared" ref="AN560:AN565" si="1152">AK560+AL560+AM560</f>
        <v>0</v>
      </c>
      <c r="AO560" s="154">
        <f t="shared" ref="AO560:AO565" si="1153">AB560+AF560+AJ560+AN560</f>
        <v>0</v>
      </c>
    </row>
    <row r="561" spans="1:41" hidden="1">
      <c r="A561" s="155" t="s">
        <v>1338</v>
      </c>
      <c r="B561" s="156" t="s">
        <v>1339</v>
      </c>
      <c r="C561" s="157">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D561" s="157">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E561" s="157">
        <f t="shared" si="1142"/>
        <v>0</v>
      </c>
      <c r="F561" s="157"/>
      <c r="G561" s="157">
        <f t="shared" si="1143"/>
        <v>0</v>
      </c>
      <c r="H561" s="157"/>
      <c r="I561" s="157">
        <f t="shared" si="1144"/>
        <v>0</v>
      </c>
      <c r="J561"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K561"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L561"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M561"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N561"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O561"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P561"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Q561"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R561"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S561"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T561"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U561"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V561"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W561"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X561"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Y561"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Z561"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A561"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B561" s="157">
        <f t="shared" si="1149"/>
        <v>0</v>
      </c>
      <c r="AC561"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D561"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E561"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F561" s="157">
        <f t="shared" si="1150"/>
        <v>0</v>
      </c>
      <c r="AG561"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H561"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I561"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J561" s="157">
        <f t="shared" si="1151"/>
        <v>0</v>
      </c>
      <c r="AK561"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L561"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M561"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N561" s="157">
        <f t="shared" si="1152"/>
        <v>0</v>
      </c>
      <c r="AO561" s="157">
        <f t="shared" si="1153"/>
        <v>0</v>
      </c>
    </row>
    <row r="562" spans="1:41" hidden="1">
      <c r="A562" s="155" t="s">
        <v>1340</v>
      </c>
      <c r="B562" s="156" t="s">
        <v>1341</v>
      </c>
      <c r="C562" s="157">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D562" s="157">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E562" s="157">
        <f t="shared" si="1142"/>
        <v>0</v>
      </c>
      <c r="F562" s="157"/>
      <c r="G562" s="157">
        <f t="shared" si="1143"/>
        <v>0</v>
      </c>
      <c r="H562" s="157"/>
      <c r="I562" s="157">
        <f t="shared" si="1144"/>
        <v>0</v>
      </c>
      <c r="J562"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K562"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L562"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M562"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N562"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O562"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P562"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Q562"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R562"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S562"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T562"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U562"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V562"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W562"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X562"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Y562"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Z562"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A562"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B562" s="157">
        <f t="shared" si="1149"/>
        <v>0</v>
      </c>
      <c r="AC562"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D562"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E562"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F562" s="157">
        <f t="shared" si="1150"/>
        <v>0</v>
      </c>
      <c r="AG562"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H562"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I562"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J562" s="157">
        <f t="shared" si="1151"/>
        <v>0</v>
      </c>
      <c r="AK562"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L562"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M562"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N562" s="157">
        <f t="shared" si="1152"/>
        <v>0</v>
      </c>
      <c r="AO562" s="157">
        <f t="shared" si="1153"/>
        <v>0</v>
      </c>
    </row>
    <row r="563" spans="1:41" hidden="1">
      <c r="A563" s="155" t="s">
        <v>1342</v>
      </c>
      <c r="B563" s="156" t="s">
        <v>1343</v>
      </c>
      <c r="C563" s="157">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D563" s="157">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E563" s="157">
        <f t="shared" si="1142"/>
        <v>0</v>
      </c>
      <c r="F563" s="157"/>
      <c r="G563" s="157">
        <f t="shared" si="1143"/>
        <v>0</v>
      </c>
      <c r="H563" s="157"/>
      <c r="I563" s="157">
        <f t="shared" si="1144"/>
        <v>0</v>
      </c>
      <c r="J563"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K563"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L563"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M563"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N563"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O563"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P563"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Q563"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R563"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S563"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T563"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U563"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V563"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W563"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X563"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Y563"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Z563"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A563"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B563" s="157">
        <f t="shared" si="1149"/>
        <v>0</v>
      </c>
      <c r="AC563"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D563"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E563"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F563" s="157">
        <f t="shared" si="1150"/>
        <v>0</v>
      </c>
      <c r="AG563"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H563"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I563"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J563" s="157">
        <f t="shared" si="1151"/>
        <v>0</v>
      </c>
      <c r="AK563"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L563"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M563"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N563" s="157">
        <f t="shared" si="1152"/>
        <v>0</v>
      </c>
      <c r="AO563" s="157">
        <f t="shared" si="1153"/>
        <v>0</v>
      </c>
    </row>
    <row r="564" spans="1:41" hidden="1">
      <c r="A564" s="155" t="s">
        <v>1344</v>
      </c>
      <c r="B564" s="156" t="s">
        <v>1345</v>
      </c>
      <c r="C564" s="157">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D564" s="157">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E564" s="157">
        <f t="shared" si="1142"/>
        <v>0</v>
      </c>
      <c r="F564" s="157"/>
      <c r="G564" s="157">
        <f t="shared" si="1143"/>
        <v>0</v>
      </c>
      <c r="H564" s="157"/>
      <c r="I564" s="157">
        <f t="shared" si="1144"/>
        <v>0</v>
      </c>
      <c r="J564"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K564"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L564"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M564"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N564"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O564"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P564"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Q564"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R564"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S564"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T564"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U564"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V564"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W564"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X564"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Y564"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Z564"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A564"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B564" s="157">
        <f t="shared" si="1149"/>
        <v>0</v>
      </c>
      <c r="AC564"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D564"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E564"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F564" s="157">
        <f t="shared" si="1150"/>
        <v>0</v>
      </c>
      <c r="AG564"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H564"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I564"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J564" s="157">
        <f t="shared" si="1151"/>
        <v>0</v>
      </c>
      <c r="AK564"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L564"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M564"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N564" s="157">
        <f t="shared" si="1152"/>
        <v>0</v>
      </c>
      <c r="AO564" s="157">
        <f t="shared" si="1153"/>
        <v>0</v>
      </c>
    </row>
    <row r="565" spans="1:41" hidden="1">
      <c r="A565" s="155" t="s">
        <v>1346</v>
      </c>
      <c r="B565" s="156" t="s">
        <v>1347</v>
      </c>
      <c r="C565" s="157">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D565" s="157">
        <f>SUMIFS('1. TALLERES SEMINARIOS'!$G:$G,'1. TALLERES SEMINARIOS'!$I:$I,Presupuesto!$A$14:$A$565,'1. TALLERES SEMINARIOS'!$H:$H,Presupuesto!$C$11:$D$11)+SUMIFS('2. CONTRATACION DE PERSONAL'!$G:$G,'2. CONTRATACION DE PERSONAL'!$I:$I,Presupuesto!$A$14:$A$565,'2. CONTRATACION DE PERSONAL'!$H:$H,Presupuesto!$C$11:$D$11)+SUMIFS('3. EQUIPO DE OFICINA'!$F:$F,'3. EQUIPO DE OFICINA'!$H:$H,Presupuesto!$A$14:$A$565,'3. EQUIPO DE OFICINA'!$G:$G,Presupuesto!$C$11:$D$11)+SUMIFS('4. EQUIPO TECNOLÓGICOS'!$D:$D,'4. EQUIPO TECNOLÓGICOS'!$F:$F,Presupuesto!$A$14:$A$565,'4. EQUIPO TECNOLÓGICOS'!$E:$E,Presupuesto!$C$11:$D$11)+SUMIFS('5. ACTIVIDADES ESPECIALES'!$D:$D,'5. ACTIVIDADES ESPECIALES'!$F:$F,Presupuesto!$A$14:$A$565,'5. ACTIVIDADES ESPECIALES'!$E:$E,Presupuesto!$C$11:$D$11)+SUMIFS('6. Becas'!$F:$F,'6. Becas'!$H:$H,Presupuesto!$A$14:$A$565,'6. Becas'!$G:$G,Presupuesto!$C$11:$D$11)+SUMIFS('7. Infraestructura'!$F:$F,'7. Infraestructura'!$G:$G,Presupuesto!$C$11:$D$11,'7. Infraestructura'!$H:$H,Presupuesto!$A$14:$A$565)+SUMIFS('8. Venta de Servicios'!$F:$F,'8. Venta de Servicios'!$H:$H,Presupuesto!$A$14:$A$565,'8. Venta de Servicios'!$G:$G,Presupuesto!$C$11:$D$11)</f>
        <v>0</v>
      </c>
      <c r="E565" s="157">
        <f t="shared" si="1142"/>
        <v>0</v>
      </c>
      <c r="F565" s="157"/>
      <c r="G565" s="157">
        <f t="shared" si="1143"/>
        <v>0</v>
      </c>
      <c r="H565" s="157"/>
      <c r="I565" s="157">
        <f t="shared" si="1144"/>
        <v>0</v>
      </c>
      <c r="J565"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K565"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L565"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M565"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N565"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O565"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P565"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Q565"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R565"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S565"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T565"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U565"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V565"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W565"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X565" s="157">
        <f>SUMIFS('1. TALLERES SEMINARIOS'!$G:$G,'1. TALLERES SEMINARIOS'!$I:$I,Presupuesto!$A$14:$A$565,'1. TALLERES SEMINARIOS'!$K:$K,Presupuesto!$J$11:$X$11)+SUMIFS('2. CONTRATACION DE PERSONAL'!$G:$G,'2. CONTRATACION DE PERSONAL'!$I:$I,Presupuesto!$A$14:$A$565,'2. CONTRATACION DE PERSONAL'!$K:$K,Presupuesto!$J$11:$X$11)+SUMIFS('3. EQUIPO DE OFICINA'!$F:$F,'3. EQUIPO DE OFICINA'!$J:$J,Presupuesto!$J$11:$X$11,'3. EQUIPO DE OFICINA'!$H:$H,Presupuesto!$A$14:$A$565)+SUMIFS('4. EQUIPO TECNOLÓGICOS'!$D:$D,'4. EQUIPO TECNOLÓGICOS'!$F:$F,Presupuesto!$A$14:$A$565,'4. EQUIPO TECNOLÓGICOS'!$H:$H,Presupuesto!$J$11:$X$11)+SUMIFS('5. ACTIVIDADES ESPECIALES'!$D:$D,'5. ACTIVIDADES ESPECIALES'!$H:$H,Presupuesto!$J$11:$X$11,'5. ACTIVIDADES ESPECIALES'!$F:$F,Presupuesto!$A$14:$A$565)+SUMIFS('6. Becas'!$F:$F,'6. Becas'!$H:$H,Presupuesto!$A$14:$A$565,'6. Becas'!$J:$J,Presupuesto!$J$11:$X$11)+SUMIFS('7. Infraestructura'!$F:$F,'7. Infraestructura'!$J:$J,Presupuesto!$J$11:$X$11,'7. Infraestructura'!$H:$H,Presupuesto!$A$14:$A$565)+SUMIFS('8. Venta de Servicios'!$F:$F,'8. Venta de Servicios'!$H:$H,Presupuesto!$A$14:$A$565,'8. Venta de Servicios'!$J:$J,Presupuesto!$J$11:$X$11)</f>
        <v>0</v>
      </c>
      <c r="Y565"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Z565"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A565"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B565" s="157">
        <f t="shared" si="1149"/>
        <v>0</v>
      </c>
      <c r="AC565"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D565"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E565"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F565" s="157">
        <f t="shared" si="1150"/>
        <v>0</v>
      </c>
      <c r="AG565"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H565"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I565"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J565" s="157">
        <f t="shared" si="1151"/>
        <v>0</v>
      </c>
      <c r="AK565"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L565"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M565" s="157">
        <f>SUMIFS('1. TALLERES SEMINARIOS'!$G:$G,'1. TALLERES SEMINARIOS'!$I:$I,Presupuesto!$A$14:$A$565,'1. TALLERES SEMINARIOS'!$L:$L,Presupuesto!$Y$11:$AM$11)+SUMIFS('2. CONTRATACION DE PERSONAL'!$G:$G,'2. CONTRATACION DE PERSONAL'!$L:$L,Presupuesto!$Y$11:$AM$11,'2. CONTRATACION DE PERSONAL'!$I:$I,Presupuesto!$A$14:$A$565)+SUMIFS('3. EQUIPO DE OFICINA'!$F:$F,'3. EQUIPO DE OFICINA'!$H:$H,Presupuesto!$A$14:$A$565,'3. EQUIPO DE OFICINA'!$K:$K,Presupuesto!$Y$11:$AM$11)+SUMIFS('4. EQUIPO TECNOLÓGICOS'!$D:$D,'4. EQUIPO TECNOLÓGICOS'!$I:$I,Presupuesto!$Y$11:$AM$11,'4. EQUIPO TECNOLÓGICOS'!$F:$F,Presupuesto!$A$14:$A$565)+SUMIFS('5. ACTIVIDADES ESPECIALES'!$D:$D,'5. ACTIVIDADES ESPECIALES'!$F:$F,Presupuesto!$A$14:$A$565,'5. ACTIVIDADES ESPECIALES'!$I:$I,Presupuesto!$Y$11:$AM$11)+SUMIFS('6. Becas'!$F:$F,'6. Becas'!$K:$K,Presupuesto!$Y$11:$AM$11,'6. Becas'!$H:$H,Presupuesto!$A$14:$A$565)+SUMIFS('7. Infraestructura'!$F:$F,'7. Infraestructura'!$H:$H,Presupuesto!$A$14:$A$565,'7. Infraestructura'!$K:$K,Presupuesto!$Y$11:$AM$11)+SUMIFS('8. Venta de Servicios'!$F:$F,'8. Venta de Servicios'!$K:$K,Presupuesto!$Y$11:$AM$11,'8. Venta de Servicios'!$H:$H,Presupuesto!$A$14:$A$565)</f>
        <v>0</v>
      </c>
      <c r="AN565" s="157">
        <f t="shared" si="1152"/>
        <v>0</v>
      </c>
      <c r="AO565" s="157">
        <f t="shared" si="1153"/>
        <v>0</v>
      </c>
    </row>
    <row r="566" spans="1:41" ht="26.25">
      <c r="A566" s="158"/>
      <c r="B566" s="609" t="s">
        <v>254</v>
      </c>
      <c r="C566" s="610">
        <f>C12+C106+C222+C327+C397+C499+C526+C560</f>
        <v>3695001.5426666671</v>
      </c>
      <c r="D566" s="610">
        <f>D12+D106+D222+D327+D397+D499+D526+D560</f>
        <v>0</v>
      </c>
      <c r="E566" s="610">
        <f t="shared" si="1004"/>
        <v>3695001.5426666671</v>
      </c>
      <c r="F566" s="159">
        <f>F12+F106+F222+F327+F397+F499+F526+F560</f>
        <v>0</v>
      </c>
      <c r="G566" s="159">
        <f t="shared" si="1006"/>
        <v>3695001.5426666671</v>
      </c>
      <c r="H566" s="159">
        <f>H12+H106+H222+H327+H397+H499+H526+H560</f>
        <v>0</v>
      </c>
      <c r="I566" s="159">
        <f t="shared" si="1007"/>
        <v>3695001.5426666671</v>
      </c>
      <c r="J566" s="159">
        <f t="shared" ref="J566:AA566" si="1154">J12+J106+J222+J327+J397+J499+J526+J560</f>
        <v>0</v>
      </c>
      <c r="K566" s="159">
        <f t="shared" si="1154"/>
        <v>0</v>
      </c>
      <c r="L566" s="159">
        <f t="shared" si="1154"/>
        <v>0</v>
      </c>
      <c r="M566" s="159">
        <f t="shared" si="1154"/>
        <v>0</v>
      </c>
      <c r="N566" s="159">
        <f t="shared" si="1154"/>
        <v>0</v>
      </c>
      <c r="O566" s="159">
        <f t="shared" ref="O566:P566" si="1155">O12+O106+O222+O327+O397+O499+O526+O560</f>
        <v>0</v>
      </c>
      <c r="P566" s="159">
        <f t="shared" si="1155"/>
        <v>0</v>
      </c>
      <c r="Q566" s="159">
        <f t="shared" si="1154"/>
        <v>0</v>
      </c>
      <c r="R566" s="159">
        <f t="shared" si="1154"/>
        <v>0</v>
      </c>
      <c r="S566" s="159">
        <f t="shared" ref="S566" si="1156">S12+S106+S222+S327+S397+S499+S526+S560</f>
        <v>0</v>
      </c>
      <c r="T566" s="159">
        <f t="shared" si="1154"/>
        <v>1981966.6226666667</v>
      </c>
      <c r="U566" s="159">
        <f t="shared" si="1154"/>
        <v>0</v>
      </c>
      <c r="V566" s="159">
        <f t="shared" ref="V566" si="1157">V12+V106+V222+V327+V397+V499+V526+V560</f>
        <v>0</v>
      </c>
      <c r="W566" s="159">
        <f t="shared" si="1154"/>
        <v>0</v>
      </c>
      <c r="X566" s="159">
        <f t="shared" si="1154"/>
        <v>2466564.8739999998</v>
      </c>
      <c r="Y566" s="159">
        <f t="shared" si="1154"/>
        <v>1403620</v>
      </c>
      <c r="Z566" s="159">
        <f t="shared" si="1154"/>
        <v>813465.99600000004</v>
      </c>
      <c r="AA566" s="159">
        <f t="shared" si="1154"/>
        <v>110500</v>
      </c>
      <c r="AB566" s="159">
        <f t="shared" si="1012"/>
        <v>2327585.9960000003</v>
      </c>
      <c r="AC566" s="159">
        <f t="shared" ref="AC566:AE566" si="1158">AC12+AC106+AC222+AC327+AC397+AC499+AC526+AC560</f>
        <v>349200</v>
      </c>
      <c r="AD566" s="159">
        <f t="shared" si="1158"/>
        <v>15456</v>
      </c>
      <c r="AE566" s="159">
        <f t="shared" si="1158"/>
        <v>29999.995999999999</v>
      </c>
      <c r="AF566" s="159">
        <f t="shared" si="1013"/>
        <v>394655.99599999998</v>
      </c>
      <c r="AG566" s="159">
        <f t="shared" ref="AG566:AI566" si="1159">AG12+AG106+AG222+AG327+AG397+AG499+AG526+AG560</f>
        <v>765796</v>
      </c>
      <c r="AH566" s="159">
        <f t="shared" si="1159"/>
        <v>2400</v>
      </c>
      <c r="AI566" s="159">
        <f t="shared" si="1159"/>
        <v>88349.959999999992</v>
      </c>
      <c r="AJ566" s="159">
        <f t="shared" si="1014"/>
        <v>856545.96</v>
      </c>
      <c r="AK566" s="159">
        <f t="shared" ref="AK566:AM566" si="1160">AK12+AK106+AK222+AK327+AK397+AK499+AK526+AK560</f>
        <v>265396.88</v>
      </c>
      <c r="AL566" s="159">
        <f t="shared" si="1160"/>
        <v>15000</v>
      </c>
      <c r="AM566" s="159">
        <f t="shared" si="1160"/>
        <v>589346.66466666665</v>
      </c>
      <c r="AN566" s="159">
        <f t="shared" si="1015"/>
        <v>869743.54466666665</v>
      </c>
      <c r="AO566" s="159">
        <f t="shared" si="1016"/>
        <v>4448531.4966666671</v>
      </c>
    </row>
  </sheetData>
  <mergeCells count="4">
    <mergeCell ref="B6:E6"/>
    <mergeCell ref="B7:E7"/>
    <mergeCell ref="B8:E8"/>
    <mergeCell ref="B9:E9"/>
  </mergeCells>
  <pageMargins left="1.299212598425197" right="0.98425196850393704" top="0.74803149606299213" bottom="0.74803149606299213" header="0.31496062992125984" footer="0.31496062992125984"/>
  <pageSetup paperSize="5" orientation="landscape" horizontalDpi="300" verticalDpi="300" r:id="rId1"/>
  <drawing r:id="rId2"/>
</worksheet>
</file>

<file path=xl/worksheets/sheet4.xml><?xml version="1.0" encoding="utf-8"?>
<worksheet xmlns="http://schemas.openxmlformats.org/spreadsheetml/2006/main" xmlns:r="http://schemas.openxmlformats.org/officeDocument/2006/relationships">
  <dimension ref="A1:UI128"/>
  <sheetViews>
    <sheetView showGridLines="0" topLeftCell="B92" workbookViewId="0">
      <selection activeCell="H76" sqref="H76"/>
    </sheetView>
  </sheetViews>
  <sheetFormatPr baseColWidth="10" defaultColWidth="11.5703125" defaultRowHeight="15"/>
  <cols>
    <col min="1" max="1" width="1.85546875" style="84" customWidth="1"/>
    <col min="2" max="2" width="7.85546875" style="84" customWidth="1"/>
    <col min="3" max="3" width="20.140625" style="84" customWidth="1"/>
    <col min="4" max="4" width="18.85546875" style="84" customWidth="1"/>
    <col min="5" max="5" width="10.140625" style="84" customWidth="1"/>
    <col min="6" max="6" width="11.85546875" style="84" customWidth="1"/>
    <col min="7" max="7" width="11.5703125" style="84" customWidth="1"/>
    <col min="8" max="8" width="10" style="75" customWidth="1"/>
    <col min="9" max="9" width="14.85546875" style="84" customWidth="1"/>
    <col min="10" max="10" width="29.140625" style="84" customWidth="1"/>
    <col min="11" max="11" width="21.42578125" style="84" customWidth="1"/>
    <col min="12" max="12" width="15" style="84" customWidth="1"/>
    <col min="13" max="33" width="11.5703125" style="84"/>
    <col min="34" max="34" width="45.42578125" style="84" bestFit="1" customWidth="1"/>
    <col min="35" max="35" width="35.28515625" style="84" bestFit="1" customWidth="1"/>
    <col min="36" max="36" width="35.7109375" style="84" bestFit="1" customWidth="1"/>
    <col min="37" max="41" width="46" style="84" customWidth="1"/>
    <col min="42" max="45" width="46.5703125" style="84" bestFit="1" customWidth="1"/>
    <col min="46" max="49" width="46.7109375" style="84" bestFit="1" customWidth="1"/>
    <col min="50" max="53" width="46.140625" style="84" bestFit="1" customWidth="1"/>
    <col min="54" max="56" width="45.42578125" style="84" bestFit="1" customWidth="1"/>
    <col min="57" max="57" width="49.28515625" style="84" bestFit="1" customWidth="1"/>
    <col min="58" max="61" width="46" style="84" bestFit="1" customWidth="1"/>
    <col min="62" max="65" width="46.5703125" style="84" bestFit="1" customWidth="1"/>
    <col min="66" max="69" width="46.7109375" style="84" bestFit="1" customWidth="1"/>
    <col min="70" max="73" width="46.140625" style="84" bestFit="1" customWidth="1"/>
    <col min="74" max="77" width="12.7109375" style="84" bestFit="1" customWidth="1"/>
    <col min="78" max="78" width="11.5703125" style="84"/>
    <col min="79" max="79" width="12.7109375" style="84" bestFit="1" customWidth="1"/>
    <col min="80" max="80" width="11.5703125" style="84"/>
    <col min="81" max="83" width="12.7109375" style="84" bestFit="1" customWidth="1"/>
    <col min="84" max="16384" width="11.5703125" style="84"/>
  </cols>
  <sheetData>
    <row r="1" spans="1:555" ht="26.25" hidden="1">
      <c r="A1" s="160" t="s">
        <v>258</v>
      </c>
      <c r="B1" s="162" t="s">
        <v>259</v>
      </c>
      <c r="C1" s="155" t="s">
        <v>260</v>
      </c>
      <c r="D1" s="155" t="s">
        <v>508</v>
      </c>
      <c r="E1" s="155" t="s">
        <v>510</v>
      </c>
      <c r="F1" s="155" t="s">
        <v>512</v>
      </c>
      <c r="G1" s="155" t="s">
        <v>514</v>
      </c>
      <c r="H1" s="155" t="s">
        <v>516</v>
      </c>
      <c r="I1" s="155" t="s">
        <v>518</v>
      </c>
      <c r="J1" s="155" t="s">
        <v>261</v>
      </c>
      <c r="K1" s="155" t="s">
        <v>521</v>
      </c>
      <c r="L1" s="155" t="s">
        <v>262</v>
      </c>
      <c r="M1" s="155" t="s">
        <v>523</v>
      </c>
      <c r="N1" s="155" t="s">
        <v>525</v>
      </c>
      <c r="O1" s="155" t="s">
        <v>527</v>
      </c>
      <c r="P1" s="155" t="s">
        <v>263</v>
      </c>
      <c r="Q1" s="155" t="s">
        <v>528</v>
      </c>
      <c r="R1" s="155" t="s">
        <v>531</v>
      </c>
      <c r="S1" s="155" t="s">
        <v>264</v>
      </c>
      <c r="T1" s="155" t="s">
        <v>533</v>
      </c>
      <c r="U1" s="155" t="s">
        <v>265</v>
      </c>
      <c r="V1" s="155" t="s">
        <v>534</v>
      </c>
      <c r="W1" s="155" t="s">
        <v>535</v>
      </c>
      <c r="X1" s="155" t="s">
        <v>539</v>
      </c>
      <c r="Y1" s="155" t="s">
        <v>281</v>
      </c>
      <c r="Z1" s="155" t="s">
        <v>540</v>
      </c>
      <c r="AA1" s="155" t="s">
        <v>542</v>
      </c>
      <c r="AB1" s="155" t="s">
        <v>544</v>
      </c>
      <c r="AC1" s="155" t="s">
        <v>282</v>
      </c>
      <c r="AD1" s="155" t="s">
        <v>546</v>
      </c>
      <c r="AE1" s="155" t="s">
        <v>548</v>
      </c>
      <c r="AF1" s="155" t="s">
        <v>550</v>
      </c>
      <c r="AG1" s="155" t="s">
        <v>552</v>
      </c>
      <c r="AH1" s="155" t="s">
        <v>257</v>
      </c>
      <c r="AI1" s="155" t="s">
        <v>554</v>
      </c>
      <c r="AJ1" s="162" t="s">
        <v>266</v>
      </c>
      <c r="AK1" s="155" t="s">
        <v>556</v>
      </c>
      <c r="AL1" s="155" t="s">
        <v>267</v>
      </c>
      <c r="AM1" s="155" t="s">
        <v>558</v>
      </c>
      <c r="AN1" s="155" t="s">
        <v>560</v>
      </c>
      <c r="AO1" s="155" t="s">
        <v>268</v>
      </c>
      <c r="AP1" s="155" t="s">
        <v>562</v>
      </c>
      <c r="AQ1" s="155" t="s">
        <v>564</v>
      </c>
      <c r="AR1" s="155" t="s">
        <v>269</v>
      </c>
      <c r="AS1" s="155" t="s">
        <v>565</v>
      </c>
      <c r="AT1" s="155" t="s">
        <v>567</v>
      </c>
      <c r="AU1" s="155" t="s">
        <v>568</v>
      </c>
      <c r="AV1" s="155" t="s">
        <v>569</v>
      </c>
      <c r="AW1" s="155" t="s">
        <v>571</v>
      </c>
      <c r="AX1" s="155" t="s">
        <v>573</v>
      </c>
      <c r="AY1" s="155" t="s">
        <v>574</v>
      </c>
      <c r="AZ1" s="155" t="s">
        <v>270</v>
      </c>
      <c r="BA1" s="155" t="s">
        <v>576</v>
      </c>
      <c r="BB1" s="155" t="s">
        <v>578</v>
      </c>
      <c r="BC1" s="155" t="s">
        <v>580</v>
      </c>
      <c r="BD1" s="155" t="s">
        <v>582</v>
      </c>
      <c r="BE1" s="155" t="s">
        <v>584</v>
      </c>
      <c r="BF1" s="155" t="s">
        <v>586</v>
      </c>
      <c r="BG1" s="155" t="s">
        <v>588</v>
      </c>
      <c r="BH1" s="155" t="s">
        <v>590</v>
      </c>
      <c r="BI1" s="155" t="s">
        <v>283</v>
      </c>
      <c r="BJ1" s="155" t="s">
        <v>592</v>
      </c>
      <c r="BK1" s="155" t="s">
        <v>594</v>
      </c>
      <c r="BL1" s="155" t="s">
        <v>596</v>
      </c>
      <c r="BM1" s="155" t="s">
        <v>598</v>
      </c>
      <c r="BN1" s="155" t="s">
        <v>600</v>
      </c>
      <c r="BO1" s="155" t="s">
        <v>602</v>
      </c>
      <c r="BP1" s="155" t="s">
        <v>604</v>
      </c>
      <c r="BQ1" s="155" t="s">
        <v>606</v>
      </c>
      <c r="BR1" s="155" t="s">
        <v>608</v>
      </c>
      <c r="BS1" s="155" t="s">
        <v>610</v>
      </c>
      <c r="BT1" s="162" t="s">
        <v>271</v>
      </c>
      <c r="BU1" s="155" t="s">
        <v>272</v>
      </c>
      <c r="BV1" s="155" t="s">
        <v>612</v>
      </c>
      <c r="BW1" s="155" t="s">
        <v>273</v>
      </c>
      <c r="BX1" s="155" t="s">
        <v>614</v>
      </c>
      <c r="BY1" s="155" t="s">
        <v>616</v>
      </c>
      <c r="BZ1" s="162" t="s">
        <v>274</v>
      </c>
      <c r="CA1" s="155" t="s">
        <v>275</v>
      </c>
      <c r="CB1" s="155" t="s">
        <v>618</v>
      </c>
      <c r="CC1" s="155" t="s">
        <v>276</v>
      </c>
      <c r="CD1" s="155" t="s">
        <v>620</v>
      </c>
      <c r="CE1" s="155" t="s">
        <v>622</v>
      </c>
      <c r="CF1" s="155" t="s">
        <v>624</v>
      </c>
      <c r="CG1" s="162" t="s">
        <v>277</v>
      </c>
      <c r="CH1" s="155" t="s">
        <v>630</v>
      </c>
      <c r="CI1" s="155" t="s">
        <v>632</v>
      </c>
      <c r="CJ1" s="155" t="s">
        <v>278</v>
      </c>
      <c r="CK1" s="155" t="s">
        <v>626</v>
      </c>
      <c r="CL1" s="155" t="s">
        <v>628</v>
      </c>
      <c r="CM1" s="155" t="s">
        <v>279</v>
      </c>
      <c r="CN1" s="155" t="s">
        <v>634</v>
      </c>
      <c r="CO1" s="155" t="s">
        <v>280</v>
      </c>
      <c r="CP1" s="155" t="s">
        <v>635</v>
      </c>
      <c r="CQ1" s="152" t="s">
        <v>284</v>
      </c>
      <c r="CR1" s="162" t="s">
        <v>285</v>
      </c>
      <c r="CS1" s="155" t="s">
        <v>636</v>
      </c>
      <c r="CT1" s="155" t="s">
        <v>637</v>
      </c>
      <c r="CU1" s="155" t="s">
        <v>639</v>
      </c>
      <c r="CV1" s="155" t="s">
        <v>286</v>
      </c>
      <c r="CW1" s="155" t="s">
        <v>641</v>
      </c>
      <c r="CX1" s="155" t="s">
        <v>643</v>
      </c>
      <c r="CY1" s="155" t="s">
        <v>645</v>
      </c>
      <c r="CZ1" s="155" t="s">
        <v>647</v>
      </c>
      <c r="DA1" s="155" t="s">
        <v>649</v>
      </c>
      <c r="DB1" s="155" t="s">
        <v>651</v>
      </c>
      <c r="DC1" s="162" t="s">
        <v>287</v>
      </c>
      <c r="DD1" s="155" t="s">
        <v>288</v>
      </c>
      <c r="DE1" s="155" t="s">
        <v>653</v>
      </c>
      <c r="DF1" s="155" t="s">
        <v>289</v>
      </c>
      <c r="DG1" s="155" t="s">
        <v>655</v>
      </c>
      <c r="DH1" s="155" t="s">
        <v>657</v>
      </c>
      <c r="DI1" s="155" t="s">
        <v>659</v>
      </c>
      <c r="DJ1" s="155" t="s">
        <v>661</v>
      </c>
      <c r="DK1" s="155" t="s">
        <v>663</v>
      </c>
      <c r="DL1" s="155" t="s">
        <v>665</v>
      </c>
      <c r="DM1" s="155" t="s">
        <v>667</v>
      </c>
      <c r="DN1" s="155" t="s">
        <v>290</v>
      </c>
      <c r="DO1" s="155" t="s">
        <v>669</v>
      </c>
      <c r="DP1" s="155" t="s">
        <v>671</v>
      </c>
      <c r="DQ1" s="155" t="s">
        <v>673</v>
      </c>
      <c r="DR1" s="162" t="s">
        <v>291</v>
      </c>
      <c r="DS1" s="155" t="s">
        <v>675</v>
      </c>
      <c r="DT1" s="155" t="s">
        <v>292</v>
      </c>
      <c r="DU1" s="155" t="s">
        <v>677</v>
      </c>
      <c r="DV1" s="155" t="s">
        <v>293</v>
      </c>
      <c r="DW1" s="155" t="s">
        <v>679</v>
      </c>
      <c r="DX1" s="155" t="s">
        <v>681</v>
      </c>
      <c r="DY1" s="155" t="s">
        <v>683</v>
      </c>
      <c r="DZ1" s="155" t="s">
        <v>685</v>
      </c>
      <c r="EA1" s="155" t="s">
        <v>687</v>
      </c>
      <c r="EB1" s="155" t="s">
        <v>689</v>
      </c>
      <c r="EC1" s="155" t="s">
        <v>691</v>
      </c>
      <c r="ED1" s="155" t="s">
        <v>693</v>
      </c>
      <c r="EE1" s="155" t="s">
        <v>695</v>
      </c>
      <c r="EF1" s="155" t="s">
        <v>697</v>
      </c>
      <c r="EG1" s="155" t="s">
        <v>699</v>
      </c>
      <c r="EH1" s="162" t="s">
        <v>294</v>
      </c>
      <c r="EI1" s="155" t="s">
        <v>701</v>
      </c>
      <c r="EJ1" s="155" t="s">
        <v>295</v>
      </c>
      <c r="EK1" s="155" t="s">
        <v>703</v>
      </c>
      <c r="EL1" s="155" t="s">
        <v>705</v>
      </c>
      <c r="EM1" s="155" t="s">
        <v>296</v>
      </c>
      <c r="EN1" s="155" t="s">
        <v>707</v>
      </c>
      <c r="EO1" s="155" t="s">
        <v>709</v>
      </c>
      <c r="EP1" s="155" t="s">
        <v>297</v>
      </c>
      <c r="EQ1" s="155" t="s">
        <v>711</v>
      </c>
      <c r="ER1" s="155" t="s">
        <v>713</v>
      </c>
      <c r="ES1" s="155" t="s">
        <v>715</v>
      </c>
      <c r="ET1" s="155" t="s">
        <v>298</v>
      </c>
      <c r="EU1" s="155" t="s">
        <v>717</v>
      </c>
      <c r="EV1" s="155" t="s">
        <v>719</v>
      </c>
      <c r="EW1" s="162" t="s">
        <v>299</v>
      </c>
      <c r="EX1" s="155" t="s">
        <v>300</v>
      </c>
      <c r="EY1" s="155" t="s">
        <v>721</v>
      </c>
      <c r="EZ1" s="155" t="s">
        <v>723</v>
      </c>
      <c r="FA1" s="155" t="s">
        <v>725</v>
      </c>
      <c r="FB1" s="155" t="s">
        <v>727</v>
      </c>
      <c r="FC1" s="155" t="s">
        <v>301</v>
      </c>
      <c r="FD1" s="155" t="s">
        <v>729</v>
      </c>
      <c r="FE1" s="155" t="s">
        <v>731</v>
      </c>
      <c r="FF1" s="155" t="s">
        <v>733</v>
      </c>
      <c r="FG1" s="155" t="s">
        <v>735</v>
      </c>
      <c r="FH1" s="155" t="s">
        <v>737</v>
      </c>
      <c r="FI1" s="155" t="s">
        <v>302</v>
      </c>
      <c r="FJ1" s="155" t="s">
        <v>740</v>
      </c>
      <c r="FK1" s="155" t="s">
        <v>303</v>
      </c>
      <c r="FL1" s="155" t="s">
        <v>743</v>
      </c>
      <c r="FM1" s="155" t="s">
        <v>744</v>
      </c>
      <c r="FN1" s="155" t="s">
        <v>746</v>
      </c>
      <c r="FO1" s="155" t="s">
        <v>304</v>
      </c>
      <c r="FP1" s="155" t="s">
        <v>749</v>
      </c>
      <c r="FQ1" s="155" t="s">
        <v>750</v>
      </c>
      <c r="FR1" s="155" t="s">
        <v>752</v>
      </c>
      <c r="FS1" s="155" t="s">
        <v>305</v>
      </c>
      <c r="FT1" s="155" t="s">
        <v>755</v>
      </c>
      <c r="FU1" s="155" t="s">
        <v>757</v>
      </c>
      <c r="FV1" s="155" t="s">
        <v>759</v>
      </c>
      <c r="FW1" s="162" t="s">
        <v>306</v>
      </c>
      <c r="FX1" s="162" t="s">
        <v>307</v>
      </c>
      <c r="FY1" s="155" t="s">
        <v>313</v>
      </c>
      <c r="FZ1" s="155" t="s">
        <v>761</v>
      </c>
      <c r="GA1" s="155" t="s">
        <v>763</v>
      </c>
      <c r="GB1" s="155" t="s">
        <v>765</v>
      </c>
      <c r="GC1" s="155" t="s">
        <v>767</v>
      </c>
      <c r="GD1" s="155" t="s">
        <v>769</v>
      </c>
      <c r="GE1" s="155" t="s">
        <v>771</v>
      </c>
      <c r="GF1" s="162" t="s">
        <v>308</v>
      </c>
      <c r="GG1" s="155" t="s">
        <v>314</v>
      </c>
      <c r="GH1" s="155" t="s">
        <v>773</v>
      </c>
      <c r="GI1" s="155" t="s">
        <v>775</v>
      </c>
      <c r="GJ1" s="155" t="s">
        <v>776</v>
      </c>
      <c r="GK1" s="155" t="s">
        <v>315</v>
      </c>
      <c r="GL1" s="155" t="s">
        <v>779</v>
      </c>
      <c r="GM1" s="155" t="s">
        <v>780</v>
      </c>
      <c r="GN1" s="162" t="s">
        <v>309</v>
      </c>
      <c r="GO1" s="155" t="s">
        <v>310</v>
      </c>
      <c r="GP1" s="155" t="s">
        <v>782</v>
      </c>
      <c r="GQ1" s="155" t="s">
        <v>784</v>
      </c>
      <c r="GR1" s="155" t="s">
        <v>786</v>
      </c>
      <c r="GS1" s="155" t="s">
        <v>788</v>
      </c>
      <c r="GT1" s="155" t="s">
        <v>790</v>
      </c>
      <c r="GU1" s="162" t="s">
        <v>311</v>
      </c>
      <c r="GV1" s="155" t="s">
        <v>312</v>
      </c>
      <c r="GW1" s="155" t="s">
        <v>792</v>
      </c>
      <c r="GX1" s="155" t="s">
        <v>794</v>
      </c>
      <c r="GY1" s="155" t="s">
        <v>796</v>
      </c>
      <c r="GZ1" s="155" t="s">
        <v>798</v>
      </c>
      <c r="HA1" s="155" t="s">
        <v>800</v>
      </c>
      <c r="HB1" s="155" t="s">
        <v>802</v>
      </c>
      <c r="HC1" s="152" t="s">
        <v>316</v>
      </c>
      <c r="HD1" s="162" t="s">
        <v>317</v>
      </c>
      <c r="HE1" s="155" t="s">
        <v>318</v>
      </c>
      <c r="HF1" s="155" t="s">
        <v>804</v>
      </c>
      <c r="HG1" s="155" t="s">
        <v>806</v>
      </c>
      <c r="HH1" s="155" t="s">
        <v>808</v>
      </c>
      <c r="HI1" s="155" t="s">
        <v>810</v>
      </c>
      <c r="HJ1" s="155" t="s">
        <v>319</v>
      </c>
      <c r="HK1" s="155" t="s">
        <v>813</v>
      </c>
      <c r="HL1" s="155" t="s">
        <v>336</v>
      </c>
      <c r="HM1" s="155" t="s">
        <v>851</v>
      </c>
      <c r="HN1" s="155" t="s">
        <v>853</v>
      </c>
      <c r="HO1" s="155" t="s">
        <v>855</v>
      </c>
      <c r="HP1" s="162" t="s">
        <v>320</v>
      </c>
      <c r="HQ1" s="155" t="s">
        <v>815</v>
      </c>
      <c r="HR1" s="155" t="s">
        <v>817</v>
      </c>
      <c r="HS1" s="155" t="s">
        <v>321</v>
      </c>
      <c r="HT1" s="155" t="s">
        <v>820</v>
      </c>
      <c r="HU1" s="155" t="s">
        <v>822</v>
      </c>
      <c r="HV1" s="155" t="s">
        <v>823</v>
      </c>
      <c r="HW1" s="155" t="s">
        <v>825</v>
      </c>
      <c r="HX1" s="162" t="s">
        <v>322</v>
      </c>
      <c r="HY1" s="155" t="s">
        <v>827</v>
      </c>
      <c r="HZ1" s="155" t="s">
        <v>829</v>
      </c>
      <c r="IA1" s="155" t="s">
        <v>831</v>
      </c>
      <c r="IB1" s="155" t="s">
        <v>323</v>
      </c>
      <c r="IC1" s="155" t="s">
        <v>833</v>
      </c>
      <c r="ID1" s="155" t="s">
        <v>835</v>
      </c>
      <c r="IE1" s="155" t="s">
        <v>324</v>
      </c>
      <c r="IF1" s="155" t="s">
        <v>837</v>
      </c>
      <c r="IG1" s="155" t="s">
        <v>839</v>
      </c>
      <c r="IH1" s="155" t="s">
        <v>325</v>
      </c>
      <c r="II1" s="155" t="s">
        <v>841</v>
      </c>
      <c r="IJ1" s="155" t="s">
        <v>843</v>
      </c>
      <c r="IK1" s="155" t="s">
        <v>845</v>
      </c>
      <c r="IL1" s="155" t="s">
        <v>847</v>
      </c>
      <c r="IM1" s="155" t="s">
        <v>326</v>
      </c>
      <c r="IN1" s="155" t="s">
        <v>849</v>
      </c>
      <c r="IO1" s="162" t="s">
        <v>327</v>
      </c>
      <c r="IP1" s="155" t="s">
        <v>857</v>
      </c>
      <c r="IQ1" s="155" t="s">
        <v>859</v>
      </c>
      <c r="IR1" s="155" t="s">
        <v>328</v>
      </c>
      <c r="IS1" s="155" t="s">
        <v>861</v>
      </c>
      <c r="IT1" s="155" t="s">
        <v>863</v>
      </c>
      <c r="IU1" s="155" t="s">
        <v>865</v>
      </c>
      <c r="IV1" s="162" t="s">
        <v>329</v>
      </c>
      <c r="IW1" s="155" t="s">
        <v>867</v>
      </c>
      <c r="IX1" s="155" t="s">
        <v>330</v>
      </c>
      <c r="IY1" s="155" t="s">
        <v>870</v>
      </c>
      <c r="IZ1" s="155" t="s">
        <v>872</v>
      </c>
      <c r="JA1" s="155" t="s">
        <v>874</v>
      </c>
      <c r="JB1" s="155" t="s">
        <v>876</v>
      </c>
      <c r="JC1" s="155" t="s">
        <v>878</v>
      </c>
      <c r="JD1" s="155" t="s">
        <v>880</v>
      </c>
      <c r="JE1" s="155" t="s">
        <v>331</v>
      </c>
      <c r="JF1" s="155" t="s">
        <v>883</v>
      </c>
      <c r="JG1" s="155" t="s">
        <v>885</v>
      </c>
      <c r="JH1" s="155" t="s">
        <v>887</v>
      </c>
      <c r="JI1" s="155" t="s">
        <v>889</v>
      </c>
      <c r="JJ1" s="155" t="s">
        <v>891</v>
      </c>
      <c r="JK1" s="155" t="s">
        <v>893</v>
      </c>
      <c r="JL1" s="155" t="s">
        <v>895</v>
      </c>
      <c r="JM1" s="155" t="s">
        <v>897</v>
      </c>
      <c r="JN1" s="155" t="s">
        <v>332</v>
      </c>
      <c r="JO1" s="155" t="s">
        <v>900</v>
      </c>
      <c r="JP1" s="155" t="s">
        <v>902</v>
      </c>
      <c r="JQ1" s="155" t="s">
        <v>904</v>
      </c>
      <c r="JR1" s="155" t="s">
        <v>906</v>
      </c>
      <c r="JS1" s="155" t="s">
        <v>907</v>
      </c>
      <c r="JT1" s="155" t="s">
        <v>909</v>
      </c>
      <c r="JU1" s="155" t="s">
        <v>911</v>
      </c>
      <c r="JV1" s="155" t="s">
        <v>913</v>
      </c>
      <c r="JW1" s="155" t="s">
        <v>915</v>
      </c>
      <c r="JX1" s="155" t="s">
        <v>917</v>
      </c>
      <c r="JY1" s="155" t="s">
        <v>919</v>
      </c>
      <c r="JZ1" s="155" t="s">
        <v>921</v>
      </c>
      <c r="KA1" s="155" t="s">
        <v>923</v>
      </c>
      <c r="KB1" s="155" t="s">
        <v>925</v>
      </c>
      <c r="KC1" s="155" t="s">
        <v>927</v>
      </c>
      <c r="KD1" s="155" t="s">
        <v>929</v>
      </c>
      <c r="KE1" s="155" t="s">
        <v>931</v>
      </c>
      <c r="KF1" s="155" t="s">
        <v>933</v>
      </c>
      <c r="KG1" s="155" t="s">
        <v>935</v>
      </c>
      <c r="KH1" s="155" t="s">
        <v>937</v>
      </c>
      <c r="KI1" s="155" t="s">
        <v>939</v>
      </c>
      <c r="KJ1" s="155" t="s">
        <v>941</v>
      </c>
      <c r="KK1" s="155" t="s">
        <v>943</v>
      </c>
      <c r="KL1" s="155" t="s">
        <v>945</v>
      </c>
      <c r="KM1" s="155" t="s">
        <v>947</v>
      </c>
      <c r="KN1" s="155" t="s">
        <v>949</v>
      </c>
      <c r="KO1" s="162" t="s">
        <v>333</v>
      </c>
      <c r="KP1" s="155" t="s">
        <v>951</v>
      </c>
      <c r="KQ1" s="155" t="s">
        <v>334</v>
      </c>
      <c r="KR1" s="155" t="s">
        <v>954</v>
      </c>
      <c r="KS1" s="155" t="s">
        <v>956</v>
      </c>
      <c r="KT1" s="155" t="s">
        <v>958</v>
      </c>
      <c r="KU1" s="155" t="s">
        <v>960</v>
      </c>
      <c r="KV1" s="155" t="s">
        <v>335</v>
      </c>
      <c r="KW1" s="155" t="s">
        <v>963</v>
      </c>
      <c r="KX1" s="155" t="s">
        <v>965</v>
      </c>
      <c r="KY1" s="155" t="s">
        <v>967</v>
      </c>
      <c r="KZ1" s="155" t="s">
        <v>969</v>
      </c>
      <c r="LA1" s="155" t="s">
        <v>971</v>
      </c>
      <c r="LB1" s="155" t="s">
        <v>973</v>
      </c>
      <c r="LC1" s="155" t="s">
        <v>975</v>
      </c>
      <c r="LD1" s="152" t="s">
        <v>337</v>
      </c>
      <c r="LE1" s="162" t="s">
        <v>338</v>
      </c>
      <c r="LF1" s="155" t="s">
        <v>339</v>
      </c>
      <c r="LG1" s="155" t="s">
        <v>353</v>
      </c>
      <c r="LH1" s="155" t="s">
        <v>977</v>
      </c>
      <c r="LI1" s="155" t="s">
        <v>979</v>
      </c>
      <c r="LJ1" s="155" t="s">
        <v>981</v>
      </c>
      <c r="LK1" s="155" t="s">
        <v>983</v>
      </c>
      <c r="LL1" s="155" t="s">
        <v>354</v>
      </c>
      <c r="LM1" s="155" t="s">
        <v>985</v>
      </c>
      <c r="LN1" s="155" t="s">
        <v>355</v>
      </c>
      <c r="LO1" s="155" t="s">
        <v>987</v>
      </c>
      <c r="LP1" s="155" t="s">
        <v>340</v>
      </c>
      <c r="LQ1" s="155" t="s">
        <v>989</v>
      </c>
      <c r="LR1" s="155" t="s">
        <v>356</v>
      </c>
      <c r="LS1" s="155" t="s">
        <v>991</v>
      </c>
      <c r="LT1" s="155" t="s">
        <v>993</v>
      </c>
      <c r="LU1" s="155" t="s">
        <v>357</v>
      </c>
      <c r="LV1" s="162" t="s">
        <v>341</v>
      </c>
      <c r="LW1" s="155" t="s">
        <v>342</v>
      </c>
      <c r="LX1" s="155" t="s">
        <v>995</v>
      </c>
      <c r="LY1" s="155" t="s">
        <v>997</v>
      </c>
      <c r="LZ1" s="155" t="s">
        <v>998</v>
      </c>
      <c r="MA1" s="155" t="s">
        <v>1000</v>
      </c>
      <c r="MB1" s="155" t="s">
        <v>1001</v>
      </c>
      <c r="MC1" s="155" t="s">
        <v>1003</v>
      </c>
      <c r="MD1" s="155" t="s">
        <v>1005</v>
      </c>
      <c r="ME1" s="155" t="s">
        <v>1007</v>
      </c>
      <c r="MF1" s="155" t="s">
        <v>1009</v>
      </c>
      <c r="MG1" s="155" t="s">
        <v>343</v>
      </c>
      <c r="MH1" s="155" t="s">
        <v>1012</v>
      </c>
      <c r="MI1" s="155" t="s">
        <v>1013</v>
      </c>
      <c r="MJ1" s="155" t="s">
        <v>1015</v>
      </c>
      <c r="MK1" s="155" t="s">
        <v>344</v>
      </c>
      <c r="ML1" s="155" t="s">
        <v>1018</v>
      </c>
      <c r="MM1" s="155" t="s">
        <v>1019</v>
      </c>
      <c r="MN1" s="155" t="s">
        <v>1021</v>
      </c>
      <c r="MO1" s="155" t="s">
        <v>1023</v>
      </c>
      <c r="MP1" s="155" t="s">
        <v>345</v>
      </c>
      <c r="MQ1" s="155" t="s">
        <v>1026</v>
      </c>
      <c r="MR1" s="155" t="s">
        <v>1028</v>
      </c>
      <c r="MS1" s="155" t="s">
        <v>1030</v>
      </c>
      <c r="MT1" s="155" t="s">
        <v>1032</v>
      </c>
      <c r="MU1" s="155" t="s">
        <v>346</v>
      </c>
      <c r="MV1" s="155" t="s">
        <v>1035</v>
      </c>
      <c r="MW1" s="155" t="s">
        <v>1037</v>
      </c>
      <c r="MX1" s="155" t="s">
        <v>1039</v>
      </c>
      <c r="MY1" s="155" t="s">
        <v>1041</v>
      </c>
      <c r="MZ1" s="155" t="s">
        <v>1043</v>
      </c>
      <c r="NA1" s="155" t="s">
        <v>1045</v>
      </c>
      <c r="NB1" s="155" t="s">
        <v>1047</v>
      </c>
      <c r="NC1" s="155" t="s">
        <v>1049</v>
      </c>
      <c r="ND1" s="155" t="s">
        <v>1051</v>
      </c>
      <c r="NE1" s="155" t="s">
        <v>1053</v>
      </c>
      <c r="NF1" s="155" t="s">
        <v>1055</v>
      </c>
      <c r="NG1" s="155" t="s">
        <v>1056</v>
      </c>
      <c r="NH1" s="162" t="s">
        <v>347</v>
      </c>
      <c r="NI1" s="155" t="s">
        <v>348</v>
      </c>
      <c r="NJ1" s="155" t="s">
        <v>1058</v>
      </c>
      <c r="NK1" s="155" t="s">
        <v>1060</v>
      </c>
      <c r="NL1" s="155" t="s">
        <v>1062</v>
      </c>
      <c r="NM1" s="155" t="s">
        <v>1064</v>
      </c>
      <c r="NN1" s="162" t="s">
        <v>349</v>
      </c>
      <c r="NO1" s="155" t="s">
        <v>350</v>
      </c>
      <c r="NP1" s="155" t="s">
        <v>1065</v>
      </c>
      <c r="NQ1" s="155" t="s">
        <v>351</v>
      </c>
      <c r="NR1" s="155" t="s">
        <v>1067</v>
      </c>
      <c r="NS1" s="155" t="s">
        <v>1069</v>
      </c>
      <c r="NT1" s="155" t="s">
        <v>352</v>
      </c>
      <c r="NU1" s="155" t="s">
        <v>1071</v>
      </c>
      <c r="NV1" s="152" t="s">
        <v>358</v>
      </c>
      <c r="NW1" s="162" t="s">
        <v>359</v>
      </c>
      <c r="NX1" s="155" t="s">
        <v>360</v>
      </c>
      <c r="NY1" s="155" t="s">
        <v>1074</v>
      </c>
      <c r="NZ1" s="155" t="s">
        <v>1076</v>
      </c>
      <c r="OA1" s="155" t="s">
        <v>361</v>
      </c>
      <c r="OB1" s="155" t="s">
        <v>371</v>
      </c>
      <c r="OC1" s="155" t="s">
        <v>1078</v>
      </c>
      <c r="OD1" s="155" t="s">
        <v>1080</v>
      </c>
      <c r="OE1" s="155" t="s">
        <v>1082</v>
      </c>
      <c r="OF1" s="155" t="s">
        <v>1084</v>
      </c>
      <c r="OG1" s="155" t="s">
        <v>1086</v>
      </c>
      <c r="OH1" s="155" t="s">
        <v>1088</v>
      </c>
      <c r="OI1" s="155" t="s">
        <v>1090</v>
      </c>
      <c r="OJ1" s="155" t="s">
        <v>1092</v>
      </c>
      <c r="OK1" s="155" t="s">
        <v>1094</v>
      </c>
      <c r="OL1" s="155" t="s">
        <v>1096</v>
      </c>
      <c r="OM1" s="155" t="s">
        <v>1098</v>
      </c>
      <c r="ON1" s="155" t="s">
        <v>1100</v>
      </c>
      <c r="OO1" s="155" t="s">
        <v>1102</v>
      </c>
      <c r="OP1" s="155" t="s">
        <v>1104</v>
      </c>
      <c r="OQ1" s="155" t="s">
        <v>1106</v>
      </c>
      <c r="OR1" s="155" t="s">
        <v>1108</v>
      </c>
      <c r="OS1" s="155" t="s">
        <v>1110</v>
      </c>
      <c r="OT1" s="155" t="s">
        <v>1112</v>
      </c>
      <c r="OU1" s="155" t="s">
        <v>1114</v>
      </c>
      <c r="OV1" s="155" t="s">
        <v>1116</v>
      </c>
      <c r="OW1" s="155" t="s">
        <v>1118</v>
      </c>
      <c r="OX1" s="155" t="s">
        <v>1120</v>
      </c>
      <c r="OY1" s="155" t="s">
        <v>372</v>
      </c>
      <c r="OZ1" s="155" t="s">
        <v>1123</v>
      </c>
      <c r="PA1" s="155" t="s">
        <v>1125</v>
      </c>
      <c r="PB1" s="155" t="s">
        <v>1126</v>
      </c>
      <c r="PC1" s="155" t="s">
        <v>1128</v>
      </c>
      <c r="PD1" s="155" t="s">
        <v>1130</v>
      </c>
      <c r="PE1" s="155" t="s">
        <v>1132</v>
      </c>
      <c r="PF1" s="155" t="s">
        <v>1134</v>
      </c>
      <c r="PG1" s="155" t="s">
        <v>1136</v>
      </c>
      <c r="PH1" s="155" t="s">
        <v>1138</v>
      </c>
      <c r="PI1" s="155" t="s">
        <v>1140</v>
      </c>
      <c r="PJ1" s="155" t="s">
        <v>1142</v>
      </c>
      <c r="PK1" s="155" t="s">
        <v>1144</v>
      </c>
      <c r="PL1" s="155" t="s">
        <v>1146</v>
      </c>
      <c r="PM1" s="155" t="s">
        <v>1148</v>
      </c>
      <c r="PN1" s="155" t="s">
        <v>1150</v>
      </c>
      <c r="PO1" s="155" t="s">
        <v>1152</v>
      </c>
      <c r="PP1" s="155" t="s">
        <v>1154</v>
      </c>
      <c r="PQ1" s="155" t="s">
        <v>1156</v>
      </c>
      <c r="PR1" s="155" t="s">
        <v>1158</v>
      </c>
      <c r="PS1" s="155" t="s">
        <v>1160</v>
      </c>
      <c r="PT1" s="155" t="s">
        <v>1162</v>
      </c>
      <c r="PU1" s="155" t="s">
        <v>1164</v>
      </c>
      <c r="PV1" s="155" t="s">
        <v>1166</v>
      </c>
      <c r="PW1" s="155" t="s">
        <v>1168</v>
      </c>
      <c r="PX1" s="155" t="s">
        <v>1170</v>
      </c>
      <c r="PY1" s="155" t="s">
        <v>1172</v>
      </c>
      <c r="PZ1" s="155" t="s">
        <v>362</v>
      </c>
      <c r="QA1" s="155" t="s">
        <v>1174</v>
      </c>
      <c r="QB1" s="155" t="s">
        <v>1176</v>
      </c>
      <c r="QC1" s="155" t="s">
        <v>1178</v>
      </c>
      <c r="QD1" s="155" t="s">
        <v>1180</v>
      </c>
      <c r="QE1" s="155" t="s">
        <v>1182</v>
      </c>
      <c r="QF1" s="162" t="s">
        <v>363</v>
      </c>
      <c r="QG1" s="155" t="s">
        <v>364</v>
      </c>
      <c r="QH1" s="155" t="s">
        <v>1184</v>
      </c>
      <c r="QI1" s="155" t="s">
        <v>1186</v>
      </c>
      <c r="QJ1" s="155" t="s">
        <v>1188</v>
      </c>
      <c r="QK1" s="155" t="s">
        <v>1190</v>
      </c>
      <c r="QL1" s="155" t="s">
        <v>1192</v>
      </c>
      <c r="QM1" s="155" t="s">
        <v>1194</v>
      </c>
      <c r="QN1" s="162" t="s">
        <v>365</v>
      </c>
      <c r="QO1" s="155" t="s">
        <v>1196</v>
      </c>
      <c r="QP1" s="155" t="s">
        <v>366</v>
      </c>
      <c r="QQ1" s="155" t="s">
        <v>373</v>
      </c>
      <c r="QR1" s="155" t="s">
        <v>1198</v>
      </c>
      <c r="QS1" s="155" t="s">
        <v>1200</v>
      </c>
      <c r="QT1" s="155" t="s">
        <v>1202</v>
      </c>
      <c r="QU1" s="155" t="s">
        <v>1204</v>
      </c>
      <c r="QV1" s="155" t="s">
        <v>1206</v>
      </c>
      <c r="QW1" s="155" t="s">
        <v>1208</v>
      </c>
      <c r="QX1" s="155" t="s">
        <v>1210</v>
      </c>
      <c r="QY1" s="155" t="s">
        <v>1212</v>
      </c>
      <c r="QZ1" s="155" t="s">
        <v>1214</v>
      </c>
      <c r="RA1" s="155" t="s">
        <v>1216</v>
      </c>
      <c r="RB1" s="155" t="s">
        <v>1218</v>
      </c>
      <c r="RC1" s="155" t="s">
        <v>1220</v>
      </c>
      <c r="RD1" s="155" t="s">
        <v>1222</v>
      </c>
      <c r="RE1" s="155" t="s">
        <v>1224</v>
      </c>
      <c r="RF1" s="162" t="s">
        <v>367</v>
      </c>
      <c r="RG1" s="155" t="s">
        <v>368</v>
      </c>
      <c r="RH1" s="155" t="s">
        <v>1226</v>
      </c>
      <c r="RI1" s="155" t="s">
        <v>1228</v>
      </c>
      <c r="RJ1" s="162" t="s">
        <v>369</v>
      </c>
      <c r="RK1" s="155" t="s">
        <v>370</v>
      </c>
      <c r="RL1" s="155" t="s">
        <v>1230</v>
      </c>
      <c r="RM1" s="155" t="s">
        <v>1231</v>
      </c>
      <c r="RN1" s="155" t="s">
        <v>1232</v>
      </c>
      <c r="RO1" s="155" t="s">
        <v>1233</v>
      </c>
      <c r="RP1" s="155" t="s">
        <v>1235</v>
      </c>
      <c r="RQ1" s="155" t="s">
        <v>1236</v>
      </c>
      <c r="RR1" s="155" t="s">
        <v>1238</v>
      </c>
      <c r="RS1" s="155" t="s">
        <v>1239</v>
      </c>
      <c r="RT1" s="152" t="s">
        <v>374</v>
      </c>
      <c r="RU1" s="162" t="s">
        <v>375</v>
      </c>
      <c r="RV1" s="155" t="s">
        <v>376</v>
      </c>
      <c r="RW1" s="155" t="s">
        <v>1241</v>
      </c>
      <c r="RX1" s="155" t="s">
        <v>1243</v>
      </c>
      <c r="RY1" s="155" t="s">
        <v>377</v>
      </c>
      <c r="RZ1" s="155" t="s">
        <v>1245</v>
      </c>
      <c r="SA1" s="155" t="s">
        <v>1247</v>
      </c>
      <c r="SB1" s="155" t="s">
        <v>1249</v>
      </c>
      <c r="SC1" s="155" t="s">
        <v>1251</v>
      </c>
      <c r="SD1" s="162" t="s">
        <v>378</v>
      </c>
      <c r="SE1" s="155" t="s">
        <v>379</v>
      </c>
      <c r="SF1" s="155" t="s">
        <v>1253</v>
      </c>
      <c r="SG1" s="155" t="s">
        <v>1255</v>
      </c>
      <c r="SH1" s="155" t="s">
        <v>1257</v>
      </c>
      <c r="SI1" s="155" t="s">
        <v>1259</v>
      </c>
      <c r="SJ1" s="155" t="s">
        <v>1261</v>
      </c>
      <c r="SK1" s="155" t="s">
        <v>1263</v>
      </c>
      <c r="SL1" s="155" t="s">
        <v>1265</v>
      </c>
      <c r="SM1" s="155" t="s">
        <v>1267</v>
      </c>
      <c r="SN1" s="155" t="s">
        <v>1269</v>
      </c>
      <c r="SO1" s="155" t="s">
        <v>1271</v>
      </c>
      <c r="SP1" s="155" t="s">
        <v>1273</v>
      </c>
      <c r="SQ1" s="155" t="s">
        <v>1275</v>
      </c>
      <c r="SR1" s="155" t="s">
        <v>1277</v>
      </c>
      <c r="SS1" s="155" t="s">
        <v>1279</v>
      </c>
      <c r="ST1" s="155" t="s">
        <v>1281</v>
      </c>
      <c r="SU1" s="152" t="s">
        <v>380</v>
      </c>
      <c r="SV1" s="162" t="s">
        <v>381</v>
      </c>
      <c r="SW1" s="155" t="s">
        <v>382</v>
      </c>
      <c r="SX1" s="155" t="s">
        <v>1283</v>
      </c>
      <c r="SY1" s="155" t="s">
        <v>1285</v>
      </c>
      <c r="SZ1" s="155" t="s">
        <v>1287</v>
      </c>
      <c r="TA1" s="155" t="s">
        <v>1289</v>
      </c>
      <c r="TB1" s="155" t="s">
        <v>1291</v>
      </c>
      <c r="TC1" s="155" t="s">
        <v>383</v>
      </c>
      <c r="TD1" s="155" t="s">
        <v>1293</v>
      </c>
      <c r="TE1" s="155" t="s">
        <v>1295</v>
      </c>
      <c r="TF1" s="155" t="s">
        <v>1297</v>
      </c>
      <c r="TG1" s="155" t="s">
        <v>1299</v>
      </c>
      <c r="TH1" s="155" t="s">
        <v>1301</v>
      </c>
      <c r="TI1" s="155" t="s">
        <v>1303</v>
      </c>
      <c r="TJ1" s="162" t="s">
        <v>384</v>
      </c>
      <c r="TK1" s="155" t="s">
        <v>385</v>
      </c>
      <c r="TL1" s="155" t="s">
        <v>386</v>
      </c>
      <c r="TM1" s="155" t="s">
        <v>1305</v>
      </c>
      <c r="TN1" s="155" t="s">
        <v>1307</v>
      </c>
      <c r="TO1" s="155" t="s">
        <v>1308</v>
      </c>
      <c r="TP1" s="155" t="s">
        <v>1310</v>
      </c>
      <c r="TQ1" s="155" t="s">
        <v>1312</v>
      </c>
      <c r="TR1" s="155" t="s">
        <v>1314</v>
      </c>
      <c r="TS1" s="155" t="s">
        <v>1316</v>
      </c>
      <c r="TT1" s="155" t="s">
        <v>1318</v>
      </c>
      <c r="TU1" s="155" t="s">
        <v>1320</v>
      </c>
      <c r="TV1" s="155" t="s">
        <v>1322</v>
      </c>
      <c r="TW1" s="155" t="s">
        <v>1324</v>
      </c>
      <c r="TX1" s="155" t="s">
        <v>1326</v>
      </c>
      <c r="TY1" s="155" t="s">
        <v>1328</v>
      </c>
      <c r="TZ1" s="155" t="s">
        <v>1330</v>
      </c>
      <c r="UA1" s="155" t="s">
        <v>1332</v>
      </c>
      <c r="UB1" s="155" t="s">
        <v>1334</v>
      </c>
      <c r="UC1" s="152" t="s">
        <v>1336</v>
      </c>
      <c r="UD1" s="155" t="s">
        <v>1338</v>
      </c>
      <c r="UE1" s="155" t="s">
        <v>1340</v>
      </c>
      <c r="UF1" s="155" t="s">
        <v>1342</v>
      </c>
      <c r="UG1" s="155" t="s">
        <v>1344</v>
      </c>
      <c r="UH1" s="155" t="s">
        <v>1346</v>
      </c>
      <c r="UI1" s="158"/>
    </row>
    <row r="2" spans="1:555" s="113" customFormat="1" hidden="1">
      <c r="A2" s="116" t="s">
        <v>1379</v>
      </c>
      <c r="B2" s="116" t="s">
        <v>1381</v>
      </c>
      <c r="C2" s="116" t="s">
        <v>481</v>
      </c>
      <c r="D2" s="116" t="s">
        <v>1380</v>
      </c>
      <c r="E2" s="116" t="s">
        <v>1382</v>
      </c>
      <c r="F2" s="116" t="s">
        <v>482</v>
      </c>
      <c r="G2" s="116" t="s">
        <v>1383</v>
      </c>
      <c r="H2" s="116" t="s">
        <v>1384</v>
      </c>
      <c r="I2" s="116" t="s">
        <v>1385</v>
      </c>
      <c r="J2" s="116" t="s">
        <v>1485</v>
      </c>
      <c r="K2" s="116" t="s">
        <v>1386</v>
      </c>
      <c r="L2" s="116" t="s">
        <v>1387</v>
      </c>
      <c r="M2" s="116" t="s">
        <v>1388</v>
      </c>
      <c r="N2" s="116" t="s">
        <v>1389</v>
      </c>
      <c r="O2" s="116" t="s">
        <v>1390</v>
      </c>
      <c r="S2" s="113" t="s">
        <v>137</v>
      </c>
      <c r="T2" s="113" t="s">
        <v>1473</v>
      </c>
      <c r="U2" s="113" t="s">
        <v>402</v>
      </c>
      <c r="V2" s="113" t="s">
        <v>420</v>
      </c>
      <c r="W2" s="113" t="s">
        <v>403</v>
      </c>
      <c r="X2" s="113" t="s">
        <v>404</v>
      </c>
      <c r="Y2" s="113" t="s">
        <v>405</v>
      </c>
      <c r="Z2" s="113" t="s">
        <v>406</v>
      </c>
      <c r="AA2" s="113" t="s">
        <v>407</v>
      </c>
      <c r="AB2" s="113" t="s">
        <v>408</v>
      </c>
      <c r="AC2" s="113" t="s">
        <v>409</v>
      </c>
      <c r="AD2" s="113" t="s">
        <v>410</v>
      </c>
      <c r="AE2" s="113" t="s">
        <v>411</v>
      </c>
      <c r="AF2" s="113" t="s">
        <v>412</v>
      </c>
      <c r="AH2" s="187" t="s">
        <v>430</v>
      </c>
      <c r="AI2" s="187" t="s">
        <v>431</v>
      </c>
      <c r="AJ2" s="187" t="s">
        <v>432</v>
      </c>
      <c r="AK2" s="187" t="s">
        <v>433</v>
      </c>
      <c r="AL2" s="187" t="s">
        <v>434</v>
      </c>
      <c r="AM2" s="187" t="s">
        <v>437</v>
      </c>
      <c r="AN2" s="187" t="s">
        <v>435</v>
      </c>
      <c r="AO2" s="187" t="s">
        <v>436</v>
      </c>
      <c r="AP2" s="187" t="s">
        <v>438</v>
      </c>
      <c r="AQ2" s="187" t="s">
        <v>439</v>
      </c>
      <c r="AR2" s="187" t="s">
        <v>440</v>
      </c>
      <c r="AS2" s="187" t="s">
        <v>441</v>
      </c>
      <c r="AT2" s="187" t="s">
        <v>442</v>
      </c>
      <c r="AU2" s="187" t="s">
        <v>443</v>
      </c>
      <c r="AV2" s="187" t="s">
        <v>444</v>
      </c>
      <c r="AW2" s="187" t="s">
        <v>445</v>
      </c>
      <c r="AX2" s="187" t="s">
        <v>446</v>
      </c>
      <c r="AY2" s="187" t="s">
        <v>447</v>
      </c>
      <c r="AZ2" s="187" t="s">
        <v>448</v>
      </c>
      <c r="BA2" s="187" t="s">
        <v>449</v>
      </c>
      <c r="BB2" s="187" t="s">
        <v>450</v>
      </c>
      <c r="BC2" s="187" t="s">
        <v>451</v>
      </c>
      <c r="BD2" s="187" t="s">
        <v>452</v>
      </c>
      <c r="BE2" s="187" t="s">
        <v>453</v>
      </c>
      <c r="BF2" s="187" t="s">
        <v>454</v>
      </c>
      <c r="BG2" s="187" t="s">
        <v>455</v>
      </c>
      <c r="BH2" s="187" t="s">
        <v>456</v>
      </c>
      <c r="BI2" s="187" t="s">
        <v>457</v>
      </c>
      <c r="BJ2" s="187" t="s">
        <v>458</v>
      </c>
      <c r="BK2" s="187" t="s">
        <v>459</v>
      </c>
      <c r="BL2" s="187" t="s">
        <v>460</v>
      </c>
      <c r="BM2" s="187" t="s">
        <v>461</v>
      </c>
      <c r="BN2" s="187" t="s">
        <v>462</v>
      </c>
      <c r="BO2" s="187" t="s">
        <v>463</v>
      </c>
      <c r="BP2" s="187" t="s">
        <v>464</v>
      </c>
      <c r="BQ2" s="187" t="s">
        <v>465</v>
      </c>
      <c r="BR2" s="187" t="s">
        <v>466</v>
      </c>
      <c r="BS2" s="187" t="s">
        <v>467</v>
      </c>
      <c r="BT2" s="187" t="s">
        <v>468</v>
      </c>
      <c r="BU2" s="187" t="s">
        <v>469</v>
      </c>
    </row>
    <row r="3" spans="1:555" s="113" customFormat="1" hidden="1">
      <c r="A3" s="137"/>
      <c r="B3" s="137"/>
      <c r="C3" s="137"/>
      <c r="D3" s="137"/>
      <c r="E3" s="137"/>
      <c r="F3" s="137"/>
      <c r="G3" s="138"/>
      <c r="H3" s="138"/>
      <c r="I3" s="138"/>
      <c r="J3" s="138"/>
      <c r="K3" s="138"/>
      <c r="AH3" s="188">
        <v>2500</v>
      </c>
      <c r="AI3" s="188">
        <v>1900</v>
      </c>
      <c r="AJ3" s="188">
        <v>1650</v>
      </c>
      <c r="AK3" s="188">
        <v>1580</v>
      </c>
      <c r="AL3" s="188">
        <v>2250</v>
      </c>
      <c r="AM3" s="188">
        <v>1650</v>
      </c>
      <c r="AN3" s="188">
        <v>1400</v>
      </c>
      <c r="AO3" s="189">
        <v>1340</v>
      </c>
      <c r="AP3" s="189">
        <v>2000</v>
      </c>
      <c r="AQ3" s="189">
        <v>1400</v>
      </c>
      <c r="AR3" s="189">
        <v>1150</v>
      </c>
      <c r="AS3" s="189">
        <v>1100</v>
      </c>
      <c r="AT3" s="189">
        <v>1750</v>
      </c>
      <c r="AU3" s="189">
        <v>1150</v>
      </c>
      <c r="AV3" s="189">
        <v>900</v>
      </c>
      <c r="AW3" s="189">
        <v>860</v>
      </c>
      <c r="AX3" s="189">
        <v>1200</v>
      </c>
      <c r="AY3" s="113">
        <v>900</v>
      </c>
      <c r="AZ3" s="113">
        <v>650</v>
      </c>
      <c r="BA3" s="113">
        <v>620</v>
      </c>
      <c r="BB3" s="188">
        <v>5355</v>
      </c>
      <c r="BC3" s="188">
        <v>4935</v>
      </c>
      <c r="BD3" s="188">
        <v>6300</v>
      </c>
      <c r="BE3" s="188">
        <v>5880</v>
      </c>
      <c r="BF3" s="188">
        <v>4725</v>
      </c>
      <c r="BG3" s="188">
        <v>4305</v>
      </c>
      <c r="BH3" s="188">
        <v>5670</v>
      </c>
      <c r="BI3" s="189">
        <v>5250</v>
      </c>
      <c r="BJ3" s="189">
        <v>4095</v>
      </c>
      <c r="BK3" s="189">
        <v>3780</v>
      </c>
      <c r="BL3" s="189">
        <v>5040</v>
      </c>
      <c r="BM3" s="189">
        <v>4620</v>
      </c>
      <c r="BN3" s="189">
        <v>3465</v>
      </c>
      <c r="BO3" s="189">
        <v>3150</v>
      </c>
      <c r="BP3" s="189">
        <v>4410</v>
      </c>
      <c r="BQ3" s="189">
        <v>4095</v>
      </c>
      <c r="BR3" s="189">
        <v>3045</v>
      </c>
      <c r="BS3" s="113">
        <v>2835</v>
      </c>
      <c r="BT3" s="113">
        <v>3885</v>
      </c>
      <c r="BU3" s="113">
        <v>3570</v>
      </c>
    </row>
    <row r="4" spans="1:555">
      <c r="I4" s="75"/>
    </row>
    <row r="5" spans="1:555" ht="60" customHeight="1">
      <c r="C5" s="615" t="s">
        <v>256</v>
      </c>
      <c r="D5" s="616">
        <f>SUMIF(C:C,$C$10,D:D)</f>
        <v>1203175.5466666666</v>
      </c>
    </row>
    <row r="6" spans="1:555">
      <c r="C6" s="69"/>
      <c r="D6" s="69"/>
      <c r="E6" s="69"/>
      <c r="F6" s="69"/>
      <c r="G6" s="69"/>
      <c r="H6" s="77"/>
      <c r="I6" s="69"/>
      <c r="J6" s="69"/>
    </row>
    <row r="7" spans="1:555">
      <c r="C7" s="69" t="s">
        <v>40</v>
      </c>
      <c r="D7" s="69"/>
      <c r="E7" s="69"/>
      <c r="F7" s="69"/>
      <c r="G7" s="69"/>
      <c r="H7" s="77"/>
      <c r="I7" s="69"/>
      <c r="J7" s="69"/>
    </row>
    <row r="8" spans="1:555">
      <c r="C8" s="69" t="s">
        <v>41</v>
      </c>
      <c r="D8" s="69"/>
      <c r="E8" s="69"/>
      <c r="F8" s="69"/>
      <c r="G8" s="69"/>
      <c r="H8" s="77"/>
      <c r="I8" s="69"/>
      <c r="J8" s="69"/>
    </row>
    <row r="9" spans="1:555" ht="15.75" thickBot="1">
      <c r="B9" s="92"/>
      <c r="C9" s="151"/>
      <c r="D9" s="151"/>
      <c r="E9" s="151"/>
      <c r="F9" s="151"/>
      <c r="G9" s="151"/>
      <c r="H9" s="77"/>
      <c r="I9" s="151"/>
      <c r="J9" s="151"/>
      <c r="K9" s="109"/>
    </row>
    <row r="10" spans="1:555" ht="15.75" thickBot="1">
      <c r="B10" s="92"/>
      <c r="C10" s="29" t="s">
        <v>42</v>
      </c>
      <c r="D10" s="30">
        <f>SUM(G17:G25)</f>
        <v>137317.5</v>
      </c>
      <c r="E10" s="92"/>
      <c r="F10" s="92"/>
      <c r="G10" s="92"/>
      <c r="H10" s="74"/>
      <c r="I10" s="74"/>
      <c r="J10" s="74"/>
      <c r="K10" s="109"/>
    </row>
    <row r="11" spans="1:555">
      <c r="B11" s="92"/>
      <c r="C11" s="69"/>
      <c r="D11" s="31"/>
      <c r="E11" s="92"/>
      <c r="F11" s="92"/>
      <c r="G11" s="92"/>
      <c r="H11" s="74"/>
      <c r="I11" s="74"/>
      <c r="J11" s="74"/>
      <c r="K11" s="109"/>
    </row>
    <row r="12" spans="1:555">
      <c r="B12" s="92"/>
      <c r="C12" s="69"/>
      <c r="D12" s="31"/>
      <c r="E12" s="92"/>
      <c r="F12" s="92"/>
      <c r="G12" s="92"/>
      <c r="H12" s="74"/>
      <c r="I12" s="74"/>
      <c r="J12" s="74"/>
      <c r="K12" s="109"/>
      <c r="N12" s="137"/>
    </row>
    <row r="13" spans="1:555" ht="15.75">
      <c r="B13" s="92"/>
      <c r="C13" s="173" t="s">
        <v>399</v>
      </c>
      <c r="D13" s="411" t="s">
        <v>1520</v>
      </c>
      <c r="E13" s="92"/>
      <c r="F13" s="92"/>
      <c r="G13" s="92"/>
      <c r="H13" s="74"/>
      <c r="I13" s="74"/>
      <c r="J13" s="74"/>
      <c r="K13" s="109"/>
      <c r="N13" s="137"/>
    </row>
    <row r="14" spans="1:555" ht="15" customHeight="1">
      <c r="B14" s="640" t="str">
        <f ca="1">IFERROR(P29BUSCARV(D13,'Desarrollo e Innov. Curricular'!$E:$F,2,FALSE),IFERROR(VLOOKUP(D13,'Investigación Científica'!$E:$F,2,FALSE),IFERROR(VLOOKUP(D13,'Vinculación Univ. Sociedad'!$E:$F,2,FALSE),IFERROR(VLOOKUP(D13,'Docencia y Profesorado Universi'!$E:$F,2,FALSE),IFERROR(VLOOKUP(D13,'Estudiantes y Graduados'!$E:$F,2,FALSE),IFERROR(VLOOKUP(D13,'11.Gestion Administrativa'!$E:$F,2,FALSE),IFERROR(VLOOKUP(D13,'Gestión Académica'!$E:$F,2,FALSE),IFERROR(VLOOKUP(D13,'Aseguramiento de la Calidad'!$E:$F,2,FALSE),IFERROR(VLOOKUP(D13,'Gestión del Conocimiento'!$E:$F,2,FALSE),IFERROR(VLOOKUP(D13,'15.Gobernabilidad y Procesos...'!$E:$F,2,FALSE),IFERROR(VLOOKUP(D13,'Gestión del Talento Humano'!$E:$F,2,FALSE),IFERROR(VLOOKUP(D13,'Internacionalización de la E.S.'!$E:$F,2,FALSE),IFERROR(VLOOKUP(D13,Posgrado!$E:$F,2,FALSE),IFERROR(VLOOKUP(D13,'Cultura de Innovación Insti...'!$E:$F,2,FALSE),VLOOKUP(D13,'Lo Esencial de la Reforma Univ.'!$E:$F,2,0)))))))))))))))</f>
        <v>2. Dar seguimiento al presupuesto de cada unidad ejecutora conforme a los montos asignados y de acuerdo a las normas generales de ejecución presupuestarias aplicadas para cada período.</v>
      </c>
      <c r="C14" s="640"/>
      <c r="D14" s="640"/>
      <c r="E14" s="640"/>
      <c r="F14" s="640"/>
      <c r="G14" s="640"/>
      <c r="H14" s="640"/>
      <c r="I14" s="640"/>
      <c r="J14" s="640"/>
      <c r="K14" s="640"/>
      <c r="L14" s="640"/>
      <c r="N14" s="137"/>
    </row>
    <row r="15" spans="1:555" ht="15.75" thickBot="1">
      <c r="B15" s="92"/>
      <c r="C15" s="69"/>
      <c r="D15" s="31"/>
      <c r="E15" s="92"/>
      <c r="F15" s="92"/>
      <c r="G15" s="92"/>
      <c r="H15" s="74"/>
      <c r="I15" s="74"/>
      <c r="J15" s="74"/>
      <c r="K15" s="109"/>
      <c r="N15" s="137"/>
    </row>
    <row r="16" spans="1:555" ht="32.25" customHeight="1" thickBot="1">
      <c r="B16" s="92"/>
      <c r="C16" s="458" t="s">
        <v>43</v>
      </c>
      <c r="D16" s="459" t="s">
        <v>44</v>
      </c>
      <c r="E16" s="460" t="s">
        <v>54</v>
      </c>
      <c r="F16" s="460" t="s">
        <v>56</v>
      </c>
      <c r="G16" s="461" t="s">
        <v>27</v>
      </c>
      <c r="H16" s="462" t="s">
        <v>139</v>
      </c>
      <c r="I16" s="460" t="s">
        <v>45</v>
      </c>
      <c r="J16" s="460" t="s">
        <v>140</v>
      </c>
      <c r="K16" s="460" t="s">
        <v>418</v>
      </c>
      <c r="L16" s="460" t="s">
        <v>419</v>
      </c>
      <c r="N16" s="137"/>
    </row>
    <row r="17" spans="2:14">
      <c r="B17" s="92"/>
      <c r="C17" s="421" t="s">
        <v>1528</v>
      </c>
      <c r="D17" s="642">
        <v>30</v>
      </c>
      <c r="E17" s="422">
        <v>4</v>
      </c>
      <c r="F17" s="423">
        <v>20000</v>
      </c>
      <c r="G17" s="424">
        <f t="shared" ref="G17:G24" si="0">E17*F17</f>
        <v>80000</v>
      </c>
      <c r="H17" s="425" t="s">
        <v>137</v>
      </c>
      <c r="I17" s="426" t="s">
        <v>270</v>
      </c>
      <c r="J17" s="455" t="str">
        <f>VLOOKUP(I17,Presupuesto!$A$11:$B$566,2,0)</f>
        <v>OTROS SERVICIOS PERSONALES (12900-00)</v>
      </c>
      <c r="K17" s="427" t="s">
        <v>1386</v>
      </c>
      <c r="L17" s="426" t="s">
        <v>403</v>
      </c>
      <c r="N17" s="137"/>
    </row>
    <row r="18" spans="2:14">
      <c r="B18" s="92"/>
      <c r="C18" s="428" t="s">
        <v>47</v>
      </c>
      <c r="D18" s="643"/>
      <c r="E18" s="429">
        <f>D17</f>
        <v>30</v>
      </c>
      <c r="F18" s="430">
        <v>50</v>
      </c>
      <c r="G18" s="431">
        <f t="shared" si="0"/>
        <v>1500</v>
      </c>
      <c r="H18" s="432" t="s">
        <v>137</v>
      </c>
      <c r="I18" s="433" t="s">
        <v>729</v>
      </c>
      <c r="J18" s="456" t="str">
        <f>VLOOKUP(I18,Presupuesto!$A$11:$B$566,2,0)</f>
        <v>SERVICIOS DE IMPRENTA PUBLIC.Y REPRODUCCION</v>
      </c>
      <c r="K18" s="433" t="str">
        <f t="shared" ref="K18:K25" si="1">$K$17</f>
        <v>Gestión Administrativa y  financiera en apoyo al Desarrollo Académico</v>
      </c>
      <c r="L18" s="433" t="s">
        <v>406</v>
      </c>
      <c r="N18" s="137"/>
    </row>
    <row r="19" spans="2:14">
      <c r="B19" s="92"/>
      <c r="C19" s="428" t="s">
        <v>48</v>
      </c>
      <c r="D19" s="643"/>
      <c r="E19" s="429">
        <f>D17</f>
        <v>30</v>
      </c>
      <c r="F19" s="430">
        <v>200</v>
      </c>
      <c r="G19" s="431">
        <f t="shared" si="0"/>
        <v>6000</v>
      </c>
      <c r="H19" s="432" t="s">
        <v>137</v>
      </c>
      <c r="I19" s="433" t="s">
        <v>804</v>
      </c>
      <c r="J19" s="456" t="str">
        <f>VLOOKUP(I19,Presupuesto!$A$11:$B$566,2,0)</f>
        <v>ALIMENTOS B EBIDAS PARA PERSONAS</v>
      </c>
      <c r="K19" s="433" t="str">
        <f t="shared" si="1"/>
        <v>Gestión Administrativa y  financiera en apoyo al Desarrollo Académico</v>
      </c>
      <c r="L19" s="433" t="s">
        <v>409</v>
      </c>
      <c r="N19" s="137"/>
    </row>
    <row r="20" spans="2:14">
      <c r="B20" s="92"/>
      <c r="C20" s="428" t="s">
        <v>49</v>
      </c>
      <c r="D20" s="643"/>
      <c r="E20" s="434">
        <v>4</v>
      </c>
      <c r="F20" s="435">
        <v>3600</v>
      </c>
      <c r="G20" s="431">
        <f t="shared" si="0"/>
        <v>14400</v>
      </c>
      <c r="H20" s="432" t="s">
        <v>137</v>
      </c>
      <c r="I20" s="436" t="s">
        <v>313</v>
      </c>
      <c r="J20" s="456" t="str">
        <f>VLOOKUP(I20,Presupuesto!$A$11:$B$566,2,0)</f>
        <v>PASAJES NACIONALES (26110-00)</v>
      </c>
      <c r="K20" s="433" t="str">
        <f t="shared" si="1"/>
        <v>Gestión Administrativa y  financiera en apoyo al Desarrollo Académico</v>
      </c>
      <c r="L20" s="433" t="s">
        <v>412</v>
      </c>
      <c r="N20" s="137"/>
    </row>
    <row r="21" spans="2:14">
      <c r="B21" s="92"/>
      <c r="C21" s="428" t="s">
        <v>50</v>
      </c>
      <c r="D21" s="643"/>
      <c r="E21" s="429">
        <f>(D17*25)/500</f>
        <v>1.5</v>
      </c>
      <c r="F21" s="430">
        <v>85</v>
      </c>
      <c r="G21" s="431">
        <f t="shared" si="0"/>
        <v>127.5</v>
      </c>
      <c r="H21" s="432" t="s">
        <v>137</v>
      </c>
      <c r="I21" s="433" t="s">
        <v>827</v>
      </c>
      <c r="J21" s="456" t="str">
        <f>VLOOKUP(I21,Presupuesto!$A$11:$B$566,2,0)</f>
        <v>PAPEL DE ESCRITORIO</v>
      </c>
      <c r="K21" s="433" t="str">
        <f t="shared" si="1"/>
        <v>Gestión Administrativa y  financiera en apoyo al Desarrollo Académico</v>
      </c>
      <c r="L21" s="433" t="s">
        <v>412</v>
      </c>
      <c r="N21" s="137"/>
    </row>
    <row r="22" spans="2:14">
      <c r="B22" s="92"/>
      <c r="C22" s="428" t="s">
        <v>131</v>
      </c>
      <c r="D22" s="643"/>
      <c r="E22" s="429">
        <f>D17/12</f>
        <v>2.5</v>
      </c>
      <c r="F22" s="430">
        <v>36</v>
      </c>
      <c r="G22" s="431">
        <f>E22*F22</f>
        <v>90</v>
      </c>
      <c r="H22" s="432" t="s">
        <v>137</v>
      </c>
      <c r="I22" s="433" t="s">
        <v>954</v>
      </c>
      <c r="J22" s="456" t="str">
        <f>VLOOKUP(I22,Presupuesto!$A$11:$B$566,2,0)</f>
        <v>UTILES DE ESCRITORIO, OFICINA Y ENSE¥ANZA</v>
      </c>
      <c r="K22" s="433" t="str">
        <f t="shared" si="1"/>
        <v>Gestión Administrativa y  financiera en apoyo al Desarrollo Académico</v>
      </c>
      <c r="L22" s="433" t="s">
        <v>412</v>
      </c>
      <c r="N22" s="137"/>
    </row>
    <row r="23" spans="2:14">
      <c r="B23" s="92"/>
      <c r="C23" s="428" t="s">
        <v>34</v>
      </c>
      <c r="D23" s="643"/>
      <c r="E23" s="429">
        <f>D17/12</f>
        <v>2.5</v>
      </c>
      <c r="F23" s="430">
        <v>80</v>
      </c>
      <c r="G23" s="431">
        <f t="shared" si="0"/>
        <v>200</v>
      </c>
      <c r="H23" s="432" t="s">
        <v>137</v>
      </c>
      <c r="I23" s="433" t="s">
        <v>954</v>
      </c>
      <c r="J23" s="456" t="str">
        <f>VLOOKUP(I23,Presupuesto!$A$11:$B$566,2,0)</f>
        <v>UTILES DE ESCRITORIO, OFICINA Y ENSE¥ANZA</v>
      </c>
      <c r="K23" s="433" t="str">
        <f t="shared" si="1"/>
        <v>Gestión Administrativa y  financiera en apoyo al Desarrollo Académico</v>
      </c>
      <c r="L23" s="433" t="s">
        <v>412</v>
      </c>
      <c r="N23" s="137"/>
    </row>
    <row r="24" spans="2:14">
      <c r="B24" s="92"/>
      <c r="C24" s="437" t="s">
        <v>51</v>
      </c>
      <c r="D24" s="643"/>
      <c r="E24" s="438">
        <v>0</v>
      </c>
      <c r="F24" s="439">
        <v>25</v>
      </c>
      <c r="G24" s="431">
        <f t="shared" si="0"/>
        <v>0</v>
      </c>
      <c r="H24" s="432" t="s">
        <v>137</v>
      </c>
      <c r="I24" s="433" t="s">
        <v>954</v>
      </c>
      <c r="J24" s="456" t="str">
        <f>VLOOKUP(I24,Presupuesto!$A$11:$B$566,2,0)</f>
        <v>UTILES DE ESCRITORIO, OFICINA Y ENSE¥ANZA</v>
      </c>
      <c r="K24" s="433" t="str">
        <f t="shared" si="1"/>
        <v>Gestión Administrativa y  financiera en apoyo al Desarrollo Académico</v>
      </c>
      <c r="L24" s="433" t="s">
        <v>412</v>
      </c>
      <c r="N24" s="137"/>
    </row>
    <row r="25" spans="2:14" ht="15.75" thickBot="1">
      <c r="B25" s="92"/>
      <c r="C25" s="440" t="s">
        <v>430</v>
      </c>
      <c r="D25" s="441">
        <v>1</v>
      </c>
      <c r="E25" s="442">
        <v>14</v>
      </c>
      <c r="F25" s="443">
        <f>HLOOKUP(C25,$AH$2:$BU$3,2,0)</f>
        <v>2500</v>
      </c>
      <c r="G25" s="444">
        <f>D25*E25*F25</f>
        <v>35000</v>
      </c>
      <c r="H25" s="445" t="s">
        <v>137</v>
      </c>
      <c r="I25" s="446" t="s">
        <v>773</v>
      </c>
      <c r="J25" s="457" t="str">
        <f>VLOOKUP(I25,Presupuesto!$A$11:$B$566,2,0)</f>
        <v>VIATICOS NACIONALES</v>
      </c>
      <c r="K25" s="448" t="str">
        <f t="shared" si="1"/>
        <v>Gestión Administrativa y  financiera en apoyo al Desarrollo Académico</v>
      </c>
      <c r="L25" s="448" t="s">
        <v>412</v>
      </c>
    </row>
    <row r="26" spans="2:14">
      <c r="B26" s="92"/>
      <c r="C26" s="92"/>
      <c r="E26" s="109"/>
      <c r="F26" s="109"/>
      <c r="G26" s="109"/>
      <c r="H26" s="148"/>
      <c r="I26" s="109"/>
      <c r="J26" s="109"/>
      <c r="K26" s="109"/>
    </row>
    <row r="27" spans="2:14">
      <c r="B27" s="92"/>
      <c r="C27" s="92"/>
      <c r="E27" s="109"/>
      <c r="F27" s="109"/>
      <c r="G27" s="109"/>
      <c r="H27" s="148"/>
      <c r="I27" s="109"/>
      <c r="J27" s="109"/>
      <c r="K27" s="109"/>
    </row>
    <row r="28" spans="2:14">
      <c r="B28" s="92"/>
      <c r="C28" s="92"/>
      <c r="E28" s="109"/>
      <c r="F28" s="109"/>
      <c r="G28" s="109"/>
      <c r="H28" s="148"/>
      <c r="I28" s="109"/>
      <c r="J28" s="109"/>
      <c r="K28" s="109"/>
    </row>
    <row r="29" spans="2:14" ht="72" customHeight="1" thickBot="1"/>
    <row r="30" spans="2:14" ht="15.75" thickBot="1">
      <c r="B30" s="92"/>
      <c r="C30" s="29" t="s">
        <v>42</v>
      </c>
      <c r="D30" s="30">
        <f>SUM(G35:G44)</f>
        <v>197139.16666666666</v>
      </c>
      <c r="E30" s="92"/>
      <c r="F30" s="92"/>
      <c r="G30" s="92"/>
      <c r="H30" s="74"/>
      <c r="I30" s="74"/>
      <c r="J30" s="74"/>
      <c r="K30" s="109"/>
    </row>
    <row r="31" spans="2:14">
      <c r="B31" s="92"/>
      <c r="C31" s="69"/>
      <c r="D31" s="31"/>
      <c r="E31" s="92"/>
      <c r="F31" s="92"/>
      <c r="G31" s="92"/>
      <c r="H31" s="74"/>
      <c r="I31" s="74"/>
      <c r="J31" s="74"/>
      <c r="K31" s="109"/>
    </row>
    <row r="32" spans="2:14" ht="15.75">
      <c r="B32" s="92"/>
      <c r="C32" s="173" t="s">
        <v>399</v>
      </c>
      <c r="D32" s="411" t="s">
        <v>1522</v>
      </c>
      <c r="E32" s="92"/>
      <c r="F32" s="92"/>
      <c r="G32" s="92"/>
      <c r="H32" s="74"/>
      <c r="I32" s="74"/>
      <c r="J32" s="74"/>
      <c r="K32" s="109"/>
      <c r="N32" s="137"/>
    </row>
    <row r="33" spans="2:14" ht="26.25" customHeight="1" thickBot="1">
      <c r="B33" s="641" t="str">
        <f>IFERROR(VLOOKUP(D32,'Desarrollo e Innov. Curricular'!$E:$F,2,FALSE),IFERROR(VLOOKUP(D32,'Investigación Científica'!$E:$F,2,FALSE),IFERROR(VLOOKUP(D32,'Vinculación Univ. Sociedad'!$E:$F,2,FALSE),IFERROR(VLOOKUP(D32,'Docencia y Profesorado Universi'!$E:$F,2,FALSE),IFERROR(VLOOKUP(D32,'Estudiantes y Graduados'!$E:$F,2,FALSE),IFERROR(VLOOKUP(D32,'11.Gestion Administrativa'!$E:$F,2,FALSE),IFERROR(VLOOKUP(D32,'Gestión Académica'!$E:$F,2,FALSE),IFERROR(VLOOKUP(D32,'Aseguramiento de la Calidad'!$E:$F,2,FALSE),IFERROR(VLOOKUP(D32,'Gestión del Conocimiento'!$E:$F,2,FALSE),IFERROR(VLOOKUP(D32,'15.Gobernabilidad y Procesos...'!$E:$F,2,FALSE),IFERROR(VLOOKUP(D32,'Gestión del Talento Humano'!$E:$F,2,FALSE),IFERROR(VLOOKUP(D32,'Internacionalización de la E.S.'!$E:$F,2,FALSE),IFERROR(VLOOKUP(D32,Posgrado!$E:$F,2,FALSE),IFERROR(VLOOKUP(D32,'Cultura de Innovación Insti...'!$E:$F,2,FALSE),VLOOKUP(D32,'Lo Esencial de la Reforma Univ.'!$E:$F,2,0)))))))))))))))</f>
        <v>4. Visitas y reuniones con Vicerrectores(as), Decanos(as) de Facultades, Directores (as) de Centros Regionales Universitarios, Institutos Tecnológicos y Telecentros para conocer   la aplicación de las políticas, estrategias, planes, programas, proyectos y presupuestos.</v>
      </c>
      <c r="C33" s="641"/>
      <c r="D33" s="641"/>
      <c r="E33" s="641"/>
      <c r="F33" s="641"/>
      <c r="G33" s="641"/>
      <c r="H33" s="641"/>
      <c r="I33" s="641"/>
      <c r="J33" s="641"/>
      <c r="K33" s="641"/>
      <c r="L33" s="641"/>
      <c r="N33" s="137"/>
    </row>
    <row r="34" spans="2:14" ht="32.25" customHeight="1" thickBot="1">
      <c r="B34" s="463"/>
      <c r="C34" s="458" t="s">
        <v>43</v>
      </c>
      <c r="D34" s="459" t="s">
        <v>44</v>
      </c>
      <c r="E34" s="460" t="s">
        <v>54</v>
      </c>
      <c r="F34" s="460" t="s">
        <v>56</v>
      </c>
      <c r="G34" s="461" t="s">
        <v>27</v>
      </c>
      <c r="H34" s="462" t="s">
        <v>139</v>
      </c>
      <c r="I34" s="460" t="s">
        <v>45</v>
      </c>
      <c r="J34" s="460" t="s">
        <v>140</v>
      </c>
      <c r="K34" s="460" t="s">
        <v>418</v>
      </c>
      <c r="L34" s="460" t="s">
        <v>419</v>
      </c>
      <c r="N34" s="137"/>
    </row>
    <row r="35" spans="2:14">
      <c r="B35" s="463"/>
      <c r="C35" s="421"/>
      <c r="D35" s="642">
        <v>10</v>
      </c>
      <c r="E35" s="422"/>
      <c r="F35" s="423"/>
      <c r="G35" s="424">
        <f t="shared" ref="G35:G40" si="2">E35*F35</f>
        <v>0</v>
      </c>
      <c r="H35" s="425"/>
      <c r="I35" s="426"/>
      <c r="J35" s="426"/>
      <c r="K35" s="427"/>
      <c r="L35" s="426"/>
      <c r="N35" s="137"/>
    </row>
    <row r="36" spans="2:14">
      <c r="B36" s="463"/>
      <c r="C36" s="428" t="s">
        <v>47</v>
      </c>
      <c r="D36" s="643"/>
      <c r="E36" s="429">
        <f>D35</f>
        <v>10</v>
      </c>
      <c r="F36" s="430">
        <v>50</v>
      </c>
      <c r="G36" s="431">
        <f t="shared" si="2"/>
        <v>500</v>
      </c>
      <c r="H36" s="432" t="s">
        <v>137</v>
      </c>
      <c r="I36" s="433" t="s">
        <v>729</v>
      </c>
      <c r="J36" s="433" t="str">
        <f>VLOOKUP(I36,Presupuesto!$A$11:$B$566,2,0)</f>
        <v>SERVICIOS DE IMPRENTA PUBLIC.Y REPRODUCCION</v>
      </c>
      <c r="K36" s="433" t="str">
        <f t="shared" ref="K36:K44" si="3">$K$17</f>
        <v>Gestión Administrativa y  financiera en apoyo al Desarrollo Académico</v>
      </c>
      <c r="L36" s="433" t="s">
        <v>403</v>
      </c>
      <c r="N36" s="137"/>
    </row>
    <row r="37" spans="2:14">
      <c r="B37" s="463"/>
      <c r="C37" s="428" t="s">
        <v>48</v>
      </c>
      <c r="D37" s="643"/>
      <c r="E37" s="429">
        <f>D35</f>
        <v>10</v>
      </c>
      <c r="F37" s="430">
        <v>200</v>
      </c>
      <c r="G37" s="431">
        <f t="shared" si="2"/>
        <v>2000</v>
      </c>
      <c r="H37" s="432" t="s">
        <v>137</v>
      </c>
      <c r="I37" s="433" t="s">
        <v>804</v>
      </c>
      <c r="J37" s="433" t="str">
        <f>VLOOKUP(I37,Presupuesto!$A$11:$B$566,2,0)</f>
        <v>ALIMENTOS B EBIDAS PARA PERSONAS</v>
      </c>
      <c r="K37" s="433" t="str">
        <f t="shared" si="3"/>
        <v>Gestión Administrativa y  financiera en apoyo al Desarrollo Académico</v>
      </c>
      <c r="L37" s="433" t="s">
        <v>406</v>
      </c>
      <c r="N37" s="137"/>
    </row>
    <row r="38" spans="2:14">
      <c r="B38" s="463"/>
      <c r="C38" s="428" t="s">
        <v>49</v>
      </c>
      <c r="D38" s="643"/>
      <c r="E38" s="434">
        <v>8</v>
      </c>
      <c r="F38" s="435">
        <v>4000</v>
      </c>
      <c r="G38" s="431">
        <f t="shared" si="2"/>
        <v>32000</v>
      </c>
      <c r="H38" s="432" t="s">
        <v>137</v>
      </c>
      <c r="I38" s="436" t="s">
        <v>313</v>
      </c>
      <c r="J38" s="433" t="str">
        <f>VLOOKUP(I38,Presupuesto!$A$11:$B$566,2,0)</f>
        <v>PASAJES NACIONALES (26110-00)</v>
      </c>
      <c r="K38" s="433" t="str">
        <f t="shared" si="3"/>
        <v>Gestión Administrativa y  financiera en apoyo al Desarrollo Académico</v>
      </c>
      <c r="L38" s="433" t="s">
        <v>409</v>
      </c>
      <c r="N38" s="137"/>
    </row>
    <row r="39" spans="2:14">
      <c r="B39" s="463"/>
      <c r="C39" s="428" t="s">
        <v>427</v>
      </c>
      <c r="D39" s="643"/>
      <c r="E39" s="434">
        <v>10</v>
      </c>
      <c r="F39" s="435">
        <v>250</v>
      </c>
      <c r="G39" s="431">
        <f t="shared" si="2"/>
        <v>2500</v>
      </c>
      <c r="H39" s="432" t="s">
        <v>137</v>
      </c>
      <c r="I39" s="433" t="s">
        <v>833</v>
      </c>
      <c r="J39" s="433" t="str">
        <f>VLOOKUP(I39,Presupuesto!$A$11:$B$566,2,0)</f>
        <v>PRODUCTOS PAPEL Y CARTON</v>
      </c>
      <c r="K39" s="433" t="str">
        <f t="shared" si="3"/>
        <v>Gestión Administrativa y  financiera en apoyo al Desarrollo Académico</v>
      </c>
      <c r="L39" s="433" t="s">
        <v>412</v>
      </c>
      <c r="N39" s="137"/>
    </row>
    <row r="40" spans="2:14">
      <c r="B40" s="463"/>
      <c r="C40" s="428" t="s">
        <v>50</v>
      </c>
      <c r="D40" s="643"/>
      <c r="E40" s="429">
        <f>(D35*25)/500</f>
        <v>0.5</v>
      </c>
      <c r="F40" s="430">
        <v>85</v>
      </c>
      <c r="G40" s="431">
        <f t="shared" si="2"/>
        <v>42.5</v>
      </c>
      <c r="H40" s="432" t="s">
        <v>137</v>
      </c>
      <c r="I40" s="433" t="s">
        <v>827</v>
      </c>
      <c r="J40" s="433" t="str">
        <f>VLOOKUP(I40,Presupuesto!$A$11:$B$566,2,0)</f>
        <v>PAPEL DE ESCRITORIO</v>
      </c>
      <c r="K40" s="433" t="str">
        <f t="shared" si="3"/>
        <v>Gestión Administrativa y  financiera en apoyo al Desarrollo Académico</v>
      </c>
      <c r="L40" s="433" t="s">
        <v>412</v>
      </c>
      <c r="N40" s="137"/>
    </row>
    <row r="41" spans="2:14">
      <c r="B41" s="463"/>
      <c r="C41" s="428" t="s">
        <v>131</v>
      </c>
      <c r="D41" s="643"/>
      <c r="E41" s="429">
        <f>D35/12</f>
        <v>0.83333333333333337</v>
      </c>
      <c r="F41" s="430">
        <v>36</v>
      </c>
      <c r="G41" s="431">
        <f>E41*F41</f>
        <v>30</v>
      </c>
      <c r="H41" s="432" t="s">
        <v>137</v>
      </c>
      <c r="I41" s="433" t="s">
        <v>954</v>
      </c>
      <c r="J41" s="433" t="str">
        <f>VLOOKUP(I41,Presupuesto!$A$11:$B$566,2,0)</f>
        <v>UTILES DE ESCRITORIO, OFICINA Y ENSE¥ANZA</v>
      </c>
      <c r="K41" s="433" t="str">
        <f t="shared" si="3"/>
        <v>Gestión Administrativa y  financiera en apoyo al Desarrollo Académico</v>
      </c>
      <c r="L41" s="433" t="s">
        <v>412</v>
      </c>
      <c r="N41" s="137"/>
    </row>
    <row r="42" spans="2:14">
      <c r="B42" s="463"/>
      <c r="C42" s="428" t="s">
        <v>34</v>
      </c>
      <c r="D42" s="643"/>
      <c r="E42" s="429">
        <f>D35/12</f>
        <v>0.83333333333333337</v>
      </c>
      <c r="F42" s="430">
        <v>80</v>
      </c>
      <c r="G42" s="431">
        <f t="shared" ref="G42:G43" si="4">E42*F42</f>
        <v>66.666666666666671</v>
      </c>
      <c r="H42" s="432" t="s">
        <v>137</v>
      </c>
      <c r="I42" s="433" t="s">
        <v>954</v>
      </c>
      <c r="J42" s="433" t="str">
        <f>VLOOKUP(I42,Presupuesto!$A$11:$B$566,2,0)</f>
        <v>UTILES DE ESCRITORIO, OFICINA Y ENSE¥ANZA</v>
      </c>
      <c r="K42" s="433" t="str">
        <f t="shared" si="3"/>
        <v>Gestión Administrativa y  financiera en apoyo al Desarrollo Académico</v>
      </c>
      <c r="L42" s="433" t="s">
        <v>412</v>
      </c>
      <c r="N42" s="137"/>
    </row>
    <row r="43" spans="2:14">
      <c r="B43" s="463"/>
      <c r="C43" s="437" t="s">
        <v>1529</v>
      </c>
      <c r="D43" s="643"/>
      <c r="E43" s="438">
        <v>10</v>
      </c>
      <c r="F43" s="439">
        <v>2000</v>
      </c>
      <c r="G43" s="431">
        <f t="shared" si="4"/>
        <v>20000</v>
      </c>
      <c r="H43" s="432" t="s">
        <v>137</v>
      </c>
      <c r="I43" s="433" t="s">
        <v>883</v>
      </c>
      <c r="J43" s="433" t="str">
        <f>VLOOKUP(I43,Presupuesto!$A$11:$B$566,2,0)</f>
        <v>GASOLINA</v>
      </c>
      <c r="K43" s="433" t="str">
        <f t="shared" si="3"/>
        <v>Gestión Administrativa y  financiera en apoyo al Desarrollo Académico</v>
      </c>
      <c r="L43" s="433" t="s">
        <v>412</v>
      </c>
      <c r="N43" s="137"/>
    </row>
    <row r="44" spans="2:14" ht="15.75" thickBot="1">
      <c r="B44" s="463"/>
      <c r="C44" s="440" t="s">
        <v>430</v>
      </c>
      <c r="D44" s="441">
        <v>4</v>
      </c>
      <c r="E44" s="442">
        <v>14</v>
      </c>
      <c r="F44" s="443">
        <f>HLOOKUP(C44,$AH$2:$BU$3,2,0)</f>
        <v>2500</v>
      </c>
      <c r="G44" s="444">
        <f>D44*E44*F44</f>
        <v>140000</v>
      </c>
      <c r="H44" s="445" t="s">
        <v>137</v>
      </c>
      <c r="I44" s="446" t="s">
        <v>773</v>
      </c>
      <c r="J44" s="447" t="str">
        <f>VLOOKUP(I44,Presupuesto!$A$11:$B$566,2,0)</f>
        <v>VIATICOS NACIONALES</v>
      </c>
      <c r="K44" s="448" t="str">
        <f t="shared" si="3"/>
        <v>Gestión Administrativa y  financiera en apoyo al Desarrollo Académico</v>
      </c>
      <c r="L44" s="448" t="s">
        <v>412</v>
      </c>
    </row>
    <row r="45" spans="2:14" ht="15.75" thickBot="1">
      <c r="B45" s="468"/>
      <c r="C45" s="468"/>
      <c r="D45" s="468"/>
      <c r="E45" s="468"/>
      <c r="F45" s="468"/>
      <c r="G45" s="468"/>
      <c r="H45" s="470"/>
      <c r="I45" s="468"/>
      <c r="J45" s="468"/>
      <c r="K45" s="468"/>
      <c r="L45" s="468"/>
    </row>
    <row r="46" spans="2:14" ht="15.75" thickBot="1">
      <c r="B46" s="463"/>
      <c r="C46" s="471" t="s">
        <v>42</v>
      </c>
      <c r="D46" s="472">
        <f>SUM(G52:G61)</f>
        <v>203214.88</v>
      </c>
      <c r="E46" s="463"/>
      <c r="F46" s="463"/>
      <c r="G46" s="463"/>
      <c r="H46" s="466"/>
      <c r="I46" s="466"/>
      <c r="J46" s="466"/>
      <c r="K46" s="467"/>
      <c r="L46" s="468"/>
    </row>
    <row r="47" spans="2:14" ht="11.25" customHeight="1">
      <c r="B47" s="463"/>
      <c r="C47" s="469"/>
      <c r="D47" s="465"/>
      <c r="E47" s="463"/>
      <c r="F47" s="463"/>
      <c r="G47" s="463"/>
      <c r="H47" s="466"/>
      <c r="I47" s="466"/>
      <c r="J47" s="466"/>
      <c r="K47" s="467"/>
      <c r="L47" s="468"/>
    </row>
    <row r="48" spans="2:14">
      <c r="B48" s="463"/>
      <c r="C48" s="473" t="s">
        <v>399</v>
      </c>
      <c r="D48" s="474" t="s">
        <v>1530</v>
      </c>
      <c r="E48" s="463"/>
      <c r="F48" s="463"/>
      <c r="G48" s="463"/>
      <c r="H48" s="466"/>
      <c r="I48" s="466"/>
      <c r="J48" s="466"/>
      <c r="K48" s="467"/>
      <c r="L48" s="468"/>
      <c r="N48" s="137"/>
    </row>
    <row r="49" spans="2:15">
      <c r="B49" s="463"/>
      <c r="C49" s="475" t="str">
        <f>IFERROR(VLOOKUP(D48,'Desarrollo e Innov. Curricular'!$E:$F,2,FALSE),IFERROR(VLOOKUP(D48,'Investigación Científica'!$E:$F,2,FALSE),IFERROR(VLOOKUP(D48,'Vinculación Univ. Sociedad'!$E:$F,2,FALSE),IFERROR(VLOOKUP(D48,'Docencia y Profesorado Universi'!$E:$F,2,FALSE),IFERROR(VLOOKUP(D48,'Estudiantes y Graduados'!$E:$F,2,FALSE),IFERROR(VLOOKUP(D48,'11.Gestion Administrativa'!$E:$F,2,FALSE),IFERROR(VLOOKUP(D48,'Gestión Académica'!$E:$F,2,FALSE),IFERROR(VLOOKUP(D48,'Aseguramiento de la Calidad'!$E:$F,2,FALSE),IFERROR(VLOOKUP(D48,'Gestión del Conocimiento'!$E:$F,2,FALSE),IFERROR(VLOOKUP(D48,'15.Gobernabilidad y Procesos...'!$E:$F,2,FALSE),IFERROR(VLOOKUP(D48,'Gestión del Talento Humano'!$E:$F,2,FALSE),IFERROR(VLOOKUP(D48,'Internacionalización de la E.S.'!$E:$F,2,FALSE),IFERROR(VLOOKUP(D48,Posgrado!$E:$F,2,FALSE),IFERROR(VLOOKUP(D48,'Cultura de Innovación Insti...'!$E:$F,2,FALSE),VLOOKUP(D48,'Lo Esencial de la Reforma Univ.'!$E:$F,2,0)))))))))))))))</f>
        <v>1. Desarrollo de un taller con las diferentes instancias universitarias (Autoridades, Adunah, Inpreunah, Sitraunah y asociaciones estudiantiles) para el establecimiento de mecanismos de comunicación eficaz entre ellos.</v>
      </c>
      <c r="D49" s="475"/>
      <c r="E49" s="475"/>
      <c r="F49" s="475"/>
      <c r="G49" s="475"/>
      <c r="H49" s="475"/>
      <c r="I49" s="475"/>
      <c r="J49" s="475"/>
      <c r="K49" s="475"/>
      <c r="L49" s="475"/>
      <c r="M49" s="475"/>
      <c r="N49" s="475"/>
      <c r="O49" s="475"/>
    </row>
    <row r="50" spans="2:15" ht="9" customHeight="1" thickBot="1">
      <c r="B50" s="463"/>
      <c r="C50" s="469"/>
      <c r="D50" s="465"/>
      <c r="E50" s="463"/>
      <c r="F50" s="463"/>
      <c r="G50" s="463"/>
      <c r="H50" s="466"/>
      <c r="I50" s="466"/>
      <c r="J50" s="466"/>
      <c r="K50" s="467"/>
      <c r="L50" s="468"/>
      <c r="N50" s="137"/>
    </row>
    <row r="51" spans="2:15" ht="32.25" customHeight="1" thickBot="1">
      <c r="B51" s="463"/>
      <c r="C51" s="458" t="s">
        <v>43</v>
      </c>
      <c r="D51" s="459" t="s">
        <v>44</v>
      </c>
      <c r="E51" s="460" t="s">
        <v>54</v>
      </c>
      <c r="F51" s="460" t="s">
        <v>56</v>
      </c>
      <c r="G51" s="461" t="s">
        <v>27</v>
      </c>
      <c r="H51" s="462" t="s">
        <v>139</v>
      </c>
      <c r="I51" s="460" t="s">
        <v>45</v>
      </c>
      <c r="J51" s="460" t="s">
        <v>140</v>
      </c>
      <c r="K51" s="460" t="s">
        <v>418</v>
      </c>
      <c r="L51" s="460" t="s">
        <v>419</v>
      </c>
      <c r="N51" s="137"/>
    </row>
    <row r="52" spans="2:15">
      <c r="B52" s="463"/>
      <c r="C52" s="421" t="s">
        <v>1528</v>
      </c>
      <c r="D52" s="642">
        <v>70</v>
      </c>
      <c r="E52" s="422">
        <v>1</v>
      </c>
      <c r="F52" s="423">
        <v>40000</v>
      </c>
      <c r="G52" s="424">
        <f t="shared" ref="G52:G57" si="5">E52*F52</f>
        <v>40000</v>
      </c>
      <c r="H52" s="425" t="s">
        <v>137</v>
      </c>
      <c r="I52" s="426" t="s">
        <v>270</v>
      </c>
      <c r="J52" s="426" t="str">
        <f>VLOOKUP(I52,Presupuesto!$A$11:$B$566,2,0)</f>
        <v>OTROS SERVICIOS PERSONALES (12900-00)</v>
      </c>
      <c r="K52" s="427" t="s">
        <v>1390</v>
      </c>
      <c r="L52" s="426" t="s">
        <v>410</v>
      </c>
      <c r="N52" s="137"/>
    </row>
    <row r="53" spans="2:15">
      <c r="B53" s="463"/>
      <c r="C53" s="428" t="s">
        <v>47</v>
      </c>
      <c r="D53" s="643"/>
      <c r="E53" s="429">
        <v>70</v>
      </c>
      <c r="F53" s="430">
        <v>50</v>
      </c>
      <c r="G53" s="431">
        <f t="shared" si="5"/>
        <v>3500</v>
      </c>
      <c r="H53" s="432" t="s">
        <v>137</v>
      </c>
      <c r="I53" s="433" t="s">
        <v>729</v>
      </c>
      <c r="J53" s="433" t="str">
        <f>VLOOKUP(I53,Presupuesto!$A$11:$B$566,2,0)</f>
        <v>SERVICIOS DE IMPRENTA PUBLIC.Y REPRODUCCION</v>
      </c>
      <c r="K53" s="433" t="s">
        <v>1390</v>
      </c>
      <c r="L53" s="433" t="s">
        <v>410</v>
      </c>
      <c r="N53" s="137"/>
    </row>
    <row r="54" spans="2:15">
      <c r="B54" s="463"/>
      <c r="C54" s="428" t="s">
        <v>48</v>
      </c>
      <c r="D54" s="643"/>
      <c r="E54" s="429">
        <v>70</v>
      </c>
      <c r="F54" s="430">
        <v>400</v>
      </c>
      <c r="G54" s="431">
        <f t="shared" si="5"/>
        <v>28000</v>
      </c>
      <c r="H54" s="432" t="s">
        <v>137</v>
      </c>
      <c r="I54" s="433" t="s">
        <v>804</v>
      </c>
      <c r="J54" s="433" t="str">
        <f>VLOOKUP(I54,Presupuesto!$A$11:$B$566,2,0)</f>
        <v>ALIMENTOS B EBIDAS PARA PERSONAS</v>
      </c>
      <c r="K54" s="433" t="s">
        <v>1390</v>
      </c>
      <c r="L54" s="433" t="s">
        <v>410</v>
      </c>
      <c r="N54" s="137"/>
    </row>
    <row r="55" spans="2:15" ht="14.25" customHeight="1">
      <c r="B55" s="463"/>
      <c r="C55" s="428" t="s">
        <v>49</v>
      </c>
      <c r="D55" s="643"/>
      <c r="E55" s="434">
        <v>5</v>
      </c>
      <c r="F55" s="435">
        <v>3600</v>
      </c>
      <c r="G55" s="431">
        <f t="shared" si="5"/>
        <v>18000</v>
      </c>
      <c r="H55" s="432" t="s">
        <v>137</v>
      </c>
      <c r="I55" s="436" t="s">
        <v>313</v>
      </c>
      <c r="J55" s="433" t="str">
        <f>VLOOKUP(I55,Presupuesto!$A$11:$B$566,2,0)</f>
        <v>PASAJES NACIONALES (26110-00)</v>
      </c>
      <c r="K55" s="433" t="s">
        <v>1390</v>
      </c>
      <c r="L55" s="433" t="s">
        <v>410</v>
      </c>
      <c r="N55" s="137"/>
    </row>
    <row r="56" spans="2:15">
      <c r="B56" s="463"/>
      <c r="C56" s="428" t="s">
        <v>427</v>
      </c>
      <c r="D56" s="643"/>
      <c r="E56" s="434">
        <v>70</v>
      </c>
      <c r="F56" s="435">
        <v>250</v>
      </c>
      <c r="G56" s="431">
        <f t="shared" si="5"/>
        <v>17500</v>
      </c>
      <c r="H56" s="432" t="s">
        <v>137</v>
      </c>
      <c r="I56" s="433" t="s">
        <v>827</v>
      </c>
      <c r="J56" s="433" t="str">
        <f>VLOOKUP(I56,Presupuesto!$A$11:$B$566,2,0)</f>
        <v>PAPEL DE ESCRITORIO</v>
      </c>
      <c r="K56" s="433" t="s">
        <v>1390</v>
      </c>
      <c r="L56" s="433" t="s">
        <v>410</v>
      </c>
      <c r="N56" s="137"/>
    </row>
    <row r="57" spans="2:15">
      <c r="B57" s="463"/>
      <c r="C57" s="428" t="s">
        <v>50</v>
      </c>
      <c r="D57" s="643"/>
      <c r="E57" s="429">
        <v>3</v>
      </c>
      <c r="F57" s="430">
        <v>85</v>
      </c>
      <c r="G57" s="431">
        <f t="shared" si="5"/>
        <v>255</v>
      </c>
      <c r="H57" s="432" t="s">
        <v>137</v>
      </c>
      <c r="I57" s="433" t="s">
        <v>833</v>
      </c>
      <c r="J57" s="433" t="str">
        <f>VLOOKUP(I57,Presupuesto!$A$11:$B$566,2,0)</f>
        <v>PRODUCTOS PAPEL Y CARTON</v>
      </c>
      <c r="K57" s="433" t="s">
        <v>1390</v>
      </c>
      <c r="L57" s="433" t="s">
        <v>410</v>
      </c>
      <c r="N57" s="137"/>
    </row>
    <row r="58" spans="2:15">
      <c r="B58" s="463"/>
      <c r="C58" s="428" t="s">
        <v>131</v>
      </c>
      <c r="D58" s="643"/>
      <c r="E58" s="429">
        <v>5.83</v>
      </c>
      <c r="F58" s="430">
        <v>36</v>
      </c>
      <c r="G58" s="431">
        <f>E58*F58</f>
        <v>209.88</v>
      </c>
      <c r="H58" s="432" t="s">
        <v>137</v>
      </c>
      <c r="I58" s="433" t="s">
        <v>954</v>
      </c>
      <c r="J58" s="433" t="str">
        <f>VLOOKUP(I58,Presupuesto!$A$11:$B$566,2,0)</f>
        <v>UTILES DE ESCRITORIO, OFICINA Y ENSE¥ANZA</v>
      </c>
      <c r="K58" s="433" t="s">
        <v>1390</v>
      </c>
      <c r="L58" s="433" t="s">
        <v>410</v>
      </c>
      <c r="N58" s="137"/>
    </row>
    <row r="59" spans="2:15">
      <c r="B59" s="463"/>
      <c r="C59" s="428" t="s">
        <v>1540</v>
      </c>
      <c r="D59" s="643"/>
      <c r="E59" s="429">
        <v>70</v>
      </c>
      <c r="F59" s="430">
        <v>600</v>
      </c>
      <c r="G59" s="431">
        <f t="shared" ref="G59:G60" si="6">E59*F59</f>
        <v>42000</v>
      </c>
      <c r="H59" s="432" t="s">
        <v>137</v>
      </c>
      <c r="I59" s="433" t="s">
        <v>673</v>
      </c>
      <c r="J59" s="433" t="str">
        <f>VLOOKUP(I59,Presupuesto!$A$11:$B$566,2,0)</f>
        <v>OTROS ALQUILERES</v>
      </c>
      <c r="K59" s="433" t="s">
        <v>1390</v>
      </c>
      <c r="L59" s="433" t="s">
        <v>410</v>
      </c>
      <c r="N59" s="137"/>
    </row>
    <row r="60" spans="2:15">
      <c r="B60" s="463"/>
      <c r="C60" s="437" t="s">
        <v>1574</v>
      </c>
      <c r="D60" s="643"/>
      <c r="E60" s="438">
        <v>1</v>
      </c>
      <c r="F60" s="439">
        <v>10000</v>
      </c>
      <c r="G60" s="431">
        <f t="shared" si="6"/>
        <v>10000</v>
      </c>
      <c r="H60" s="432" t="s">
        <v>137</v>
      </c>
      <c r="I60" s="433" t="s">
        <v>967</v>
      </c>
      <c r="J60" s="433" t="str">
        <f>VLOOKUP(I60,Presupuesto!$A$11:$B$566,2,0)</f>
        <v>OTROS RESPUESTOS Y ACCESORIOS MENORES</v>
      </c>
      <c r="K60" s="433" t="s">
        <v>1390</v>
      </c>
      <c r="L60" s="433" t="s">
        <v>410</v>
      </c>
      <c r="N60" s="137"/>
    </row>
    <row r="61" spans="2:15" ht="15.75" thickBot="1">
      <c r="B61" s="463"/>
      <c r="C61" s="588" t="s">
        <v>430</v>
      </c>
      <c r="D61" s="589">
        <v>1</v>
      </c>
      <c r="E61" s="442">
        <v>17.5</v>
      </c>
      <c r="F61" s="443">
        <f>HLOOKUP(C61,$AH$2:$BU$3,2,0)</f>
        <v>2500</v>
      </c>
      <c r="G61" s="444">
        <f>D61*E61*F61</f>
        <v>43750</v>
      </c>
      <c r="H61" s="445" t="s">
        <v>137</v>
      </c>
      <c r="I61" s="446" t="s">
        <v>773</v>
      </c>
      <c r="J61" s="447" t="str">
        <f>VLOOKUP(I61,Presupuesto!$A$11:$B$566,2,0)</f>
        <v>VIATICOS NACIONALES</v>
      </c>
      <c r="K61" s="448" t="s">
        <v>1390</v>
      </c>
      <c r="L61" s="448" t="s">
        <v>410</v>
      </c>
    </row>
    <row r="62" spans="2:15" ht="15.75" thickBot="1">
      <c r="B62" s="463"/>
      <c r="C62" s="590"/>
      <c r="D62" s="591"/>
      <c r="E62" s="584"/>
      <c r="F62" s="585"/>
      <c r="G62" s="585"/>
      <c r="H62" s="586"/>
      <c r="I62" s="587"/>
      <c r="J62" s="583"/>
      <c r="K62" s="583"/>
      <c r="L62" s="583"/>
    </row>
    <row r="63" spans="2:15" ht="15.75" thickBot="1">
      <c r="B63" s="463"/>
      <c r="C63" s="613" t="s">
        <v>42</v>
      </c>
      <c r="D63" s="614">
        <f>SUM(G69:G76)</f>
        <v>73282</v>
      </c>
      <c r="E63" s="611"/>
      <c r="F63" s="611"/>
      <c r="G63" s="611"/>
      <c r="H63" s="612"/>
      <c r="I63" s="612"/>
      <c r="J63" s="466"/>
      <c r="K63" s="467"/>
      <c r="L63" s="468"/>
    </row>
    <row r="64" spans="2:15">
      <c r="B64" s="463"/>
      <c r="C64" s="469"/>
      <c r="D64" s="465"/>
      <c r="E64" s="463"/>
      <c r="F64" s="463"/>
      <c r="G64" s="463"/>
      <c r="H64" s="466"/>
      <c r="I64" s="466"/>
      <c r="J64" s="466"/>
      <c r="K64" s="467"/>
      <c r="L64" s="468"/>
    </row>
    <row r="65" spans="2:14">
      <c r="B65" s="463"/>
      <c r="C65" s="473" t="s">
        <v>399</v>
      </c>
      <c r="D65" s="474" t="s">
        <v>1531</v>
      </c>
      <c r="E65" s="463"/>
      <c r="F65" s="463"/>
      <c r="G65" s="463"/>
      <c r="H65" s="466"/>
      <c r="I65" s="466"/>
      <c r="J65" s="466"/>
      <c r="K65" s="467"/>
      <c r="L65" s="468"/>
      <c r="N65" s="137"/>
    </row>
    <row r="66" spans="2:14">
      <c r="B66" s="463"/>
      <c r="C66" s="464" t="str">
        <f>IFERROR(VLOOKUP(D65,'Desarrollo e Innov. Curricular'!$E:$F,2,FALSE),IFERROR(VLOOKUP(D65,'Investigación Científica'!$E:$F,2,FALSE),IFERROR(VLOOKUP(D65,'Vinculación Univ. Sociedad'!$E:$F,2,FALSE),IFERROR(VLOOKUP(D65,'Docencia y Profesorado Universi'!$E:$F,2,FALSE),IFERROR(VLOOKUP(D65,'Estudiantes y Graduados'!$E:$F,2,FALSE),IFERROR(VLOOKUP(D65,'11.Gestion Administrativa'!$E:$F,2,FALSE),IFERROR(VLOOKUP(D65,'Gestión Académica'!$E:$F,2,FALSE),IFERROR(VLOOKUP(D65,'Aseguramiento de la Calidad'!$E:$F,2,FALSE),IFERROR(VLOOKUP(D65,'Gestión del Conocimiento'!$E:$F,2,FALSE),IFERROR(VLOOKUP(D65,'15.Gobernabilidad y Procesos...'!$E:$F,2,FALSE),IFERROR(VLOOKUP(D65,'Gestión del Talento Humano'!$E:$F,2,FALSE),IFERROR(VLOOKUP(D65,'Internacionalización de la E.S.'!$E:$F,2,FALSE),IFERROR(VLOOKUP(D65,Posgrado!$E:$F,2,FALSE),IFERROR(VLOOKUP(D65,'Cultura de Innovación Insti...'!$E:$F,2,FALSE),VLOOKUP(D65,'Lo Esencial de la Reforma Univ.'!$E:$F,2,0)))))))))))))))</f>
        <v>2. Elaboración de Manual de procedimientos para selección y nombramiento de autoridades Universitarias.</v>
      </c>
      <c r="D66" s="465"/>
      <c r="E66" s="463"/>
      <c r="F66" s="463"/>
      <c r="G66" s="463"/>
      <c r="H66" s="466"/>
      <c r="I66" s="466"/>
      <c r="J66" s="466"/>
      <c r="K66" s="467"/>
      <c r="L66" s="468"/>
      <c r="N66" s="137"/>
    </row>
    <row r="67" spans="2:14" ht="15.75" thickBot="1">
      <c r="B67" s="463"/>
      <c r="C67" s="469"/>
      <c r="D67" s="465"/>
      <c r="E67" s="463"/>
      <c r="F67" s="463"/>
      <c r="G67" s="463"/>
      <c r="H67" s="466"/>
      <c r="I67" s="466"/>
      <c r="J67" s="466"/>
      <c r="K67" s="467"/>
      <c r="L67" s="468"/>
      <c r="N67" s="137"/>
    </row>
    <row r="68" spans="2:14" ht="32.25" customHeight="1" thickBot="1">
      <c r="B68" s="463"/>
      <c r="C68" s="458" t="s">
        <v>43</v>
      </c>
      <c r="D68" s="459" t="s">
        <v>44</v>
      </c>
      <c r="E68" s="460" t="s">
        <v>54</v>
      </c>
      <c r="F68" s="460" t="s">
        <v>56</v>
      </c>
      <c r="G68" s="461" t="s">
        <v>27</v>
      </c>
      <c r="H68" s="462" t="s">
        <v>139</v>
      </c>
      <c r="I68" s="460" t="s">
        <v>45</v>
      </c>
      <c r="J68" s="460" t="s">
        <v>140</v>
      </c>
      <c r="K68" s="460" t="s">
        <v>418</v>
      </c>
      <c r="L68" s="460" t="s">
        <v>419</v>
      </c>
      <c r="N68" s="137"/>
    </row>
    <row r="69" spans="2:14">
      <c r="B69" s="463"/>
      <c r="C69" s="421"/>
      <c r="D69" s="642">
        <v>15</v>
      </c>
      <c r="E69" s="422"/>
      <c r="F69" s="423"/>
      <c r="G69" s="424">
        <f t="shared" ref="G69:G73" si="7">E69*F69</f>
        <v>0</v>
      </c>
      <c r="H69" s="425" t="s">
        <v>137</v>
      </c>
      <c r="I69" s="426" t="s">
        <v>270</v>
      </c>
      <c r="J69" s="426" t="str">
        <f>VLOOKUP(I69,Presupuesto!$A$11:$B$566,2,0)</f>
        <v>OTROS SERVICIOS PERSONALES (12900-00)</v>
      </c>
      <c r="K69" s="427" t="s">
        <v>1390</v>
      </c>
      <c r="L69" s="426" t="s">
        <v>407</v>
      </c>
      <c r="N69" s="137"/>
    </row>
    <row r="70" spans="2:14">
      <c r="B70" s="463"/>
      <c r="C70" s="428" t="s">
        <v>47</v>
      </c>
      <c r="D70" s="643"/>
      <c r="E70" s="429">
        <v>15</v>
      </c>
      <c r="F70" s="430">
        <v>200</v>
      </c>
      <c r="G70" s="431">
        <f t="shared" si="7"/>
        <v>3000</v>
      </c>
      <c r="H70" s="432" t="s">
        <v>137</v>
      </c>
      <c r="I70" s="433" t="s">
        <v>729</v>
      </c>
      <c r="J70" s="433" t="str">
        <f>VLOOKUP(I70,Presupuesto!$A$11:$B$566,2,0)</f>
        <v>SERVICIOS DE IMPRENTA PUBLIC.Y REPRODUCCION</v>
      </c>
      <c r="K70" s="433" t="s">
        <v>1390</v>
      </c>
      <c r="L70" s="433" t="s">
        <v>407</v>
      </c>
      <c r="N70" s="137"/>
    </row>
    <row r="71" spans="2:14">
      <c r="B71" s="463"/>
      <c r="C71" s="428" t="s">
        <v>48</v>
      </c>
      <c r="D71" s="643"/>
      <c r="E71" s="429">
        <v>15</v>
      </c>
      <c r="F71" s="430">
        <v>150</v>
      </c>
      <c r="G71" s="431">
        <f t="shared" si="7"/>
        <v>2250</v>
      </c>
      <c r="H71" s="432" t="s">
        <v>137</v>
      </c>
      <c r="I71" s="433" t="s">
        <v>804</v>
      </c>
      <c r="J71" s="433" t="str">
        <f>VLOOKUP(I71,Presupuesto!$A$11:$B$566,2,0)</f>
        <v>ALIMENTOS B EBIDAS PARA PERSONAS</v>
      </c>
      <c r="K71" s="433" t="s">
        <v>1390</v>
      </c>
      <c r="L71" s="433" t="s">
        <v>407</v>
      </c>
      <c r="N71" s="137"/>
    </row>
    <row r="72" spans="2:14" ht="14.25" customHeight="1">
      <c r="B72" s="463"/>
      <c r="C72" s="428" t="s">
        <v>49</v>
      </c>
      <c r="D72" s="643"/>
      <c r="E72" s="434">
        <v>5</v>
      </c>
      <c r="F72" s="435">
        <v>3600</v>
      </c>
      <c r="G72" s="431">
        <f t="shared" si="7"/>
        <v>18000</v>
      </c>
      <c r="H72" s="432" t="s">
        <v>137</v>
      </c>
      <c r="I72" s="436" t="s">
        <v>313</v>
      </c>
      <c r="J72" s="433" t="str">
        <f>VLOOKUP(I72,Presupuesto!$A$11:$B$566,2,0)</f>
        <v>PASAJES NACIONALES (26110-00)</v>
      </c>
      <c r="K72" s="433" t="s">
        <v>1390</v>
      </c>
      <c r="L72" s="433" t="s">
        <v>407</v>
      </c>
      <c r="N72" s="137"/>
    </row>
    <row r="73" spans="2:14">
      <c r="B73" s="463"/>
      <c r="C73" s="428" t="s">
        <v>50</v>
      </c>
      <c r="D73" s="643"/>
      <c r="E73" s="429">
        <v>10</v>
      </c>
      <c r="F73" s="430">
        <v>85</v>
      </c>
      <c r="G73" s="431">
        <f t="shared" si="7"/>
        <v>850</v>
      </c>
      <c r="H73" s="432" t="s">
        <v>137</v>
      </c>
      <c r="I73" s="433" t="s">
        <v>833</v>
      </c>
      <c r="J73" s="433" t="str">
        <f>VLOOKUP(I73,Presupuesto!$A$11:$B$566,2,0)</f>
        <v>PRODUCTOS PAPEL Y CARTON</v>
      </c>
      <c r="K73" s="433" t="s">
        <v>1390</v>
      </c>
      <c r="L73" s="433" t="s">
        <v>407</v>
      </c>
      <c r="N73" s="137"/>
    </row>
    <row r="74" spans="2:14">
      <c r="B74" s="463"/>
      <c r="C74" s="428" t="s">
        <v>131</v>
      </c>
      <c r="D74" s="643"/>
      <c r="E74" s="429">
        <v>12</v>
      </c>
      <c r="F74" s="430">
        <v>36</v>
      </c>
      <c r="G74" s="431">
        <f>E74*F74</f>
        <v>432</v>
      </c>
      <c r="H74" s="432" t="s">
        <v>137</v>
      </c>
      <c r="I74" s="433" t="s">
        <v>954</v>
      </c>
      <c r="J74" s="433" t="str">
        <f>VLOOKUP(I74,Presupuesto!$A$11:$B$566,2,0)</f>
        <v>UTILES DE ESCRITORIO, OFICINA Y ENSE¥ANZA</v>
      </c>
      <c r="K74" s="433" t="s">
        <v>1390</v>
      </c>
      <c r="L74" s="433" t="s">
        <v>407</v>
      </c>
      <c r="N74" s="137"/>
    </row>
    <row r="75" spans="2:14">
      <c r="B75" s="463"/>
      <c r="C75" s="437" t="s">
        <v>1575</v>
      </c>
      <c r="D75" s="643"/>
      <c r="E75" s="438">
        <v>1</v>
      </c>
      <c r="F75" s="439">
        <v>5000</v>
      </c>
      <c r="G75" s="431">
        <f t="shared" ref="G75" si="8">E75*F75</f>
        <v>5000</v>
      </c>
      <c r="H75" s="432" t="s">
        <v>137</v>
      </c>
      <c r="I75" s="433" t="s">
        <v>831</v>
      </c>
      <c r="J75" s="433" t="str">
        <f>VLOOKUP(I75,Presupuesto!$A$11:$B$566,2,0)</f>
        <v>PRODUCTOS DE ARTES GRAFICAS</v>
      </c>
      <c r="K75" s="433" t="s">
        <v>1390</v>
      </c>
      <c r="L75" s="433" t="s">
        <v>407</v>
      </c>
      <c r="N75" s="137"/>
    </row>
    <row r="76" spans="2:14" ht="15.75" thickBot="1">
      <c r="B76" s="463"/>
      <c r="C76" s="440" t="s">
        <v>430</v>
      </c>
      <c r="D76" s="441"/>
      <c r="E76" s="442">
        <v>17.5</v>
      </c>
      <c r="F76" s="443">
        <f>HLOOKUP(C76,$AH$2:$BU$3,2,0)</f>
        <v>2500</v>
      </c>
      <c r="G76" s="444">
        <f>F76*E76</f>
        <v>43750</v>
      </c>
      <c r="H76" s="445" t="s">
        <v>137</v>
      </c>
      <c r="I76" s="446" t="s">
        <v>773</v>
      </c>
      <c r="J76" s="447" t="str">
        <f>VLOOKUP(I76,Presupuesto!$A$11:$B$566,2,0)</f>
        <v>VIATICOS NACIONALES</v>
      </c>
      <c r="K76" s="448" t="s">
        <v>1390</v>
      </c>
      <c r="L76" s="448" t="s">
        <v>407</v>
      </c>
    </row>
    <row r="77" spans="2:14" ht="15.75" thickBot="1">
      <c r="B77" s="468"/>
      <c r="C77" s="468"/>
      <c r="D77" s="468"/>
      <c r="E77" s="468"/>
      <c r="F77" s="468"/>
      <c r="G77" s="468"/>
      <c r="H77" s="470"/>
      <c r="I77" s="468"/>
      <c r="J77" s="468"/>
      <c r="K77" s="468"/>
      <c r="L77" s="468"/>
    </row>
    <row r="78" spans="2:14" ht="15.75" thickBot="1">
      <c r="B78" s="463"/>
      <c r="C78" s="471" t="s">
        <v>42</v>
      </c>
      <c r="D78" s="472">
        <f>SUM(G84:G92)</f>
        <v>65632</v>
      </c>
      <c r="E78" s="463"/>
      <c r="F78" s="463"/>
      <c r="G78" s="463"/>
      <c r="H78" s="466"/>
      <c r="I78" s="466"/>
      <c r="J78" s="466"/>
      <c r="K78" s="467"/>
      <c r="L78" s="468"/>
    </row>
    <row r="79" spans="2:14">
      <c r="B79" s="463"/>
      <c r="C79" s="469"/>
      <c r="D79" s="465"/>
      <c r="E79" s="463"/>
      <c r="F79" s="463"/>
      <c r="G79" s="463"/>
      <c r="H79" s="466"/>
      <c r="I79" s="466"/>
      <c r="J79" s="466"/>
      <c r="K79" s="467"/>
      <c r="L79" s="468"/>
    </row>
    <row r="80" spans="2:14">
      <c r="B80" s="463"/>
      <c r="C80" s="473" t="s">
        <v>399</v>
      </c>
      <c r="D80" s="474" t="s">
        <v>1532</v>
      </c>
      <c r="E80" s="463"/>
      <c r="F80" s="463"/>
      <c r="G80" s="463"/>
      <c r="H80" s="466"/>
      <c r="I80" s="466"/>
      <c r="J80" s="466"/>
      <c r="K80" s="467"/>
      <c r="L80" s="468"/>
      <c r="N80" s="137"/>
    </row>
    <row r="81" spans="2:14">
      <c r="B81" s="463"/>
      <c r="C81" s="464" t="str">
        <f>IFERROR(VLOOKUP(D80,'Desarrollo e Innov. Curricular'!$E:$F,2,FALSE),IFERROR(VLOOKUP(D80,'Investigación Científica'!$E:$F,2,FALSE),IFERROR(VLOOKUP(D80,'Vinculación Univ. Sociedad'!$E:$F,2,FALSE),IFERROR(VLOOKUP(D80,'Docencia y Profesorado Universi'!$E:$F,2,FALSE),IFERROR(VLOOKUP(D80,'Estudiantes y Graduados'!$E:$F,2,FALSE),IFERROR(VLOOKUP(D80,'11.Gestion Administrativa'!$E:$F,2,FALSE),IFERROR(VLOOKUP(D80,'Gestión Académica'!$E:$F,2,FALSE),IFERROR(VLOOKUP(D80,'Aseguramiento de la Calidad'!$E:$F,2,FALSE),IFERROR(VLOOKUP(D80,'Gestión del Conocimiento'!$E:$F,2,FALSE),IFERROR(VLOOKUP(D80,'15.Gobernabilidad y Procesos...'!$E:$F,2,FALSE),IFERROR(VLOOKUP(D80,'Gestión del Talento Humano'!$E:$F,2,FALSE),IFERROR(VLOOKUP(D80,'Internacionalización de la E.S.'!$E:$F,2,FALSE),IFERROR(VLOOKUP(D80,Posgrado!$E:$F,2,FALSE),IFERROR(VLOOKUP(D80,'Cultura de Innovación Insti...'!$E:$F,2,FALSE),VLOOKUP(D80,'Lo Esencial de la Reforma Univ.'!$E:$F,2,0)))))))))))))))</f>
        <v>3. Selección, elección y nombramiento de  autoridades universitarias.</v>
      </c>
      <c r="D81" s="465"/>
      <c r="E81" s="463"/>
      <c r="F81" s="463"/>
      <c r="G81" s="463"/>
      <c r="H81" s="466"/>
      <c r="I81" s="466"/>
      <c r="J81" s="466"/>
      <c r="K81" s="467"/>
      <c r="L81" s="468"/>
      <c r="N81" s="137"/>
    </row>
    <row r="82" spans="2:14" ht="15.75" thickBot="1">
      <c r="B82" s="463"/>
      <c r="C82" s="469"/>
      <c r="D82" s="465"/>
      <c r="E82" s="463"/>
      <c r="F82" s="463"/>
      <c r="G82" s="463"/>
      <c r="H82" s="466"/>
      <c r="I82" s="466"/>
      <c r="J82" s="466"/>
      <c r="K82" s="467"/>
      <c r="L82" s="468"/>
      <c r="N82" s="137"/>
    </row>
    <row r="83" spans="2:14" ht="32.25" customHeight="1" thickBot="1">
      <c r="B83" s="463"/>
      <c r="C83" s="458" t="s">
        <v>43</v>
      </c>
      <c r="D83" s="459" t="s">
        <v>44</v>
      </c>
      <c r="E83" s="460" t="s">
        <v>54</v>
      </c>
      <c r="F83" s="460" t="s">
        <v>56</v>
      </c>
      <c r="G83" s="461" t="s">
        <v>27</v>
      </c>
      <c r="H83" s="462" t="s">
        <v>139</v>
      </c>
      <c r="I83" s="460" t="s">
        <v>45</v>
      </c>
      <c r="J83" s="460" t="s">
        <v>140</v>
      </c>
      <c r="K83" s="460" t="s">
        <v>418</v>
      </c>
      <c r="L83" s="460" t="s">
        <v>419</v>
      </c>
      <c r="N83" s="137"/>
    </row>
    <row r="84" spans="2:14">
      <c r="B84" s="463"/>
      <c r="C84" s="421"/>
      <c r="D84" s="642">
        <v>53</v>
      </c>
      <c r="E84" s="422"/>
      <c r="F84" s="423"/>
      <c r="G84" s="424">
        <f t="shared" ref="G84:G90" si="9">E84*F84</f>
        <v>0</v>
      </c>
      <c r="H84" s="425" t="s">
        <v>137</v>
      </c>
      <c r="I84" s="426" t="s">
        <v>270</v>
      </c>
      <c r="J84" s="426" t="str">
        <f>VLOOKUP(I84,Presupuesto!$A$11:$B$566,2,0)</f>
        <v>OTROS SERVICIOS PERSONALES (12900-00)</v>
      </c>
      <c r="K84" s="427" t="s">
        <v>1390</v>
      </c>
      <c r="L84" s="426" t="s">
        <v>407</v>
      </c>
      <c r="N84" s="137"/>
    </row>
    <row r="85" spans="2:14">
      <c r="B85" s="463"/>
      <c r="C85" s="428" t="s">
        <v>47</v>
      </c>
      <c r="D85" s="643"/>
      <c r="E85" s="429"/>
      <c r="F85" s="430">
        <v>200</v>
      </c>
      <c r="G85" s="431">
        <f t="shared" si="9"/>
        <v>0</v>
      </c>
      <c r="H85" s="432" t="s">
        <v>137</v>
      </c>
      <c r="I85" s="433" t="s">
        <v>729</v>
      </c>
      <c r="J85" s="433" t="str">
        <f>VLOOKUP(I85,Presupuesto!$A$11:$B$566,2,0)</f>
        <v>SERVICIOS DE IMPRENTA PUBLIC.Y REPRODUCCION</v>
      </c>
      <c r="K85" s="433" t="s">
        <v>1390</v>
      </c>
      <c r="L85" s="433" t="s">
        <v>407</v>
      </c>
      <c r="N85" s="137"/>
    </row>
    <row r="86" spans="2:14">
      <c r="B86" s="463"/>
      <c r="C86" s="428" t="s">
        <v>48</v>
      </c>
      <c r="D86" s="643"/>
      <c r="E86" s="429">
        <v>53</v>
      </c>
      <c r="F86" s="430">
        <v>250</v>
      </c>
      <c r="G86" s="431">
        <f t="shared" si="9"/>
        <v>13250</v>
      </c>
      <c r="H86" s="432" t="s">
        <v>137</v>
      </c>
      <c r="I86" s="433" t="s">
        <v>804</v>
      </c>
      <c r="J86" s="433" t="str">
        <f>VLOOKUP(I86,Presupuesto!$A$11:$B$566,2,0)</f>
        <v>ALIMENTOS B EBIDAS PARA PERSONAS</v>
      </c>
      <c r="K86" s="433" t="s">
        <v>1390</v>
      </c>
      <c r="L86" s="433" t="s">
        <v>407</v>
      </c>
      <c r="N86" s="137"/>
    </row>
    <row r="87" spans="2:14" ht="14.25" customHeight="1">
      <c r="B87" s="463"/>
      <c r="C87" s="428" t="s">
        <v>49</v>
      </c>
      <c r="D87" s="643"/>
      <c r="E87" s="434">
        <v>6</v>
      </c>
      <c r="F87" s="435">
        <v>3600</v>
      </c>
      <c r="G87" s="431">
        <f t="shared" si="9"/>
        <v>21600</v>
      </c>
      <c r="H87" s="432" t="s">
        <v>137</v>
      </c>
      <c r="I87" s="436" t="s">
        <v>313</v>
      </c>
      <c r="J87" s="433" t="str">
        <f>VLOOKUP(I87,Presupuesto!$A$11:$B$566,2,0)</f>
        <v>PASAJES NACIONALES (26110-00)</v>
      </c>
      <c r="K87" s="433" t="s">
        <v>1390</v>
      </c>
      <c r="L87" s="433" t="s">
        <v>407</v>
      </c>
      <c r="N87" s="137"/>
    </row>
    <row r="88" spans="2:14">
      <c r="B88" s="463"/>
      <c r="C88" s="428" t="s">
        <v>427</v>
      </c>
      <c r="D88" s="643"/>
      <c r="E88" s="434"/>
      <c r="F88" s="435">
        <v>250</v>
      </c>
      <c r="G88" s="431">
        <f t="shared" si="9"/>
        <v>0</v>
      </c>
      <c r="H88" s="432" t="s">
        <v>137</v>
      </c>
      <c r="I88" s="433" t="s">
        <v>833</v>
      </c>
      <c r="J88" s="433" t="str">
        <f>VLOOKUP(I88,Presupuesto!$A$11:$B$566,2,0)</f>
        <v>PRODUCTOS PAPEL Y CARTON</v>
      </c>
      <c r="K88" s="433" t="s">
        <v>1390</v>
      </c>
      <c r="L88" s="433" t="s">
        <v>407</v>
      </c>
      <c r="N88" s="137"/>
    </row>
    <row r="89" spans="2:14">
      <c r="B89" s="463"/>
      <c r="C89" s="428" t="s">
        <v>1541</v>
      </c>
      <c r="D89" s="643"/>
      <c r="E89" s="429">
        <v>3</v>
      </c>
      <c r="F89" s="430">
        <v>800</v>
      </c>
      <c r="G89" s="431">
        <f t="shared" si="9"/>
        <v>2400</v>
      </c>
      <c r="H89" s="432" t="s">
        <v>137</v>
      </c>
      <c r="I89" s="433" t="s">
        <v>300</v>
      </c>
      <c r="J89" s="433" t="str">
        <f>VLOOKUP(I89,Presupuesto!$A$11:$B$566,2,0)</f>
        <v>SERVICIOS DE TRANSPORTE (25100-00)</v>
      </c>
      <c r="K89" s="433" t="s">
        <v>1390</v>
      </c>
      <c r="L89" s="433" t="s">
        <v>407</v>
      </c>
      <c r="N89" s="137"/>
    </row>
    <row r="90" spans="2:14">
      <c r="B90" s="463"/>
      <c r="C90" s="428" t="s">
        <v>50</v>
      </c>
      <c r="D90" s="643"/>
      <c r="E90" s="429">
        <v>20</v>
      </c>
      <c r="F90" s="430">
        <v>85</v>
      </c>
      <c r="G90" s="431">
        <f t="shared" si="9"/>
        <v>1700</v>
      </c>
      <c r="H90" s="432" t="s">
        <v>137</v>
      </c>
      <c r="I90" s="433" t="s">
        <v>833</v>
      </c>
      <c r="J90" s="433" t="str">
        <f>VLOOKUP(I90,Presupuesto!$A$11:$B$566,2,0)</f>
        <v>PRODUCTOS PAPEL Y CARTON</v>
      </c>
      <c r="K90" s="433" t="s">
        <v>1390</v>
      </c>
      <c r="L90" s="433" t="s">
        <v>407</v>
      </c>
      <c r="N90" s="137"/>
    </row>
    <row r="91" spans="2:14">
      <c r="B91" s="463"/>
      <c r="C91" s="428" t="s">
        <v>131</v>
      </c>
      <c r="D91" s="643"/>
      <c r="E91" s="429">
        <v>12</v>
      </c>
      <c r="F91" s="430">
        <v>36</v>
      </c>
      <c r="G91" s="431">
        <f>E91*F91</f>
        <v>432</v>
      </c>
      <c r="H91" s="432" t="s">
        <v>137</v>
      </c>
      <c r="I91" s="433" t="s">
        <v>954</v>
      </c>
      <c r="J91" s="433" t="str">
        <f>VLOOKUP(I91,Presupuesto!$A$11:$B$566,2,0)</f>
        <v>UTILES DE ESCRITORIO, OFICINA Y ENSE¥ANZA</v>
      </c>
      <c r="K91" s="433" t="s">
        <v>1390</v>
      </c>
      <c r="L91" s="433" t="s">
        <v>407</v>
      </c>
      <c r="N91" s="137"/>
    </row>
    <row r="92" spans="2:14" ht="15.75" thickBot="1">
      <c r="B92" s="463"/>
      <c r="C92" s="440" t="s">
        <v>430</v>
      </c>
      <c r="D92" s="441"/>
      <c r="E92" s="442">
        <v>10.5</v>
      </c>
      <c r="F92" s="443">
        <f>HLOOKUP(C92,$AH$2:$BU$3,2,0)</f>
        <v>2500</v>
      </c>
      <c r="G92" s="444">
        <f>F92*E92</f>
        <v>26250</v>
      </c>
      <c r="H92" s="445" t="s">
        <v>137</v>
      </c>
      <c r="I92" s="446" t="s">
        <v>773</v>
      </c>
      <c r="J92" s="447" t="str">
        <f>VLOOKUP(I92,Presupuesto!$A$11:$B$566,2,0)</f>
        <v>VIATICOS NACIONALES</v>
      </c>
      <c r="K92" s="448" t="s">
        <v>1390</v>
      </c>
      <c r="L92" s="448" t="s">
        <v>407</v>
      </c>
    </row>
    <row r="93" spans="2:14" ht="15.75" thickBot="1">
      <c r="B93" s="463"/>
      <c r="C93" s="590"/>
      <c r="D93" s="591"/>
      <c r="E93" s="584"/>
      <c r="F93" s="585"/>
      <c r="G93" s="585"/>
      <c r="H93" s="586"/>
      <c r="I93" s="587"/>
      <c r="J93" s="583"/>
      <c r="K93" s="583"/>
      <c r="L93" s="583"/>
    </row>
    <row r="94" spans="2:14" ht="15.75" thickBot="1">
      <c r="B94" s="463"/>
      <c r="C94" s="471" t="s">
        <v>42</v>
      </c>
      <c r="D94" s="472">
        <f>SUM(G100:G109)</f>
        <v>270232</v>
      </c>
      <c r="E94" s="463"/>
      <c r="F94" s="463"/>
      <c r="G94" s="463"/>
      <c r="H94" s="466"/>
      <c r="I94" s="466"/>
      <c r="J94" s="466"/>
      <c r="K94" s="467"/>
      <c r="L94" s="468"/>
    </row>
    <row r="95" spans="2:14" ht="9.75" customHeight="1">
      <c r="B95" s="463"/>
      <c r="C95" s="469"/>
      <c r="D95" s="465"/>
      <c r="E95" s="463"/>
      <c r="F95" s="463"/>
      <c r="G95" s="463"/>
      <c r="H95" s="466"/>
      <c r="I95" s="466"/>
      <c r="J95" s="466"/>
      <c r="K95" s="467"/>
      <c r="L95" s="468"/>
    </row>
    <row r="96" spans="2:14">
      <c r="B96" s="463"/>
      <c r="C96" s="473" t="s">
        <v>399</v>
      </c>
      <c r="D96" s="474" t="s">
        <v>1535</v>
      </c>
      <c r="E96" s="463"/>
      <c r="F96" s="463"/>
      <c r="G96" s="463"/>
      <c r="H96" s="466"/>
      <c r="I96" s="466"/>
      <c r="J96" s="466"/>
      <c r="K96" s="467"/>
      <c r="L96" s="468"/>
      <c r="N96" s="137"/>
    </row>
    <row r="97" spans="2:14">
      <c r="B97" s="641" t="str">
        <f>IFERROR(VLOOKUP(D96,'Desarrollo e Innov. Curricular'!$E:$F,2,FALSE),IFERROR(VLOOKUP(D96,'Investigación Científica'!$E:$F,2,FALSE),IFERROR(VLOOKUP(D96,'Vinculación Univ. Sociedad'!$E:$F,2,FALSE),IFERROR(VLOOKUP(D96,'Docencia y Profesorado Universi'!$E:$F,2,FALSE),IFERROR(VLOOKUP(D96,'Estudiantes y Graduados'!$E:$F,2,FALSE),IFERROR(VLOOKUP(D96,'11.Gestion Administrativa'!$E:$F,2,FALSE),IFERROR(VLOOKUP(D96,'Gestión Académica'!$E:$F,2,FALSE),IFERROR(VLOOKUP(D96,'Aseguramiento de la Calidad'!$E:$F,2,FALSE),IFERROR(VLOOKUP(D96,'Gestión del Conocimiento'!$E:$F,2,FALSE),IFERROR(VLOOKUP(D96,'15.Gobernabilidad y Procesos...'!$E:$F,2,FALSE),IFERROR(VLOOKUP(D96,'Gestión del Talento Humano'!$E:$F,2,FALSE),IFERROR(VLOOKUP(D96,'Internacionalización de la E.S.'!$E:$F,2,FALSE),IFERROR(VLOOKUP(D96,Posgrado!$E:$F,2,FALSE),IFERROR(VLOOKUP(D96,'Cultura de Innovación Insti...'!$E:$F,2,FALSE),VLOOKUP(D96,'Lo Esencial de la Reforma Univ.'!$E:$F,2,0)))))))))))))))</f>
        <v xml:space="preserve">6. Desarrollo de un seminario - taller para la implementación de buenas prácticas de ética en base a casos,  dirigidas a un grupo específico que desarrolla  funciones administrativas dentro de la UNAH (Tesorería, Contabilidad, Compras, Venta de Bienes y Servicios, VOAE-Becas y DIPP).   </v>
      </c>
      <c r="C97" s="641"/>
      <c r="D97" s="641"/>
      <c r="E97" s="641"/>
      <c r="F97" s="641"/>
      <c r="G97" s="641"/>
      <c r="H97" s="641"/>
      <c r="I97" s="641"/>
      <c r="J97" s="641"/>
      <c r="K97" s="641"/>
      <c r="L97" s="641"/>
      <c r="N97" s="137"/>
    </row>
    <row r="98" spans="2:14" ht="7.5" customHeight="1" thickBot="1">
      <c r="B98" s="463"/>
      <c r="C98" s="469"/>
      <c r="D98" s="465"/>
      <c r="E98" s="463"/>
      <c r="F98" s="463"/>
      <c r="G98" s="463"/>
      <c r="H98" s="466"/>
      <c r="I98" s="466"/>
      <c r="J98" s="466"/>
      <c r="K98" s="467"/>
      <c r="L98" s="468"/>
      <c r="N98" s="137"/>
    </row>
    <row r="99" spans="2:14" ht="21" customHeight="1" thickBot="1">
      <c r="B99" s="463"/>
      <c r="C99" s="458" t="s">
        <v>43</v>
      </c>
      <c r="D99" s="459" t="s">
        <v>44</v>
      </c>
      <c r="E99" s="460" t="s">
        <v>54</v>
      </c>
      <c r="F99" s="460" t="s">
        <v>56</v>
      </c>
      <c r="G99" s="461" t="s">
        <v>27</v>
      </c>
      <c r="H99" s="462" t="s">
        <v>139</v>
      </c>
      <c r="I99" s="460" t="s">
        <v>45</v>
      </c>
      <c r="J99" s="460" t="s">
        <v>140</v>
      </c>
      <c r="K99" s="460" t="s">
        <v>418</v>
      </c>
      <c r="L99" s="460" t="s">
        <v>419</v>
      </c>
      <c r="N99" s="137"/>
    </row>
    <row r="100" spans="2:14">
      <c r="B100" s="463"/>
      <c r="C100" s="421" t="s">
        <v>46</v>
      </c>
      <c r="D100" s="642">
        <v>150</v>
      </c>
      <c r="E100" s="422">
        <v>3</v>
      </c>
      <c r="F100" s="423">
        <v>40000</v>
      </c>
      <c r="G100" s="424">
        <f t="shared" ref="G100:G106" si="10">E100*F100</f>
        <v>120000</v>
      </c>
      <c r="H100" s="425" t="s">
        <v>137</v>
      </c>
      <c r="I100" s="426" t="s">
        <v>270</v>
      </c>
      <c r="J100" s="426" t="str">
        <f>VLOOKUP(I100,Presupuesto!$A$11:$B$566,2,0)</f>
        <v>OTROS SERVICIOS PERSONALES (12900-00)</v>
      </c>
      <c r="K100" s="427" t="s">
        <v>1390</v>
      </c>
      <c r="L100" s="426" t="s">
        <v>407</v>
      </c>
      <c r="N100" s="137"/>
    </row>
    <row r="101" spans="2:14">
      <c r="B101" s="463"/>
      <c r="C101" s="428" t="s">
        <v>47</v>
      </c>
      <c r="D101" s="643"/>
      <c r="E101" s="429">
        <v>150</v>
      </c>
      <c r="F101" s="430">
        <v>100</v>
      </c>
      <c r="G101" s="431">
        <f t="shared" si="10"/>
        <v>15000</v>
      </c>
      <c r="H101" s="432" t="s">
        <v>137</v>
      </c>
      <c r="I101" s="433" t="s">
        <v>729</v>
      </c>
      <c r="J101" s="433" t="str">
        <f>VLOOKUP(I101,Presupuesto!$A$11:$B$566,2,0)</f>
        <v>SERVICIOS DE IMPRENTA PUBLIC.Y REPRODUCCION</v>
      </c>
      <c r="K101" s="433" t="s">
        <v>1390</v>
      </c>
      <c r="L101" s="433" t="s">
        <v>407</v>
      </c>
      <c r="N101" s="137"/>
    </row>
    <row r="102" spans="2:14">
      <c r="B102" s="463"/>
      <c r="C102" s="428" t="s">
        <v>48</v>
      </c>
      <c r="D102" s="643"/>
      <c r="E102" s="429">
        <v>150</v>
      </c>
      <c r="F102" s="430">
        <v>300</v>
      </c>
      <c r="G102" s="431">
        <f t="shared" si="10"/>
        <v>45000</v>
      </c>
      <c r="H102" s="432" t="s">
        <v>137</v>
      </c>
      <c r="I102" s="433" t="s">
        <v>804</v>
      </c>
      <c r="J102" s="433" t="str">
        <f>VLOOKUP(I102,Presupuesto!$A$11:$B$566,2,0)</f>
        <v>ALIMENTOS B EBIDAS PARA PERSONAS</v>
      </c>
      <c r="K102" s="433" t="s">
        <v>1390</v>
      </c>
      <c r="L102" s="433" t="s">
        <v>407</v>
      </c>
      <c r="N102" s="137"/>
    </row>
    <row r="103" spans="2:14" ht="14.25" customHeight="1">
      <c r="B103" s="463"/>
      <c r="C103" s="428" t="s">
        <v>49</v>
      </c>
      <c r="D103" s="643"/>
      <c r="E103" s="434">
        <v>3</v>
      </c>
      <c r="F103" s="435">
        <v>3600</v>
      </c>
      <c r="G103" s="431">
        <f t="shared" si="10"/>
        <v>10800</v>
      </c>
      <c r="H103" s="432" t="s">
        <v>137</v>
      </c>
      <c r="I103" s="436" t="s">
        <v>313</v>
      </c>
      <c r="J103" s="433" t="str">
        <f>VLOOKUP(I103,Presupuesto!$A$11:$B$566,2,0)</f>
        <v>PASAJES NACIONALES (26110-00)</v>
      </c>
      <c r="K103" s="433" t="s">
        <v>1390</v>
      </c>
      <c r="L103" s="433" t="s">
        <v>407</v>
      </c>
      <c r="N103" s="137"/>
    </row>
    <row r="104" spans="2:14">
      <c r="B104" s="463"/>
      <c r="C104" s="428" t="s">
        <v>427</v>
      </c>
      <c r="D104" s="643"/>
      <c r="E104" s="434">
        <v>150</v>
      </c>
      <c r="F104" s="435">
        <v>100</v>
      </c>
      <c r="G104" s="431">
        <f t="shared" si="10"/>
        <v>15000</v>
      </c>
      <c r="H104" s="432" t="s">
        <v>137</v>
      </c>
      <c r="I104" s="433" t="s">
        <v>833</v>
      </c>
      <c r="J104" s="433" t="str">
        <f>VLOOKUP(I104,Presupuesto!$A$11:$B$566,2,0)</f>
        <v>PRODUCTOS PAPEL Y CARTON</v>
      </c>
      <c r="K104" s="433" t="s">
        <v>1390</v>
      </c>
      <c r="L104" s="433" t="s">
        <v>407</v>
      </c>
      <c r="N104" s="137"/>
    </row>
    <row r="105" spans="2:14">
      <c r="B105" s="463"/>
      <c r="C105" s="428" t="s">
        <v>1541</v>
      </c>
      <c r="D105" s="643"/>
      <c r="E105" s="429">
        <v>3</v>
      </c>
      <c r="F105" s="430">
        <v>800</v>
      </c>
      <c r="G105" s="431">
        <f t="shared" si="10"/>
        <v>2400</v>
      </c>
      <c r="H105" s="432" t="s">
        <v>137</v>
      </c>
      <c r="I105" s="433" t="s">
        <v>300</v>
      </c>
      <c r="J105" s="433" t="str">
        <f>VLOOKUP(I105,Presupuesto!$A$11:$B$566,2,0)</f>
        <v>SERVICIOS DE TRANSPORTE (25100-00)</v>
      </c>
      <c r="K105" s="433" t="s">
        <v>1390</v>
      </c>
      <c r="L105" s="433" t="s">
        <v>407</v>
      </c>
      <c r="N105" s="137"/>
    </row>
    <row r="106" spans="2:14">
      <c r="B106" s="463"/>
      <c r="C106" s="428" t="s">
        <v>50</v>
      </c>
      <c r="D106" s="643"/>
      <c r="E106" s="429">
        <v>10</v>
      </c>
      <c r="F106" s="430">
        <v>85</v>
      </c>
      <c r="G106" s="431">
        <f t="shared" si="10"/>
        <v>850</v>
      </c>
      <c r="H106" s="432" t="s">
        <v>137</v>
      </c>
      <c r="I106" s="433" t="s">
        <v>833</v>
      </c>
      <c r="J106" s="433" t="str">
        <f>VLOOKUP(I106,Presupuesto!$A$11:$B$566,2,0)</f>
        <v>PRODUCTOS PAPEL Y CARTON</v>
      </c>
      <c r="K106" s="433" t="s">
        <v>1390</v>
      </c>
      <c r="L106" s="433" t="s">
        <v>407</v>
      </c>
      <c r="N106" s="137"/>
    </row>
    <row r="107" spans="2:14">
      <c r="B107" s="463"/>
      <c r="C107" s="428" t="s">
        <v>131</v>
      </c>
      <c r="D107" s="643"/>
      <c r="E107" s="429">
        <v>12</v>
      </c>
      <c r="F107" s="430">
        <v>36</v>
      </c>
      <c r="G107" s="431">
        <f>E107*F107</f>
        <v>432</v>
      </c>
      <c r="H107" s="432" t="s">
        <v>137</v>
      </c>
      <c r="I107" s="433" t="s">
        <v>954</v>
      </c>
      <c r="J107" s="433" t="str">
        <f>VLOOKUP(I107,Presupuesto!$A$11:$B$566,2,0)</f>
        <v>UTILES DE ESCRITORIO, OFICINA Y ENSE¥ANZA</v>
      </c>
      <c r="K107" s="433" t="s">
        <v>1390</v>
      </c>
      <c r="L107" s="433" t="s">
        <v>407</v>
      </c>
      <c r="N107" s="137"/>
    </row>
    <row r="108" spans="2:14">
      <c r="B108" s="463"/>
      <c r="C108" s="437" t="s">
        <v>1539</v>
      </c>
      <c r="D108" s="643"/>
      <c r="E108" s="438">
        <v>3</v>
      </c>
      <c r="F108" s="439">
        <v>11500</v>
      </c>
      <c r="G108" s="431">
        <f t="shared" ref="G108" si="11">E108*F108</f>
        <v>34500</v>
      </c>
      <c r="H108" s="432" t="s">
        <v>137</v>
      </c>
      <c r="I108" s="433" t="s">
        <v>653</v>
      </c>
      <c r="J108" s="433" t="str">
        <f>VLOOKUP(I108,Presupuesto!$A$11:$B$566,2,0)</f>
        <v>ALQUILERES DE EDIFICIOS Y LOCALES</v>
      </c>
      <c r="K108" s="433" t="s">
        <v>1390</v>
      </c>
      <c r="L108" s="433" t="s">
        <v>407</v>
      </c>
      <c r="N108" s="137"/>
    </row>
    <row r="109" spans="2:14" ht="15.75" thickBot="1">
      <c r="B109" s="463"/>
      <c r="C109" s="440" t="s">
        <v>430</v>
      </c>
      <c r="D109" s="441"/>
      <c r="E109" s="442">
        <v>10.5</v>
      </c>
      <c r="F109" s="443">
        <f>HLOOKUP(C109,$AH$2:$BU$3,2,0)</f>
        <v>2500</v>
      </c>
      <c r="G109" s="444">
        <f>F109*E109</f>
        <v>26250</v>
      </c>
      <c r="H109" s="445" t="s">
        <v>137</v>
      </c>
      <c r="I109" s="446" t="s">
        <v>773</v>
      </c>
      <c r="J109" s="447" t="str">
        <f>VLOOKUP(I109,Presupuesto!$A$11:$B$566,2,0)</f>
        <v>VIATICOS NACIONALES</v>
      </c>
      <c r="K109" s="448" t="s">
        <v>1390</v>
      </c>
      <c r="L109" s="448" t="s">
        <v>407</v>
      </c>
    </row>
    <row r="110" spans="2:14" ht="15.75" thickBot="1">
      <c r="B110" s="468"/>
      <c r="C110" s="468"/>
      <c r="D110" s="468"/>
      <c r="E110" s="468"/>
      <c r="F110" s="468"/>
      <c r="G110" s="468"/>
      <c r="H110" s="470"/>
      <c r="I110" s="468"/>
      <c r="J110" s="468"/>
      <c r="K110" s="468"/>
      <c r="L110" s="468"/>
    </row>
    <row r="111" spans="2:14" ht="15.75" thickBot="1">
      <c r="B111" s="463"/>
      <c r="C111" s="471" t="s">
        <v>42</v>
      </c>
      <c r="D111" s="472">
        <f>SUM(G117:G127)</f>
        <v>256358</v>
      </c>
      <c r="E111" s="463"/>
      <c r="F111" s="463"/>
      <c r="G111" s="463"/>
      <c r="H111" s="466"/>
      <c r="I111" s="466"/>
      <c r="J111" s="466"/>
      <c r="K111" s="467"/>
      <c r="L111" s="468"/>
    </row>
    <row r="112" spans="2:14" ht="10.5" customHeight="1">
      <c r="B112" s="463"/>
      <c r="C112" s="469"/>
      <c r="D112" s="465"/>
      <c r="E112" s="463"/>
      <c r="F112" s="463"/>
      <c r="G112" s="463"/>
      <c r="H112" s="466"/>
      <c r="I112" s="466"/>
      <c r="J112" s="466"/>
      <c r="K112" s="467"/>
      <c r="L112" s="468"/>
    </row>
    <row r="113" spans="2:14">
      <c r="B113" s="463"/>
      <c r="C113" s="473" t="s">
        <v>399</v>
      </c>
      <c r="D113" s="474" t="s">
        <v>1537</v>
      </c>
      <c r="E113" s="463"/>
      <c r="F113" s="463"/>
      <c r="G113" s="463"/>
      <c r="H113" s="466"/>
      <c r="I113" s="466"/>
      <c r="J113" s="466"/>
      <c r="K113" s="467"/>
      <c r="L113" s="468"/>
      <c r="N113" s="137"/>
    </row>
    <row r="114" spans="2:14">
      <c r="B114" s="463"/>
      <c r="C114" s="464" t="str">
        <f>IFERROR(VLOOKUP(D113,'Desarrollo e Innov. Curricular'!$E:$F,2,FALSE),IFERROR(VLOOKUP(D113,'Investigación Científica'!$E:$F,2,FALSE),IFERROR(VLOOKUP(D113,'Vinculación Univ. Sociedad'!$E:$F,2,FALSE),IFERROR(VLOOKUP(D113,'Docencia y Profesorado Universi'!$E:$F,2,FALSE),IFERROR(VLOOKUP(D113,'Estudiantes y Graduados'!$E:$F,2,FALSE),IFERROR(VLOOKUP(D113,'11.Gestion Administrativa'!$E:$F,2,FALSE),IFERROR(VLOOKUP(D113,'Gestión Académica'!$E:$F,2,FALSE),IFERROR(VLOOKUP(D113,'Aseguramiento de la Calidad'!$E:$F,2,FALSE),IFERROR(VLOOKUP(D113,'Gestión del Conocimiento'!$E:$F,2,FALSE),IFERROR(VLOOKUP(D113,'15.Gobernabilidad y Procesos...'!$E:$F,2,FALSE),IFERROR(VLOOKUP(D113,'Gestión del Talento Humano'!$E:$F,2,FALSE),IFERROR(VLOOKUP(D113,'Internacionalización de la E.S.'!$E:$F,2,FALSE),IFERROR(VLOOKUP(D113,Posgrado!$E:$F,2,FALSE),IFERROR(VLOOKUP(D113,'Cultura de Innovación Insti...'!$E:$F,2,FALSE),VLOOKUP(D113,'Lo Esencial de la Reforma Univ.'!$E:$F,2,0)))))))))))))))</f>
        <v>Capacitar al personal de la Junta de Direccion Universitaria en los diferentes temas de competencia de este Órgano.</v>
      </c>
      <c r="D114" s="465"/>
      <c r="E114" s="463"/>
      <c r="F114" s="463"/>
      <c r="G114" s="463"/>
      <c r="H114" s="466"/>
      <c r="I114" s="466"/>
      <c r="J114" s="466"/>
      <c r="K114" s="467"/>
      <c r="L114" s="468"/>
      <c r="N114" s="137"/>
    </row>
    <row r="115" spans="2:14" ht="9.75" customHeight="1" thickBot="1">
      <c r="B115" s="463"/>
      <c r="C115" s="469"/>
      <c r="D115" s="465"/>
      <c r="E115" s="463"/>
      <c r="F115" s="463"/>
      <c r="G115" s="463"/>
      <c r="H115" s="466"/>
      <c r="I115" s="466"/>
      <c r="J115" s="466"/>
      <c r="K115" s="467"/>
      <c r="L115" s="468"/>
      <c r="N115" s="137"/>
    </row>
    <row r="116" spans="2:14" ht="21" customHeight="1" thickBot="1">
      <c r="B116" s="463"/>
      <c r="C116" s="458" t="s">
        <v>43</v>
      </c>
      <c r="D116" s="459" t="s">
        <v>44</v>
      </c>
      <c r="E116" s="460" t="s">
        <v>54</v>
      </c>
      <c r="F116" s="460" t="s">
        <v>56</v>
      </c>
      <c r="G116" s="461" t="s">
        <v>27</v>
      </c>
      <c r="H116" s="462" t="s">
        <v>139</v>
      </c>
      <c r="I116" s="460" t="s">
        <v>45</v>
      </c>
      <c r="J116" s="460" t="s">
        <v>140</v>
      </c>
      <c r="K116" s="460" t="s">
        <v>418</v>
      </c>
      <c r="L116" s="460" t="s">
        <v>419</v>
      </c>
      <c r="N116" s="137"/>
    </row>
    <row r="117" spans="2:14">
      <c r="B117" s="463"/>
      <c r="C117" s="421" t="s">
        <v>1547</v>
      </c>
      <c r="D117" s="642">
        <v>12</v>
      </c>
      <c r="E117" s="422">
        <v>5</v>
      </c>
      <c r="F117" s="423">
        <v>20000</v>
      </c>
      <c r="G117" s="424">
        <f t="shared" ref="G117:G124" si="12">E117*F117</f>
        <v>100000</v>
      </c>
      <c r="H117" s="425" t="s">
        <v>137</v>
      </c>
      <c r="I117" s="426" t="s">
        <v>711</v>
      </c>
      <c r="J117" s="426" t="str">
        <f>VLOOKUP(I117,Presupuesto!$A$11:$B$566,2,0)</f>
        <v>SERVICIOS DE CAPACITACION.</v>
      </c>
      <c r="K117" s="427" t="s">
        <v>1390</v>
      </c>
      <c r="L117" s="426" t="s">
        <v>402</v>
      </c>
      <c r="N117" s="137"/>
    </row>
    <row r="118" spans="2:14">
      <c r="B118" s="463"/>
      <c r="C118" s="428" t="s">
        <v>47</v>
      </c>
      <c r="D118" s="643"/>
      <c r="E118" s="429"/>
      <c r="F118" s="430"/>
      <c r="G118" s="431">
        <f t="shared" si="12"/>
        <v>0</v>
      </c>
      <c r="H118" s="432" t="s">
        <v>137</v>
      </c>
      <c r="I118" s="433" t="s">
        <v>729</v>
      </c>
      <c r="J118" s="433" t="str">
        <f>VLOOKUP(I118,Presupuesto!$A$11:$B$566,2,0)</f>
        <v>SERVICIOS DE IMPRENTA PUBLIC.Y REPRODUCCION</v>
      </c>
      <c r="K118" s="433" t="s">
        <v>1390</v>
      </c>
      <c r="L118" s="433" t="s">
        <v>420</v>
      </c>
      <c r="N118" s="137"/>
    </row>
    <row r="119" spans="2:14">
      <c r="B119" s="463"/>
      <c r="C119" s="428" t="s">
        <v>48</v>
      </c>
      <c r="D119" s="643"/>
      <c r="E119" s="429"/>
      <c r="F119" s="430"/>
      <c r="G119" s="431">
        <f t="shared" si="12"/>
        <v>0</v>
      </c>
      <c r="H119" s="432" t="s">
        <v>137</v>
      </c>
      <c r="I119" s="433" t="s">
        <v>804</v>
      </c>
      <c r="J119" s="433" t="str">
        <f>VLOOKUP(I119,Presupuesto!$A$11:$B$566,2,0)</f>
        <v>ALIMENTOS B EBIDAS PARA PERSONAS</v>
      </c>
      <c r="K119" s="433" t="s">
        <v>1390</v>
      </c>
      <c r="L119" s="433" t="s">
        <v>403</v>
      </c>
      <c r="N119" s="137"/>
    </row>
    <row r="120" spans="2:14" ht="14.25" customHeight="1">
      <c r="B120" s="463"/>
      <c r="C120" s="428" t="s">
        <v>49</v>
      </c>
      <c r="D120" s="643"/>
      <c r="E120" s="434">
        <v>6</v>
      </c>
      <c r="F120" s="435">
        <v>6600</v>
      </c>
      <c r="G120" s="431">
        <f t="shared" si="12"/>
        <v>39600</v>
      </c>
      <c r="H120" s="432" t="s">
        <v>137</v>
      </c>
      <c r="I120" s="436" t="s">
        <v>767</v>
      </c>
      <c r="J120" s="433" t="str">
        <f>VLOOKUP(I120,Presupuesto!$A$11:$B$566,2,0)</f>
        <v>PASAJES AL EXTERIOR</v>
      </c>
      <c r="K120" s="433" t="s">
        <v>1390</v>
      </c>
      <c r="L120" s="433" t="s">
        <v>404</v>
      </c>
      <c r="N120" s="137"/>
    </row>
    <row r="121" spans="2:14" ht="14.25" customHeight="1">
      <c r="B121" s="463"/>
      <c r="C121" s="428" t="s">
        <v>1548</v>
      </c>
      <c r="D121" s="643"/>
      <c r="E121" s="434">
        <v>6</v>
      </c>
      <c r="F121" s="435">
        <v>1826</v>
      </c>
      <c r="G121" s="431">
        <f t="shared" ref="G121" si="13">E121*F121</f>
        <v>10956</v>
      </c>
      <c r="H121" s="432" t="s">
        <v>137</v>
      </c>
      <c r="I121" s="436" t="s">
        <v>755</v>
      </c>
      <c r="J121" s="433" t="str">
        <f>VLOOKUP(I121,Presupuesto!$A$11:$B$566,2,0)</f>
        <v>OTROS SERVICIOS COMERCIALES Y FINANCIEROS</v>
      </c>
      <c r="K121" s="433" t="s">
        <v>1390</v>
      </c>
      <c r="L121" s="433" t="s">
        <v>405</v>
      </c>
      <c r="N121" s="137"/>
    </row>
    <row r="122" spans="2:14">
      <c r="B122" s="463"/>
      <c r="C122" s="428" t="s">
        <v>427</v>
      </c>
      <c r="D122" s="643"/>
      <c r="E122" s="434"/>
      <c r="F122" s="435"/>
      <c r="G122" s="431">
        <f t="shared" si="12"/>
        <v>0</v>
      </c>
      <c r="H122" s="432" t="s">
        <v>137</v>
      </c>
      <c r="I122" s="433" t="s">
        <v>833</v>
      </c>
      <c r="J122" s="433" t="str">
        <f>VLOOKUP(I122,Presupuesto!$A$11:$B$566,2,0)</f>
        <v>PRODUCTOS PAPEL Y CARTON</v>
      </c>
      <c r="K122" s="433" t="s">
        <v>1390</v>
      </c>
      <c r="L122" s="433" t="s">
        <v>406</v>
      </c>
      <c r="N122" s="137"/>
    </row>
    <row r="123" spans="2:14">
      <c r="B123" s="463"/>
      <c r="C123" s="428" t="s">
        <v>1541</v>
      </c>
      <c r="D123" s="643"/>
      <c r="E123" s="429">
        <v>3</v>
      </c>
      <c r="F123" s="430">
        <v>800</v>
      </c>
      <c r="G123" s="431">
        <f t="shared" si="12"/>
        <v>2400</v>
      </c>
      <c r="H123" s="432" t="s">
        <v>137</v>
      </c>
      <c r="I123" s="433" t="s">
        <v>300</v>
      </c>
      <c r="J123" s="433" t="str">
        <f>VLOOKUP(I123,Presupuesto!$A$11:$B$566,2,0)</f>
        <v>SERVICIOS DE TRANSPORTE (25100-00)</v>
      </c>
      <c r="K123" s="433" t="s">
        <v>1390</v>
      </c>
      <c r="L123" s="433" t="s">
        <v>408</v>
      </c>
      <c r="N123" s="137"/>
    </row>
    <row r="124" spans="2:14">
      <c r="B124" s="463"/>
      <c r="C124" s="428" t="s">
        <v>50</v>
      </c>
      <c r="D124" s="643"/>
      <c r="E124" s="429">
        <v>10</v>
      </c>
      <c r="F124" s="430">
        <v>85</v>
      </c>
      <c r="G124" s="431">
        <f t="shared" si="12"/>
        <v>850</v>
      </c>
      <c r="H124" s="432" t="s">
        <v>137</v>
      </c>
      <c r="I124" s="433" t="s">
        <v>833</v>
      </c>
      <c r="J124" s="433" t="str">
        <f>VLOOKUP(I124,Presupuesto!$A$11:$B$566,2,0)</f>
        <v>PRODUCTOS PAPEL Y CARTON</v>
      </c>
      <c r="K124" s="433" t="s">
        <v>1390</v>
      </c>
      <c r="L124" s="433" t="s">
        <v>409</v>
      </c>
      <c r="N124" s="137"/>
    </row>
    <row r="125" spans="2:14">
      <c r="B125" s="463"/>
      <c r="C125" s="428" t="s">
        <v>131</v>
      </c>
      <c r="D125" s="643"/>
      <c r="E125" s="429">
        <v>12</v>
      </c>
      <c r="F125" s="430">
        <v>36</v>
      </c>
      <c r="G125" s="431">
        <f>E125*F125</f>
        <v>432</v>
      </c>
      <c r="H125" s="432" t="s">
        <v>137</v>
      </c>
      <c r="I125" s="433" t="s">
        <v>954</v>
      </c>
      <c r="J125" s="433" t="str">
        <f>VLOOKUP(I125,Presupuesto!$A$11:$B$566,2,0)</f>
        <v>UTILES DE ESCRITORIO, OFICINA Y ENSE¥ANZA</v>
      </c>
      <c r="K125" s="433" t="s">
        <v>1390</v>
      </c>
      <c r="L125" s="433" t="s">
        <v>410</v>
      </c>
      <c r="N125" s="137"/>
    </row>
    <row r="126" spans="2:14">
      <c r="B126" s="463"/>
      <c r="C126" s="437" t="s">
        <v>1539</v>
      </c>
      <c r="D126" s="643"/>
      <c r="E126" s="438">
        <v>3</v>
      </c>
      <c r="F126" s="439">
        <v>5000</v>
      </c>
      <c r="G126" s="431">
        <f t="shared" ref="G126" si="14">E126*F126</f>
        <v>15000</v>
      </c>
      <c r="H126" s="432" t="s">
        <v>137</v>
      </c>
      <c r="I126" s="433" t="s">
        <v>653</v>
      </c>
      <c r="J126" s="433" t="str">
        <f>VLOOKUP(I126,Presupuesto!$A$11:$B$566,2,0)</f>
        <v>ALQUILERES DE EDIFICIOS Y LOCALES</v>
      </c>
      <c r="K126" s="433" t="s">
        <v>1390</v>
      </c>
      <c r="L126" s="433" t="s">
        <v>411</v>
      </c>
      <c r="N126" s="137"/>
    </row>
    <row r="127" spans="2:14" ht="15.75" thickBot="1">
      <c r="B127" s="463"/>
      <c r="C127" s="440" t="s">
        <v>444</v>
      </c>
      <c r="D127" s="441">
        <v>6</v>
      </c>
      <c r="E127" s="442">
        <v>24</v>
      </c>
      <c r="F127" s="443">
        <v>3630</v>
      </c>
      <c r="G127" s="444">
        <f>F127*E127</f>
        <v>87120</v>
      </c>
      <c r="H127" s="445" t="s">
        <v>137</v>
      </c>
      <c r="I127" s="446" t="s">
        <v>315</v>
      </c>
      <c r="J127" s="447" t="str">
        <f>VLOOKUP(I127,Presupuesto!$A$11:$B$566,2,0)</f>
        <v>VIATICOS AL EXTERIOR</v>
      </c>
      <c r="K127" s="448" t="s">
        <v>1390</v>
      </c>
      <c r="L127" s="448" t="s">
        <v>412</v>
      </c>
    </row>
    <row r="128" spans="2:14">
      <c r="B128" s="468"/>
      <c r="C128" s="468"/>
      <c r="D128" s="468"/>
      <c r="E128" s="468"/>
      <c r="F128" s="468"/>
      <c r="G128" s="468"/>
      <c r="H128" s="470"/>
      <c r="I128" s="468"/>
      <c r="J128" s="468"/>
      <c r="K128" s="468"/>
      <c r="L128" s="468"/>
    </row>
  </sheetData>
  <mergeCells count="10">
    <mergeCell ref="B14:L14"/>
    <mergeCell ref="B33:L33"/>
    <mergeCell ref="B97:L97"/>
    <mergeCell ref="D100:D108"/>
    <mergeCell ref="D117:D126"/>
    <mergeCell ref="D17:D24"/>
    <mergeCell ref="D35:D43"/>
    <mergeCell ref="D52:D60"/>
    <mergeCell ref="D69:D75"/>
    <mergeCell ref="D84:D91"/>
  </mergeCells>
  <dataValidations count="5">
    <dataValidation type="list" allowBlank="1" showInputMessage="1" showErrorMessage="1" sqref="C127 C109 C92:C93 C25 C44 C61:C62 C76">
      <formula1>$AH$2:$BU$2</formula1>
    </dataValidation>
    <dataValidation type="list" allowBlank="1" showInputMessage="1" showErrorMessage="1" errorTitle="¡Ingreso Inválido!" error="Seleccione una opción de la lista." promptTitle="Dimensión Estratégica" prompt="Seleccione una opción de la lista." sqref="K117:K127 K100:K109 K35:K44 K52:K62 K17:K25 K84:K93 K69:K76">
      <formula1>$A$2:$O$2</formula1>
    </dataValidation>
    <dataValidation type="list" allowBlank="1" showInputMessage="1" showErrorMessage="1" errorTitle="¡Ingreso Inválido!" error="Seleccione una opción de la lista" promptTitle="Mes Requerido" prompt="Seleccione el mes en el que requiere el recurso." sqref="L117:L127 L100:L109 L35:L44 L52:L62 L17:L25 L84:L93 L69:L76">
      <formula1>$U$2:$AF$2</formula1>
    </dataValidation>
    <dataValidation type="list" allowBlank="1" showInputMessage="1" showErrorMessage="1" errorTitle="¡Ingreso no valido!" error="Favor ingrese un elemento de la lista." promptTitle="Tipo de Presupuesto" prompt="Seleccione una opción de la lista." sqref="H117:H127 H100:H109 H35:H44 H52:H62 H17:H25 H84:H93 H69:H76">
      <formula1>$S$2:$T$2</formula1>
    </dataValidation>
    <dataValidation type="list" allowBlank="1" showInputMessage="1" showErrorMessage="1" errorTitle="¡Ingreso Inválido!" error="Verifique el valor ingresado.&#10;" sqref="I117:I127 I100:I109 I35:I44 I17:I25 I52:I62 I69:I76 I84:I93">
      <formula1>$A$1:$UI$1</formula1>
    </dataValidation>
  </dataValidations>
  <printOptions horizontalCentered="1"/>
  <pageMargins left="0" right="0" top="0.74803149606299213" bottom="0.74803149606299213" header="0.31496062992125984" footer="0.31496062992125984"/>
  <pageSetup paperSize="5" orientation="landscape" horizontalDpi="300" verticalDpi="300" r:id="rId1"/>
  <drawing r:id="rId2"/>
</worksheet>
</file>

<file path=xl/worksheets/sheet5.xml><?xml version="1.0" encoding="utf-8"?>
<worksheet xmlns="http://schemas.openxmlformats.org/spreadsheetml/2006/main" xmlns:r="http://schemas.openxmlformats.org/officeDocument/2006/relationships">
  <sheetPr>
    <tabColor rgb="FF92D050"/>
  </sheetPr>
  <dimension ref="A1:UI77"/>
  <sheetViews>
    <sheetView showGridLines="0" topLeftCell="A4" zoomScale="84" zoomScaleNormal="84" workbookViewId="0">
      <selection activeCell="I52" sqref="I52"/>
    </sheetView>
  </sheetViews>
  <sheetFormatPr baseColWidth="10" defaultColWidth="11.5703125" defaultRowHeight="15"/>
  <cols>
    <col min="1" max="1" width="1.85546875" style="84" customWidth="1"/>
    <col min="2" max="2" width="7.85546875" style="84" customWidth="1"/>
    <col min="3" max="3" width="23.140625" style="84" customWidth="1"/>
    <col min="4" max="4" width="19" style="75" customWidth="1"/>
    <col min="5" max="5" width="10.140625" style="84" customWidth="1"/>
    <col min="6" max="6" width="12.85546875" style="84" customWidth="1"/>
    <col min="7" max="7" width="13.85546875" style="84" customWidth="1"/>
    <col min="8" max="8" width="13.85546875" style="75" customWidth="1"/>
    <col min="9" max="9" width="12.7109375" style="84" bestFit="1" customWidth="1"/>
    <col min="10" max="10" width="24" style="84" customWidth="1"/>
    <col min="11" max="11" width="19.5703125" style="84" bestFit="1" customWidth="1"/>
    <col min="12" max="12" width="11.5703125" style="84"/>
    <col min="13" max="13" width="14.7109375" style="84" bestFit="1" customWidth="1"/>
    <col min="14" max="77" width="11.5703125" style="84"/>
    <col min="78" max="78" width="16.7109375" style="84" bestFit="1" customWidth="1"/>
    <col min="79" max="16384" width="11.5703125" style="84"/>
  </cols>
  <sheetData>
    <row r="1" spans="1:555" ht="26.25" hidden="1">
      <c r="A1" s="160" t="s">
        <v>258</v>
      </c>
      <c r="B1" s="162" t="s">
        <v>259</v>
      </c>
      <c r="C1" s="155" t="s">
        <v>260</v>
      </c>
      <c r="D1" s="155" t="s">
        <v>508</v>
      </c>
      <c r="E1" s="155" t="s">
        <v>510</v>
      </c>
      <c r="F1" s="155" t="s">
        <v>512</v>
      </c>
      <c r="G1" s="155" t="s">
        <v>514</v>
      </c>
      <c r="H1" s="155" t="s">
        <v>516</v>
      </c>
      <c r="I1" s="155" t="s">
        <v>518</v>
      </c>
      <c r="J1" s="155" t="s">
        <v>261</v>
      </c>
      <c r="K1" s="155" t="s">
        <v>521</v>
      </c>
      <c r="L1" s="155" t="s">
        <v>262</v>
      </c>
      <c r="M1" s="155" t="s">
        <v>523</v>
      </c>
      <c r="N1" s="155" t="s">
        <v>525</v>
      </c>
      <c r="O1" s="155" t="s">
        <v>527</v>
      </c>
      <c r="P1" s="155" t="s">
        <v>263</v>
      </c>
      <c r="Q1" s="155" t="s">
        <v>528</v>
      </c>
      <c r="R1" s="155" t="s">
        <v>531</v>
      </c>
      <c r="S1" s="155" t="s">
        <v>264</v>
      </c>
      <c r="T1" s="155" t="s">
        <v>533</v>
      </c>
      <c r="U1" s="155" t="s">
        <v>265</v>
      </c>
      <c r="V1" s="155" t="s">
        <v>534</v>
      </c>
      <c r="W1" s="155" t="s">
        <v>535</v>
      </c>
      <c r="X1" s="155" t="s">
        <v>539</v>
      </c>
      <c r="Y1" s="155" t="s">
        <v>281</v>
      </c>
      <c r="Z1" s="155" t="s">
        <v>540</v>
      </c>
      <c r="AA1" s="155" t="s">
        <v>542</v>
      </c>
      <c r="AB1" s="155" t="s">
        <v>544</v>
      </c>
      <c r="AC1" s="155" t="s">
        <v>282</v>
      </c>
      <c r="AD1" s="155" t="s">
        <v>546</v>
      </c>
      <c r="AE1" s="155" t="s">
        <v>548</v>
      </c>
      <c r="AF1" s="155" t="s">
        <v>550</v>
      </c>
      <c r="AG1" s="155" t="s">
        <v>552</v>
      </c>
      <c r="AH1" s="155" t="s">
        <v>257</v>
      </c>
      <c r="AI1" s="155" t="s">
        <v>554</v>
      </c>
      <c r="AJ1" s="162" t="s">
        <v>266</v>
      </c>
      <c r="AK1" s="155" t="s">
        <v>556</v>
      </c>
      <c r="AL1" s="155" t="s">
        <v>267</v>
      </c>
      <c r="AM1" s="155" t="s">
        <v>558</v>
      </c>
      <c r="AN1" s="155" t="s">
        <v>560</v>
      </c>
      <c r="AO1" s="155" t="s">
        <v>268</v>
      </c>
      <c r="AP1" s="155" t="s">
        <v>562</v>
      </c>
      <c r="AQ1" s="155" t="s">
        <v>564</v>
      </c>
      <c r="AR1" s="155" t="s">
        <v>269</v>
      </c>
      <c r="AS1" s="155" t="s">
        <v>565</v>
      </c>
      <c r="AT1" s="155" t="s">
        <v>567</v>
      </c>
      <c r="AU1" s="155" t="s">
        <v>568</v>
      </c>
      <c r="AV1" s="155" t="s">
        <v>569</v>
      </c>
      <c r="AW1" s="155" t="s">
        <v>571</v>
      </c>
      <c r="AX1" s="155" t="s">
        <v>573</v>
      </c>
      <c r="AY1" s="155" t="s">
        <v>574</v>
      </c>
      <c r="AZ1" s="155" t="s">
        <v>270</v>
      </c>
      <c r="BA1" s="155" t="s">
        <v>576</v>
      </c>
      <c r="BB1" s="155" t="s">
        <v>578</v>
      </c>
      <c r="BC1" s="155" t="s">
        <v>580</v>
      </c>
      <c r="BD1" s="155" t="s">
        <v>582</v>
      </c>
      <c r="BE1" s="155" t="s">
        <v>584</v>
      </c>
      <c r="BF1" s="155" t="s">
        <v>586</v>
      </c>
      <c r="BG1" s="155" t="s">
        <v>588</v>
      </c>
      <c r="BH1" s="155" t="s">
        <v>590</v>
      </c>
      <c r="BI1" s="155" t="s">
        <v>283</v>
      </c>
      <c r="BJ1" s="155" t="s">
        <v>592</v>
      </c>
      <c r="BK1" s="155" t="s">
        <v>594</v>
      </c>
      <c r="BL1" s="155" t="s">
        <v>596</v>
      </c>
      <c r="BM1" s="155" t="s">
        <v>598</v>
      </c>
      <c r="BN1" s="155" t="s">
        <v>600</v>
      </c>
      <c r="BO1" s="155" t="s">
        <v>602</v>
      </c>
      <c r="BP1" s="155" t="s">
        <v>604</v>
      </c>
      <c r="BQ1" s="155" t="s">
        <v>606</v>
      </c>
      <c r="BR1" s="155" t="s">
        <v>608</v>
      </c>
      <c r="BS1" s="155" t="s">
        <v>610</v>
      </c>
      <c r="BT1" s="162" t="s">
        <v>271</v>
      </c>
      <c r="BU1" s="155" t="s">
        <v>272</v>
      </c>
      <c r="BV1" s="155" t="s">
        <v>612</v>
      </c>
      <c r="BW1" s="155" t="s">
        <v>273</v>
      </c>
      <c r="BX1" s="155" t="s">
        <v>614</v>
      </c>
      <c r="BY1" s="155" t="s">
        <v>616</v>
      </c>
      <c r="BZ1" s="162" t="s">
        <v>274</v>
      </c>
      <c r="CA1" s="155" t="s">
        <v>275</v>
      </c>
      <c r="CB1" s="155" t="s">
        <v>618</v>
      </c>
      <c r="CC1" s="155" t="s">
        <v>276</v>
      </c>
      <c r="CD1" s="155" t="s">
        <v>620</v>
      </c>
      <c r="CE1" s="155" t="s">
        <v>622</v>
      </c>
      <c r="CF1" s="155" t="s">
        <v>624</v>
      </c>
      <c r="CG1" s="162" t="s">
        <v>277</v>
      </c>
      <c r="CH1" s="155" t="s">
        <v>630</v>
      </c>
      <c r="CI1" s="155" t="s">
        <v>632</v>
      </c>
      <c r="CJ1" s="155" t="s">
        <v>278</v>
      </c>
      <c r="CK1" s="155" t="s">
        <v>626</v>
      </c>
      <c r="CL1" s="155" t="s">
        <v>628</v>
      </c>
      <c r="CM1" s="155" t="s">
        <v>279</v>
      </c>
      <c r="CN1" s="155" t="s">
        <v>634</v>
      </c>
      <c r="CO1" s="155" t="s">
        <v>280</v>
      </c>
      <c r="CP1" s="155" t="s">
        <v>635</v>
      </c>
      <c r="CQ1" s="152" t="s">
        <v>284</v>
      </c>
      <c r="CR1" s="162" t="s">
        <v>285</v>
      </c>
      <c r="CS1" s="155" t="s">
        <v>636</v>
      </c>
      <c r="CT1" s="155" t="s">
        <v>637</v>
      </c>
      <c r="CU1" s="155" t="s">
        <v>639</v>
      </c>
      <c r="CV1" s="155" t="s">
        <v>286</v>
      </c>
      <c r="CW1" s="155" t="s">
        <v>641</v>
      </c>
      <c r="CX1" s="155" t="s">
        <v>643</v>
      </c>
      <c r="CY1" s="155" t="s">
        <v>645</v>
      </c>
      <c r="CZ1" s="155" t="s">
        <v>647</v>
      </c>
      <c r="DA1" s="155" t="s">
        <v>649</v>
      </c>
      <c r="DB1" s="155" t="s">
        <v>651</v>
      </c>
      <c r="DC1" s="162" t="s">
        <v>287</v>
      </c>
      <c r="DD1" s="155" t="s">
        <v>288</v>
      </c>
      <c r="DE1" s="155" t="s">
        <v>653</v>
      </c>
      <c r="DF1" s="155" t="s">
        <v>289</v>
      </c>
      <c r="DG1" s="155" t="s">
        <v>655</v>
      </c>
      <c r="DH1" s="155" t="s">
        <v>657</v>
      </c>
      <c r="DI1" s="155" t="s">
        <v>659</v>
      </c>
      <c r="DJ1" s="155" t="s">
        <v>661</v>
      </c>
      <c r="DK1" s="155" t="s">
        <v>663</v>
      </c>
      <c r="DL1" s="155" t="s">
        <v>665</v>
      </c>
      <c r="DM1" s="155" t="s">
        <v>667</v>
      </c>
      <c r="DN1" s="155" t="s">
        <v>290</v>
      </c>
      <c r="DO1" s="155" t="s">
        <v>669</v>
      </c>
      <c r="DP1" s="155" t="s">
        <v>671</v>
      </c>
      <c r="DQ1" s="155" t="s">
        <v>673</v>
      </c>
      <c r="DR1" s="162" t="s">
        <v>291</v>
      </c>
      <c r="DS1" s="155" t="s">
        <v>675</v>
      </c>
      <c r="DT1" s="155" t="s">
        <v>292</v>
      </c>
      <c r="DU1" s="155" t="s">
        <v>677</v>
      </c>
      <c r="DV1" s="155" t="s">
        <v>293</v>
      </c>
      <c r="DW1" s="155" t="s">
        <v>679</v>
      </c>
      <c r="DX1" s="155" t="s">
        <v>681</v>
      </c>
      <c r="DY1" s="155" t="s">
        <v>683</v>
      </c>
      <c r="DZ1" s="155" t="s">
        <v>685</v>
      </c>
      <c r="EA1" s="155" t="s">
        <v>687</v>
      </c>
      <c r="EB1" s="155" t="s">
        <v>689</v>
      </c>
      <c r="EC1" s="155" t="s">
        <v>691</v>
      </c>
      <c r="ED1" s="155" t="s">
        <v>693</v>
      </c>
      <c r="EE1" s="155" t="s">
        <v>695</v>
      </c>
      <c r="EF1" s="155" t="s">
        <v>697</v>
      </c>
      <c r="EG1" s="155" t="s">
        <v>699</v>
      </c>
      <c r="EH1" s="162" t="s">
        <v>294</v>
      </c>
      <c r="EI1" s="155" t="s">
        <v>701</v>
      </c>
      <c r="EJ1" s="155" t="s">
        <v>295</v>
      </c>
      <c r="EK1" s="155" t="s">
        <v>703</v>
      </c>
      <c r="EL1" s="155" t="s">
        <v>705</v>
      </c>
      <c r="EM1" s="155" t="s">
        <v>296</v>
      </c>
      <c r="EN1" s="155" t="s">
        <v>707</v>
      </c>
      <c r="EO1" s="155" t="s">
        <v>709</v>
      </c>
      <c r="EP1" s="155" t="s">
        <v>297</v>
      </c>
      <c r="EQ1" s="155" t="s">
        <v>711</v>
      </c>
      <c r="ER1" s="155" t="s">
        <v>713</v>
      </c>
      <c r="ES1" s="155" t="s">
        <v>715</v>
      </c>
      <c r="ET1" s="155" t="s">
        <v>298</v>
      </c>
      <c r="EU1" s="155" t="s">
        <v>717</v>
      </c>
      <c r="EV1" s="155" t="s">
        <v>719</v>
      </c>
      <c r="EW1" s="162" t="s">
        <v>299</v>
      </c>
      <c r="EX1" s="155" t="s">
        <v>300</v>
      </c>
      <c r="EY1" s="155" t="s">
        <v>721</v>
      </c>
      <c r="EZ1" s="155" t="s">
        <v>723</v>
      </c>
      <c r="FA1" s="155" t="s">
        <v>725</v>
      </c>
      <c r="FB1" s="155" t="s">
        <v>727</v>
      </c>
      <c r="FC1" s="155" t="s">
        <v>301</v>
      </c>
      <c r="FD1" s="155" t="s">
        <v>729</v>
      </c>
      <c r="FE1" s="155" t="s">
        <v>731</v>
      </c>
      <c r="FF1" s="155" t="s">
        <v>733</v>
      </c>
      <c r="FG1" s="155" t="s">
        <v>735</v>
      </c>
      <c r="FH1" s="155" t="s">
        <v>737</v>
      </c>
      <c r="FI1" s="155" t="s">
        <v>302</v>
      </c>
      <c r="FJ1" s="155" t="s">
        <v>740</v>
      </c>
      <c r="FK1" s="155" t="s">
        <v>303</v>
      </c>
      <c r="FL1" s="155" t="s">
        <v>743</v>
      </c>
      <c r="FM1" s="155" t="s">
        <v>744</v>
      </c>
      <c r="FN1" s="155" t="s">
        <v>746</v>
      </c>
      <c r="FO1" s="155" t="s">
        <v>304</v>
      </c>
      <c r="FP1" s="155" t="s">
        <v>749</v>
      </c>
      <c r="FQ1" s="155" t="s">
        <v>750</v>
      </c>
      <c r="FR1" s="155" t="s">
        <v>752</v>
      </c>
      <c r="FS1" s="155" t="s">
        <v>305</v>
      </c>
      <c r="FT1" s="155" t="s">
        <v>755</v>
      </c>
      <c r="FU1" s="155" t="s">
        <v>757</v>
      </c>
      <c r="FV1" s="155" t="s">
        <v>759</v>
      </c>
      <c r="FW1" s="162" t="s">
        <v>306</v>
      </c>
      <c r="FX1" s="162" t="s">
        <v>307</v>
      </c>
      <c r="FY1" s="155" t="s">
        <v>313</v>
      </c>
      <c r="FZ1" s="155" t="s">
        <v>761</v>
      </c>
      <c r="GA1" s="155" t="s">
        <v>763</v>
      </c>
      <c r="GB1" s="155" t="s">
        <v>765</v>
      </c>
      <c r="GC1" s="155" t="s">
        <v>767</v>
      </c>
      <c r="GD1" s="155" t="s">
        <v>769</v>
      </c>
      <c r="GE1" s="155" t="s">
        <v>771</v>
      </c>
      <c r="GF1" s="162" t="s">
        <v>308</v>
      </c>
      <c r="GG1" s="155" t="s">
        <v>314</v>
      </c>
      <c r="GH1" s="155" t="s">
        <v>773</v>
      </c>
      <c r="GI1" s="155" t="s">
        <v>775</v>
      </c>
      <c r="GJ1" s="155" t="s">
        <v>776</v>
      </c>
      <c r="GK1" s="155" t="s">
        <v>315</v>
      </c>
      <c r="GL1" s="155" t="s">
        <v>779</v>
      </c>
      <c r="GM1" s="155" t="s">
        <v>780</v>
      </c>
      <c r="GN1" s="162" t="s">
        <v>309</v>
      </c>
      <c r="GO1" s="155" t="s">
        <v>310</v>
      </c>
      <c r="GP1" s="155" t="s">
        <v>782</v>
      </c>
      <c r="GQ1" s="155" t="s">
        <v>784</v>
      </c>
      <c r="GR1" s="155" t="s">
        <v>786</v>
      </c>
      <c r="GS1" s="155" t="s">
        <v>788</v>
      </c>
      <c r="GT1" s="155" t="s">
        <v>790</v>
      </c>
      <c r="GU1" s="162" t="s">
        <v>311</v>
      </c>
      <c r="GV1" s="155" t="s">
        <v>312</v>
      </c>
      <c r="GW1" s="155" t="s">
        <v>792</v>
      </c>
      <c r="GX1" s="155" t="s">
        <v>794</v>
      </c>
      <c r="GY1" s="155" t="s">
        <v>796</v>
      </c>
      <c r="GZ1" s="155" t="s">
        <v>798</v>
      </c>
      <c r="HA1" s="155" t="s">
        <v>800</v>
      </c>
      <c r="HB1" s="155" t="s">
        <v>802</v>
      </c>
      <c r="HC1" s="152" t="s">
        <v>316</v>
      </c>
      <c r="HD1" s="162" t="s">
        <v>317</v>
      </c>
      <c r="HE1" s="155" t="s">
        <v>318</v>
      </c>
      <c r="HF1" s="155" t="s">
        <v>804</v>
      </c>
      <c r="HG1" s="155" t="s">
        <v>806</v>
      </c>
      <c r="HH1" s="155" t="s">
        <v>808</v>
      </c>
      <c r="HI1" s="155" t="s">
        <v>810</v>
      </c>
      <c r="HJ1" s="155" t="s">
        <v>319</v>
      </c>
      <c r="HK1" s="155" t="s">
        <v>813</v>
      </c>
      <c r="HL1" s="155" t="s">
        <v>336</v>
      </c>
      <c r="HM1" s="155" t="s">
        <v>851</v>
      </c>
      <c r="HN1" s="155" t="s">
        <v>853</v>
      </c>
      <c r="HO1" s="155" t="s">
        <v>855</v>
      </c>
      <c r="HP1" s="162" t="s">
        <v>320</v>
      </c>
      <c r="HQ1" s="155" t="s">
        <v>815</v>
      </c>
      <c r="HR1" s="155" t="s">
        <v>817</v>
      </c>
      <c r="HS1" s="155" t="s">
        <v>321</v>
      </c>
      <c r="HT1" s="155" t="s">
        <v>820</v>
      </c>
      <c r="HU1" s="155" t="s">
        <v>822</v>
      </c>
      <c r="HV1" s="155" t="s">
        <v>823</v>
      </c>
      <c r="HW1" s="155" t="s">
        <v>825</v>
      </c>
      <c r="HX1" s="162" t="s">
        <v>322</v>
      </c>
      <c r="HY1" s="155" t="s">
        <v>827</v>
      </c>
      <c r="HZ1" s="155" t="s">
        <v>829</v>
      </c>
      <c r="IA1" s="155" t="s">
        <v>831</v>
      </c>
      <c r="IB1" s="155" t="s">
        <v>323</v>
      </c>
      <c r="IC1" s="155" t="s">
        <v>833</v>
      </c>
      <c r="ID1" s="155" t="s">
        <v>835</v>
      </c>
      <c r="IE1" s="155" t="s">
        <v>324</v>
      </c>
      <c r="IF1" s="155" t="s">
        <v>837</v>
      </c>
      <c r="IG1" s="155" t="s">
        <v>839</v>
      </c>
      <c r="IH1" s="155" t="s">
        <v>325</v>
      </c>
      <c r="II1" s="155" t="s">
        <v>841</v>
      </c>
      <c r="IJ1" s="155" t="s">
        <v>843</v>
      </c>
      <c r="IK1" s="155" t="s">
        <v>845</v>
      </c>
      <c r="IL1" s="155" t="s">
        <v>847</v>
      </c>
      <c r="IM1" s="155" t="s">
        <v>326</v>
      </c>
      <c r="IN1" s="155" t="s">
        <v>849</v>
      </c>
      <c r="IO1" s="162" t="s">
        <v>327</v>
      </c>
      <c r="IP1" s="155" t="s">
        <v>857</v>
      </c>
      <c r="IQ1" s="155" t="s">
        <v>859</v>
      </c>
      <c r="IR1" s="155" t="s">
        <v>328</v>
      </c>
      <c r="IS1" s="155" t="s">
        <v>861</v>
      </c>
      <c r="IT1" s="155" t="s">
        <v>863</v>
      </c>
      <c r="IU1" s="155" t="s">
        <v>865</v>
      </c>
      <c r="IV1" s="162" t="s">
        <v>329</v>
      </c>
      <c r="IW1" s="155" t="s">
        <v>867</v>
      </c>
      <c r="IX1" s="155" t="s">
        <v>330</v>
      </c>
      <c r="IY1" s="155" t="s">
        <v>870</v>
      </c>
      <c r="IZ1" s="155" t="s">
        <v>872</v>
      </c>
      <c r="JA1" s="155" t="s">
        <v>874</v>
      </c>
      <c r="JB1" s="155" t="s">
        <v>876</v>
      </c>
      <c r="JC1" s="155" t="s">
        <v>878</v>
      </c>
      <c r="JD1" s="155" t="s">
        <v>880</v>
      </c>
      <c r="JE1" s="155" t="s">
        <v>331</v>
      </c>
      <c r="JF1" s="155" t="s">
        <v>883</v>
      </c>
      <c r="JG1" s="155" t="s">
        <v>885</v>
      </c>
      <c r="JH1" s="155" t="s">
        <v>887</v>
      </c>
      <c r="JI1" s="155" t="s">
        <v>889</v>
      </c>
      <c r="JJ1" s="155" t="s">
        <v>891</v>
      </c>
      <c r="JK1" s="155" t="s">
        <v>893</v>
      </c>
      <c r="JL1" s="155" t="s">
        <v>895</v>
      </c>
      <c r="JM1" s="155" t="s">
        <v>897</v>
      </c>
      <c r="JN1" s="155" t="s">
        <v>332</v>
      </c>
      <c r="JO1" s="155" t="s">
        <v>900</v>
      </c>
      <c r="JP1" s="155" t="s">
        <v>902</v>
      </c>
      <c r="JQ1" s="155" t="s">
        <v>904</v>
      </c>
      <c r="JR1" s="155" t="s">
        <v>906</v>
      </c>
      <c r="JS1" s="155" t="s">
        <v>907</v>
      </c>
      <c r="JT1" s="155" t="s">
        <v>909</v>
      </c>
      <c r="JU1" s="155" t="s">
        <v>911</v>
      </c>
      <c r="JV1" s="155" t="s">
        <v>913</v>
      </c>
      <c r="JW1" s="155" t="s">
        <v>915</v>
      </c>
      <c r="JX1" s="155" t="s">
        <v>917</v>
      </c>
      <c r="JY1" s="155" t="s">
        <v>919</v>
      </c>
      <c r="JZ1" s="155" t="s">
        <v>921</v>
      </c>
      <c r="KA1" s="155" t="s">
        <v>923</v>
      </c>
      <c r="KB1" s="155" t="s">
        <v>925</v>
      </c>
      <c r="KC1" s="155" t="s">
        <v>927</v>
      </c>
      <c r="KD1" s="155" t="s">
        <v>929</v>
      </c>
      <c r="KE1" s="155" t="s">
        <v>931</v>
      </c>
      <c r="KF1" s="155" t="s">
        <v>933</v>
      </c>
      <c r="KG1" s="155" t="s">
        <v>935</v>
      </c>
      <c r="KH1" s="155" t="s">
        <v>937</v>
      </c>
      <c r="KI1" s="155" t="s">
        <v>939</v>
      </c>
      <c r="KJ1" s="155" t="s">
        <v>941</v>
      </c>
      <c r="KK1" s="155" t="s">
        <v>943</v>
      </c>
      <c r="KL1" s="155" t="s">
        <v>945</v>
      </c>
      <c r="KM1" s="155" t="s">
        <v>947</v>
      </c>
      <c r="KN1" s="155" t="s">
        <v>949</v>
      </c>
      <c r="KO1" s="162" t="s">
        <v>333</v>
      </c>
      <c r="KP1" s="155" t="s">
        <v>951</v>
      </c>
      <c r="KQ1" s="155" t="s">
        <v>334</v>
      </c>
      <c r="KR1" s="155" t="s">
        <v>954</v>
      </c>
      <c r="KS1" s="155" t="s">
        <v>956</v>
      </c>
      <c r="KT1" s="155" t="s">
        <v>958</v>
      </c>
      <c r="KU1" s="155" t="s">
        <v>960</v>
      </c>
      <c r="KV1" s="155" t="s">
        <v>335</v>
      </c>
      <c r="KW1" s="155" t="s">
        <v>963</v>
      </c>
      <c r="KX1" s="155" t="s">
        <v>965</v>
      </c>
      <c r="KY1" s="155" t="s">
        <v>967</v>
      </c>
      <c r="KZ1" s="155" t="s">
        <v>969</v>
      </c>
      <c r="LA1" s="155" t="s">
        <v>971</v>
      </c>
      <c r="LB1" s="155" t="s">
        <v>973</v>
      </c>
      <c r="LC1" s="155" t="s">
        <v>975</v>
      </c>
      <c r="LD1" s="152" t="s">
        <v>337</v>
      </c>
      <c r="LE1" s="162" t="s">
        <v>338</v>
      </c>
      <c r="LF1" s="155" t="s">
        <v>339</v>
      </c>
      <c r="LG1" s="155" t="s">
        <v>353</v>
      </c>
      <c r="LH1" s="155" t="s">
        <v>977</v>
      </c>
      <c r="LI1" s="155" t="s">
        <v>979</v>
      </c>
      <c r="LJ1" s="155" t="s">
        <v>981</v>
      </c>
      <c r="LK1" s="155" t="s">
        <v>983</v>
      </c>
      <c r="LL1" s="155" t="s">
        <v>354</v>
      </c>
      <c r="LM1" s="155" t="s">
        <v>985</v>
      </c>
      <c r="LN1" s="155" t="s">
        <v>355</v>
      </c>
      <c r="LO1" s="155" t="s">
        <v>987</v>
      </c>
      <c r="LP1" s="155" t="s">
        <v>340</v>
      </c>
      <c r="LQ1" s="155" t="s">
        <v>989</v>
      </c>
      <c r="LR1" s="155" t="s">
        <v>356</v>
      </c>
      <c r="LS1" s="155" t="s">
        <v>991</v>
      </c>
      <c r="LT1" s="155" t="s">
        <v>993</v>
      </c>
      <c r="LU1" s="155" t="s">
        <v>357</v>
      </c>
      <c r="LV1" s="162" t="s">
        <v>341</v>
      </c>
      <c r="LW1" s="155" t="s">
        <v>342</v>
      </c>
      <c r="LX1" s="155" t="s">
        <v>995</v>
      </c>
      <c r="LY1" s="155" t="s">
        <v>997</v>
      </c>
      <c r="LZ1" s="155" t="s">
        <v>998</v>
      </c>
      <c r="MA1" s="155" t="s">
        <v>1000</v>
      </c>
      <c r="MB1" s="155" t="s">
        <v>1001</v>
      </c>
      <c r="MC1" s="155" t="s">
        <v>1003</v>
      </c>
      <c r="MD1" s="155" t="s">
        <v>1005</v>
      </c>
      <c r="ME1" s="155" t="s">
        <v>1007</v>
      </c>
      <c r="MF1" s="155" t="s">
        <v>1009</v>
      </c>
      <c r="MG1" s="155" t="s">
        <v>343</v>
      </c>
      <c r="MH1" s="155" t="s">
        <v>1012</v>
      </c>
      <c r="MI1" s="155" t="s">
        <v>1013</v>
      </c>
      <c r="MJ1" s="155" t="s">
        <v>1015</v>
      </c>
      <c r="MK1" s="155" t="s">
        <v>344</v>
      </c>
      <c r="ML1" s="155" t="s">
        <v>1018</v>
      </c>
      <c r="MM1" s="155" t="s">
        <v>1019</v>
      </c>
      <c r="MN1" s="155" t="s">
        <v>1021</v>
      </c>
      <c r="MO1" s="155" t="s">
        <v>1023</v>
      </c>
      <c r="MP1" s="155" t="s">
        <v>345</v>
      </c>
      <c r="MQ1" s="155" t="s">
        <v>1026</v>
      </c>
      <c r="MR1" s="155" t="s">
        <v>1028</v>
      </c>
      <c r="MS1" s="155" t="s">
        <v>1030</v>
      </c>
      <c r="MT1" s="155" t="s">
        <v>1032</v>
      </c>
      <c r="MU1" s="155" t="s">
        <v>346</v>
      </c>
      <c r="MV1" s="155" t="s">
        <v>1035</v>
      </c>
      <c r="MW1" s="155" t="s">
        <v>1037</v>
      </c>
      <c r="MX1" s="155" t="s">
        <v>1039</v>
      </c>
      <c r="MY1" s="155" t="s">
        <v>1041</v>
      </c>
      <c r="MZ1" s="155" t="s">
        <v>1043</v>
      </c>
      <c r="NA1" s="155" t="s">
        <v>1045</v>
      </c>
      <c r="NB1" s="155" t="s">
        <v>1047</v>
      </c>
      <c r="NC1" s="155" t="s">
        <v>1049</v>
      </c>
      <c r="ND1" s="155" t="s">
        <v>1051</v>
      </c>
      <c r="NE1" s="155" t="s">
        <v>1053</v>
      </c>
      <c r="NF1" s="155" t="s">
        <v>1055</v>
      </c>
      <c r="NG1" s="155" t="s">
        <v>1056</v>
      </c>
      <c r="NH1" s="162" t="s">
        <v>347</v>
      </c>
      <c r="NI1" s="155" t="s">
        <v>348</v>
      </c>
      <c r="NJ1" s="155" t="s">
        <v>1058</v>
      </c>
      <c r="NK1" s="155" t="s">
        <v>1060</v>
      </c>
      <c r="NL1" s="155" t="s">
        <v>1062</v>
      </c>
      <c r="NM1" s="155" t="s">
        <v>1064</v>
      </c>
      <c r="NN1" s="162" t="s">
        <v>349</v>
      </c>
      <c r="NO1" s="155" t="s">
        <v>350</v>
      </c>
      <c r="NP1" s="155" t="s">
        <v>1065</v>
      </c>
      <c r="NQ1" s="155" t="s">
        <v>351</v>
      </c>
      <c r="NR1" s="155" t="s">
        <v>1067</v>
      </c>
      <c r="NS1" s="155" t="s">
        <v>1069</v>
      </c>
      <c r="NT1" s="155" t="s">
        <v>352</v>
      </c>
      <c r="NU1" s="155" t="s">
        <v>1071</v>
      </c>
      <c r="NV1" s="152" t="s">
        <v>358</v>
      </c>
      <c r="NW1" s="162" t="s">
        <v>359</v>
      </c>
      <c r="NX1" s="155" t="s">
        <v>360</v>
      </c>
      <c r="NY1" s="155" t="s">
        <v>1074</v>
      </c>
      <c r="NZ1" s="155" t="s">
        <v>1076</v>
      </c>
      <c r="OA1" s="155" t="s">
        <v>361</v>
      </c>
      <c r="OB1" s="155" t="s">
        <v>371</v>
      </c>
      <c r="OC1" s="155" t="s">
        <v>1078</v>
      </c>
      <c r="OD1" s="155" t="s">
        <v>1080</v>
      </c>
      <c r="OE1" s="155" t="s">
        <v>1082</v>
      </c>
      <c r="OF1" s="155" t="s">
        <v>1084</v>
      </c>
      <c r="OG1" s="155" t="s">
        <v>1086</v>
      </c>
      <c r="OH1" s="155" t="s">
        <v>1088</v>
      </c>
      <c r="OI1" s="155" t="s">
        <v>1090</v>
      </c>
      <c r="OJ1" s="155" t="s">
        <v>1092</v>
      </c>
      <c r="OK1" s="155" t="s">
        <v>1094</v>
      </c>
      <c r="OL1" s="155" t="s">
        <v>1096</v>
      </c>
      <c r="OM1" s="155" t="s">
        <v>1098</v>
      </c>
      <c r="ON1" s="155" t="s">
        <v>1100</v>
      </c>
      <c r="OO1" s="155" t="s">
        <v>1102</v>
      </c>
      <c r="OP1" s="155" t="s">
        <v>1104</v>
      </c>
      <c r="OQ1" s="155" t="s">
        <v>1106</v>
      </c>
      <c r="OR1" s="155" t="s">
        <v>1108</v>
      </c>
      <c r="OS1" s="155" t="s">
        <v>1110</v>
      </c>
      <c r="OT1" s="155" t="s">
        <v>1112</v>
      </c>
      <c r="OU1" s="155" t="s">
        <v>1114</v>
      </c>
      <c r="OV1" s="155" t="s">
        <v>1116</v>
      </c>
      <c r="OW1" s="155" t="s">
        <v>1118</v>
      </c>
      <c r="OX1" s="155" t="s">
        <v>1120</v>
      </c>
      <c r="OY1" s="155" t="s">
        <v>372</v>
      </c>
      <c r="OZ1" s="155" t="s">
        <v>1123</v>
      </c>
      <c r="PA1" s="155" t="s">
        <v>1125</v>
      </c>
      <c r="PB1" s="155" t="s">
        <v>1126</v>
      </c>
      <c r="PC1" s="155" t="s">
        <v>1128</v>
      </c>
      <c r="PD1" s="155" t="s">
        <v>1130</v>
      </c>
      <c r="PE1" s="155" t="s">
        <v>1132</v>
      </c>
      <c r="PF1" s="155" t="s">
        <v>1134</v>
      </c>
      <c r="PG1" s="155" t="s">
        <v>1136</v>
      </c>
      <c r="PH1" s="155" t="s">
        <v>1138</v>
      </c>
      <c r="PI1" s="155" t="s">
        <v>1140</v>
      </c>
      <c r="PJ1" s="155" t="s">
        <v>1142</v>
      </c>
      <c r="PK1" s="155" t="s">
        <v>1144</v>
      </c>
      <c r="PL1" s="155" t="s">
        <v>1146</v>
      </c>
      <c r="PM1" s="155" t="s">
        <v>1148</v>
      </c>
      <c r="PN1" s="155" t="s">
        <v>1150</v>
      </c>
      <c r="PO1" s="155" t="s">
        <v>1152</v>
      </c>
      <c r="PP1" s="155" t="s">
        <v>1154</v>
      </c>
      <c r="PQ1" s="155" t="s">
        <v>1156</v>
      </c>
      <c r="PR1" s="155" t="s">
        <v>1158</v>
      </c>
      <c r="PS1" s="155" t="s">
        <v>1160</v>
      </c>
      <c r="PT1" s="155" t="s">
        <v>1162</v>
      </c>
      <c r="PU1" s="155" t="s">
        <v>1164</v>
      </c>
      <c r="PV1" s="155" t="s">
        <v>1166</v>
      </c>
      <c r="PW1" s="155" t="s">
        <v>1168</v>
      </c>
      <c r="PX1" s="155" t="s">
        <v>1170</v>
      </c>
      <c r="PY1" s="155" t="s">
        <v>1172</v>
      </c>
      <c r="PZ1" s="155" t="s">
        <v>362</v>
      </c>
      <c r="QA1" s="155" t="s">
        <v>1174</v>
      </c>
      <c r="QB1" s="155" t="s">
        <v>1176</v>
      </c>
      <c r="QC1" s="155" t="s">
        <v>1178</v>
      </c>
      <c r="QD1" s="155" t="s">
        <v>1180</v>
      </c>
      <c r="QE1" s="155" t="s">
        <v>1182</v>
      </c>
      <c r="QF1" s="162" t="s">
        <v>363</v>
      </c>
      <c r="QG1" s="155" t="s">
        <v>364</v>
      </c>
      <c r="QH1" s="155" t="s">
        <v>1184</v>
      </c>
      <c r="QI1" s="155" t="s">
        <v>1186</v>
      </c>
      <c r="QJ1" s="155" t="s">
        <v>1188</v>
      </c>
      <c r="QK1" s="155" t="s">
        <v>1190</v>
      </c>
      <c r="QL1" s="155" t="s">
        <v>1192</v>
      </c>
      <c r="QM1" s="155" t="s">
        <v>1194</v>
      </c>
      <c r="QN1" s="162" t="s">
        <v>365</v>
      </c>
      <c r="QO1" s="155" t="s">
        <v>1196</v>
      </c>
      <c r="QP1" s="155" t="s">
        <v>366</v>
      </c>
      <c r="QQ1" s="155" t="s">
        <v>373</v>
      </c>
      <c r="QR1" s="155" t="s">
        <v>1198</v>
      </c>
      <c r="QS1" s="155" t="s">
        <v>1200</v>
      </c>
      <c r="QT1" s="155" t="s">
        <v>1202</v>
      </c>
      <c r="QU1" s="155" t="s">
        <v>1204</v>
      </c>
      <c r="QV1" s="155" t="s">
        <v>1206</v>
      </c>
      <c r="QW1" s="155" t="s">
        <v>1208</v>
      </c>
      <c r="QX1" s="155" t="s">
        <v>1210</v>
      </c>
      <c r="QY1" s="155" t="s">
        <v>1212</v>
      </c>
      <c r="QZ1" s="155" t="s">
        <v>1214</v>
      </c>
      <c r="RA1" s="155" t="s">
        <v>1216</v>
      </c>
      <c r="RB1" s="155" t="s">
        <v>1218</v>
      </c>
      <c r="RC1" s="155" t="s">
        <v>1220</v>
      </c>
      <c r="RD1" s="155" t="s">
        <v>1222</v>
      </c>
      <c r="RE1" s="155" t="s">
        <v>1224</v>
      </c>
      <c r="RF1" s="162" t="s">
        <v>367</v>
      </c>
      <c r="RG1" s="155" t="s">
        <v>368</v>
      </c>
      <c r="RH1" s="155" t="s">
        <v>1226</v>
      </c>
      <c r="RI1" s="155" t="s">
        <v>1228</v>
      </c>
      <c r="RJ1" s="162" t="s">
        <v>369</v>
      </c>
      <c r="RK1" s="155" t="s">
        <v>370</v>
      </c>
      <c r="RL1" s="155" t="s">
        <v>1230</v>
      </c>
      <c r="RM1" s="155" t="s">
        <v>1231</v>
      </c>
      <c r="RN1" s="155" t="s">
        <v>1232</v>
      </c>
      <c r="RO1" s="155" t="s">
        <v>1233</v>
      </c>
      <c r="RP1" s="155" t="s">
        <v>1235</v>
      </c>
      <c r="RQ1" s="155" t="s">
        <v>1236</v>
      </c>
      <c r="RR1" s="155" t="s">
        <v>1238</v>
      </c>
      <c r="RS1" s="155" t="s">
        <v>1239</v>
      </c>
      <c r="RT1" s="152" t="s">
        <v>374</v>
      </c>
      <c r="RU1" s="162" t="s">
        <v>375</v>
      </c>
      <c r="RV1" s="155" t="s">
        <v>376</v>
      </c>
      <c r="RW1" s="155" t="s">
        <v>1241</v>
      </c>
      <c r="RX1" s="155" t="s">
        <v>1243</v>
      </c>
      <c r="RY1" s="155" t="s">
        <v>377</v>
      </c>
      <c r="RZ1" s="155" t="s">
        <v>1245</v>
      </c>
      <c r="SA1" s="155" t="s">
        <v>1247</v>
      </c>
      <c r="SB1" s="155" t="s">
        <v>1249</v>
      </c>
      <c r="SC1" s="155" t="s">
        <v>1251</v>
      </c>
      <c r="SD1" s="162" t="s">
        <v>378</v>
      </c>
      <c r="SE1" s="155" t="s">
        <v>379</v>
      </c>
      <c r="SF1" s="155" t="s">
        <v>1253</v>
      </c>
      <c r="SG1" s="155" t="s">
        <v>1255</v>
      </c>
      <c r="SH1" s="155" t="s">
        <v>1257</v>
      </c>
      <c r="SI1" s="155" t="s">
        <v>1259</v>
      </c>
      <c r="SJ1" s="155" t="s">
        <v>1261</v>
      </c>
      <c r="SK1" s="155" t="s">
        <v>1263</v>
      </c>
      <c r="SL1" s="155" t="s">
        <v>1265</v>
      </c>
      <c r="SM1" s="155" t="s">
        <v>1267</v>
      </c>
      <c r="SN1" s="155" t="s">
        <v>1269</v>
      </c>
      <c r="SO1" s="155" t="s">
        <v>1271</v>
      </c>
      <c r="SP1" s="155" t="s">
        <v>1273</v>
      </c>
      <c r="SQ1" s="155" t="s">
        <v>1275</v>
      </c>
      <c r="SR1" s="155" t="s">
        <v>1277</v>
      </c>
      <c r="SS1" s="155" t="s">
        <v>1279</v>
      </c>
      <c r="ST1" s="155" t="s">
        <v>1281</v>
      </c>
      <c r="SU1" s="152" t="s">
        <v>380</v>
      </c>
      <c r="SV1" s="162" t="s">
        <v>381</v>
      </c>
      <c r="SW1" s="155" t="s">
        <v>382</v>
      </c>
      <c r="SX1" s="155" t="s">
        <v>1283</v>
      </c>
      <c r="SY1" s="155" t="s">
        <v>1285</v>
      </c>
      <c r="SZ1" s="155" t="s">
        <v>1287</v>
      </c>
      <c r="TA1" s="155" t="s">
        <v>1289</v>
      </c>
      <c r="TB1" s="155" t="s">
        <v>1291</v>
      </c>
      <c r="TC1" s="155" t="s">
        <v>383</v>
      </c>
      <c r="TD1" s="155" t="s">
        <v>1293</v>
      </c>
      <c r="TE1" s="155" t="s">
        <v>1295</v>
      </c>
      <c r="TF1" s="155" t="s">
        <v>1297</v>
      </c>
      <c r="TG1" s="155" t="s">
        <v>1299</v>
      </c>
      <c r="TH1" s="155" t="s">
        <v>1301</v>
      </c>
      <c r="TI1" s="155" t="s">
        <v>1303</v>
      </c>
      <c r="TJ1" s="162" t="s">
        <v>384</v>
      </c>
      <c r="TK1" s="155" t="s">
        <v>385</v>
      </c>
      <c r="TL1" s="155" t="s">
        <v>386</v>
      </c>
      <c r="TM1" s="155" t="s">
        <v>1305</v>
      </c>
      <c r="TN1" s="155" t="s">
        <v>1307</v>
      </c>
      <c r="TO1" s="155" t="s">
        <v>1308</v>
      </c>
      <c r="TP1" s="155" t="s">
        <v>1310</v>
      </c>
      <c r="TQ1" s="155" t="s">
        <v>1312</v>
      </c>
      <c r="TR1" s="155" t="s">
        <v>1314</v>
      </c>
      <c r="TS1" s="155" t="s">
        <v>1316</v>
      </c>
      <c r="TT1" s="155" t="s">
        <v>1318</v>
      </c>
      <c r="TU1" s="155" t="s">
        <v>1320</v>
      </c>
      <c r="TV1" s="155" t="s">
        <v>1322</v>
      </c>
      <c r="TW1" s="155" t="s">
        <v>1324</v>
      </c>
      <c r="TX1" s="155" t="s">
        <v>1326</v>
      </c>
      <c r="TY1" s="155" t="s">
        <v>1328</v>
      </c>
      <c r="TZ1" s="155" t="s">
        <v>1330</v>
      </c>
      <c r="UA1" s="155" t="s">
        <v>1332</v>
      </c>
      <c r="UB1" s="155" t="s">
        <v>1334</v>
      </c>
      <c r="UC1" s="152" t="s">
        <v>1336</v>
      </c>
      <c r="UD1" s="155" t="s">
        <v>1338</v>
      </c>
      <c r="UE1" s="155" t="s">
        <v>1340</v>
      </c>
      <c r="UF1" s="155" t="s">
        <v>1342</v>
      </c>
      <c r="UG1" s="155" t="s">
        <v>1344</v>
      </c>
      <c r="UH1" s="155" t="s">
        <v>1346</v>
      </c>
      <c r="UI1" s="158"/>
    </row>
    <row r="2" spans="1:555" s="113" customFormat="1" hidden="1">
      <c r="A2" s="113" t="s">
        <v>1379</v>
      </c>
      <c r="B2" s="113" t="s">
        <v>1381</v>
      </c>
      <c r="C2" s="113" t="s">
        <v>481</v>
      </c>
      <c r="D2" s="143" t="s">
        <v>1380</v>
      </c>
      <c r="E2" s="113" t="s">
        <v>1382</v>
      </c>
      <c r="F2" s="113" t="s">
        <v>482</v>
      </c>
      <c r="G2" s="113" t="s">
        <v>1383</v>
      </c>
      <c r="H2" s="143" t="s">
        <v>1384</v>
      </c>
      <c r="I2" s="113" t="s">
        <v>1385</v>
      </c>
      <c r="J2" s="113" t="s">
        <v>1485</v>
      </c>
      <c r="K2" s="113" t="s">
        <v>1386</v>
      </c>
      <c r="L2" s="113" t="s">
        <v>1387</v>
      </c>
      <c r="M2" s="113" t="s">
        <v>1388</v>
      </c>
      <c r="N2" s="113" t="s">
        <v>1389</v>
      </c>
      <c r="O2" s="113" t="s">
        <v>1390</v>
      </c>
      <c r="R2" s="113" t="s">
        <v>137</v>
      </c>
      <c r="S2" s="113" t="s">
        <v>1473</v>
      </c>
      <c r="U2" s="113" t="s">
        <v>402</v>
      </c>
      <c r="V2" s="113" t="s">
        <v>420</v>
      </c>
      <c r="W2" s="113" t="s">
        <v>403</v>
      </c>
      <c r="X2" s="113" t="s">
        <v>404</v>
      </c>
      <c r="Y2" s="113" t="s">
        <v>405</v>
      </c>
      <c r="Z2" s="113" t="s">
        <v>406</v>
      </c>
      <c r="AA2" s="113" t="s">
        <v>407</v>
      </c>
      <c r="AB2" s="113" t="s">
        <v>408</v>
      </c>
      <c r="AC2" s="113" t="s">
        <v>409</v>
      </c>
      <c r="AD2" s="113" t="s">
        <v>410</v>
      </c>
      <c r="AE2" s="113" t="s">
        <v>411</v>
      </c>
      <c r="AF2" s="113" t="s">
        <v>412</v>
      </c>
      <c r="AH2" s="113" t="s">
        <v>430</v>
      </c>
      <c r="AI2" s="113" t="s">
        <v>431</v>
      </c>
      <c r="AJ2" s="113" t="s">
        <v>432</v>
      </c>
      <c r="AK2" s="113" t="s">
        <v>433</v>
      </c>
      <c r="AL2" s="113" t="s">
        <v>434</v>
      </c>
      <c r="AM2" s="113" t="s">
        <v>437</v>
      </c>
      <c r="AN2" s="113" t="s">
        <v>435</v>
      </c>
      <c r="AO2" s="113" t="s">
        <v>436</v>
      </c>
      <c r="AP2" s="113" t="s">
        <v>438</v>
      </c>
      <c r="AQ2" s="113" t="s">
        <v>439</v>
      </c>
      <c r="AR2" s="113" t="s">
        <v>440</v>
      </c>
      <c r="AS2" s="113" t="s">
        <v>441</v>
      </c>
      <c r="AT2" s="113" t="s">
        <v>442</v>
      </c>
      <c r="AU2" s="113" t="s">
        <v>443</v>
      </c>
      <c r="AV2" s="113" t="s">
        <v>444</v>
      </c>
      <c r="AW2" s="113" t="s">
        <v>445</v>
      </c>
      <c r="AX2" s="113" t="s">
        <v>446</v>
      </c>
      <c r="AY2" s="113" t="s">
        <v>447</v>
      </c>
      <c r="AZ2" s="113" t="s">
        <v>448</v>
      </c>
      <c r="BA2" s="113" t="s">
        <v>449</v>
      </c>
      <c r="BB2" s="113" t="s">
        <v>450</v>
      </c>
      <c r="BC2" s="113" t="s">
        <v>451</v>
      </c>
      <c r="BD2" s="113" t="s">
        <v>452</v>
      </c>
      <c r="BE2" s="113" t="s">
        <v>453</v>
      </c>
      <c r="BF2" s="113" t="s">
        <v>454</v>
      </c>
      <c r="BG2" s="113" t="s">
        <v>455</v>
      </c>
      <c r="BH2" s="113" t="s">
        <v>456</v>
      </c>
      <c r="BI2" s="113" t="s">
        <v>457</v>
      </c>
      <c r="BJ2" s="113" t="s">
        <v>458</v>
      </c>
      <c r="BK2" s="113" t="s">
        <v>459</v>
      </c>
      <c r="BL2" s="113" t="s">
        <v>460</v>
      </c>
      <c r="BM2" s="113" t="s">
        <v>461</v>
      </c>
      <c r="BN2" s="113" t="s">
        <v>462</v>
      </c>
      <c r="BO2" s="113" t="s">
        <v>463</v>
      </c>
      <c r="BP2" s="113" t="s">
        <v>464</v>
      </c>
      <c r="BQ2" s="113" t="s">
        <v>465</v>
      </c>
      <c r="BR2" s="113" t="s">
        <v>466</v>
      </c>
      <c r="BS2" s="113" t="s">
        <v>467</v>
      </c>
      <c r="BT2" s="113" t="s">
        <v>468</v>
      </c>
      <c r="BU2" s="113" t="s">
        <v>469</v>
      </c>
      <c r="BZ2" s="84" t="s">
        <v>494</v>
      </c>
      <c r="CA2" s="84" t="s">
        <v>495</v>
      </c>
      <c r="CB2" s="84" t="s">
        <v>496</v>
      </c>
      <c r="CC2" s="84" t="s">
        <v>497</v>
      </c>
      <c r="CD2" s="84" t="s">
        <v>498</v>
      </c>
      <c r="CE2" s="84" t="s">
        <v>499</v>
      </c>
      <c r="CF2" s="84" t="s">
        <v>500</v>
      </c>
      <c r="CG2" s="84" t="s">
        <v>501</v>
      </c>
      <c r="CH2" s="84" t="s">
        <v>502</v>
      </c>
      <c r="CI2" s="84" t="s">
        <v>503</v>
      </c>
      <c r="CJ2" s="84" t="s">
        <v>504</v>
      </c>
      <c r="CK2" s="84" t="s">
        <v>505</v>
      </c>
      <c r="CL2" s="84" t="s">
        <v>506</v>
      </c>
      <c r="CM2" s="84" t="s">
        <v>507</v>
      </c>
    </row>
    <row r="3" spans="1:555" hidden="1">
      <c r="AH3" s="84">
        <v>2500</v>
      </c>
      <c r="AI3" s="84">
        <v>1900</v>
      </c>
      <c r="AJ3" s="84">
        <v>1650</v>
      </c>
      <c r="AK3" s="84">
        <v>1580</v>
      </c>
      <c r="AL3" s="84">
        <v>2250</v>
      </c>
      <c r="AM3" s="84">
        <v>1650</v>
      </c>
      <c r="AN3" s="84">
        <v>1400</v>
      </c>
      <c r="AO3" s="84">
        <v>1340</v>
      </c>
      <c r="AP3" s="84">
        <v>2000</v>
      </c>
      <c r="AQ3" s="84">
        <v>1400</v>
      </c>
      <c r="AR3" s="84">
        <v>1150</v>
      </c>
      <c r="AS3" s="84">
        <v>1100</v>
      </c>
      <c r="AT3" s="84">
        <v>1750</v>
      </c>
      <c r="AU3" s="84">
        <v>1150</v>
      </c>
      <c r="AV3" s="84">
        <v>900</v>
      </c>
      <c r="AW3" s="84">
        <v>860</v>
      </c>
      <c r="AX3" s="84">
        <v>1200</v>
      </c>
      <c r="AY3" s="84">
        <v>900</v>
      </c>
      <c r="AZ3" s="84">
        <v>650</v>
      </c>
      <c r="BA3" s="84">
        <v>620</v>
      </c>
      <c r="BB3" s="84">
        <v>5355</v>
      </c>
      <c r="BC3" s="84">
        <v>4935</v>
      </c>
      <c r="BD3" s="84">
        <v>6300</v>
      </c>
      <c r="BE3" s="84">
        <v>5880</v>
      </c>
      <c r="BF3" s="84">
        <v>4725</v>
      </c>
      <c r="BG3" s="84">
        <v>4305</v>
      </c>
      <c r="BH3" s="84">
        <v>5670</v>
      </c>
      <c r="BI3" s="84">
        <v>5250</v>
      </c>
      <c r="BJ3" s="84">
        <v>4095</v>
      </c>
      <c r="BK3" s="84">
        <v>3780</v>
      </c>
      <c r="BL3" s="84">
        <v>5040</v>
      </c>
      <c r="BM3" s="84">
        <v>4620</v>
      </c>
      <c r="BN3" s="84">
        <v>3465</v>
      </c>
      <c r="BO3" s="84">
        <v>3150</v>
      </c>
      <c r="BP3" s="84">
        <v>4410</v>
      </c>
      <c r="BQ3" s="84">
        <v>4095</v>
      </c>
      <c r="BR3" s="84">
        <v>3045</v>
      </c>
      <c r="BS3" s="84">
        <v>2835</v>
      </c>
      <c r="BT3" s="84">
        <v>3885</v>
      </c>
      <c r="BU3" s="84">
        <v>3570</v>
      </c>
      <c r="BZ3" s="286">
        <v>41436.800000000003</v>
      </c>
      <c r="CA3" s="286">
        <v>37669.82</v>
      </c>
      <c r="CB3" s="286">
        <v>33902.839999999997</v>
      </c>
      <c r="CC3" s="286">
        <v>30135.85</v>
      </c>
      <c r="CD3" s="286">
        <v>28252.36</v>
      </c>
      <c r="CE3" s="286">
        <v>26368.87</v>
      </c>
      <c r="CF3" s="286">
        <v>17893.16</v>
      </c>
      <c r="CG3" s="286">
        <v>16951.419999999998</v>
      </c>
      <c r="CH3" s="286">
        <v>13184.44</v>
      </c>
      <c r="CI3" s="286">
        <v>15032.56</v>
      </c>
      <c r="CJ3" s="286">
        <v>13264.02</v>
      </c>
      <c r="CK3" s="286">
        <v>12379.75</v>
      </c>
      <c r="CL3" s="286">
        <v>439.49</v>
      </c>
      <c r="CM3" s="286">
        <v>1904.46</v>
      </c>
    </row>
    <row r="5" spans="1:555" ht="42">
      <c r="C5" s="615" t="s">
        <v>136</v>
      </c>
      <c r="D5" s="616">
        <f>SUMIF(C:C,$C$10,D:D)</f>
        <v>1699359.95</v>
      </c>
      <c r="CA5" s="286"/>
    </row>
    <row r="6" spans="1:555">
      <c r="CA6" s="286"/>
    </row>
    <row r="7" spans="1:555">
      <c r="CA7" s="286"/>
    </row>
    <row r="8" spans="1:555">
      <c r="C8" s="469" t="s">
        <v>53</v>
      </c>
      <c r="D8" s="479"/>
      <c r="E8" s="469"/>
      <c r="F8" s="469"/>
      <c r="G8" s="469"/>
      <c r="H8" s="479"/>
      <c r="I8" s="469"/>
      <c r="J8" s="469"/>
      <c r="K8" s="468"/>
      <c r="L8" s="468"/>
      <c r="CA8" s="286"/>
    </row>
    <row r="9" spans="1:555" ht="15.75" thickBot="1">
      <c r="C9" s="480"/>
      <c r="D9" s="479"/>
      <c r="E9" s="480"/>
      <c r="F9" s="480"/>
      <c r="G9" s="480"/>
      <c r="H9" s="479"/>
      <c r="I9" s="480"/>
      <c r="J9" s="480"/>
      <c r="K9" s="468"/>
      <c r="L9" s="468"/>
      <c r="CA9" s="286"/>
    </row>
    <row r="10" spans="1:555" ht="15.75" thickBot="1">
      <c r="C10" s="481" t="s">
        <v>42</v>
      </c>
      <c r="D10" s="472">
        <f>SUM(G17:G19)</f>
        <v>344109.99599999998</v>
      </c>
      <c r="E10" s="463"/>
      <c r="F10" s="463"/>
      <c r="G10" s="463"/>
      <c r="H10" s="466"/>
      <c r="I10" s="466"/>
      <c r="J10" s="466"/>
      <c r="K10" s="468"/>
      <c r="L10" s="468"/>
      <c r="CA10" s="286"/>
    </row>
    <row r="11" spans="1:555">
      <c r="B11" s="151"/>
      <c r="C11" s="468"/>
      <c r="D11" s="465"/>
      <c r="E11" s="463"/>
      <c r="F11" s="463"/>
      <c r="G11" s="463"/>
      <c r="H11" s="466"/>
      <c r="I11" s="466"/>
      <c r="J11" s="466"/>
      <c r="K11" s="468"/>
      <c r="L11" s="468"/>
      <c r="CA11" s="286"/>
    </row>
    <row r="12" spans="1:555">
      <c r="B12" s="151"/>
      <c r="C12" s="468"/>
      <c r="D12" s="465"/>
      <c r="E12" s="463"/>
      <c r="F12" s="463"/>
      <c r="G12" s="463"/>
      <c r="H12" s="466"/>
      <c r="I12" s="466"/>
      <c r="J12" s="466"/>
      <c r="K12" s="468"/>
      <c r="L12" s="468"/>
      <c r="CA12" s="286"/>
    </row>
    <row r="13" spans="1:555">
      <c r="C13" s="473" t="s">
        <v>399</v>
      </c>
      <c r="D13" s="411" t="s">
        <v>1523</v>
      </c>
      <c r="E13" s="463"/>
      <c r="F13" s="463"/>
      <c r="G13" s="463"/>
      <c r="H13" s="466"/>
      <c r="I13" s="466"/>
      <c r="J13" s="466"/>
      <c r="K13" s="468"/>
      <c r="L13" s="468"/>
      <c r="CA13" s="286"/>
    </row>
    <row r="14" spans="1:555">
      <c r="C14" s="464" t="str">
        <f>IFERROR(VLOOKUP(D13,'Desarrollo e Innov. Curricular'!$E:$F,2,FALSE),IFERROR(VLOOKUP(D13,'Investigación Científica'!$E:$F,2,FALSE),IFERROR(VLOOKUP(D13,'Vinculación Univ. Sociedad'!$E:$F,2,FALSE),IFERROR(VLOOKUP(D13,'Docencia y Profesorado Universi'!$E:$F,2,FALSE),IFERROR(VLOOKUP(D13,'Estudiantes y Graduados'!$E:$F,2,FALSE),IFERROR(VLOOKUP(D13,'11.Gestion Administrativa'!$E:$F,2,FALSE),IFERROR(VLOOKUP(D13,'Gestión Académica'!$E:$F,2,FALSE),IFERROR(VLOOKUP(D13,'Aseguramiento de la Calidad'!$E:$F,2,FALSE),IFERROR(VLOOKUP(D13,'Gestión del Conocimiento'!$E:$F,2,FALSE),IFERROR(VLOOKUP(D13,'15.Gobernabilidad y Procesos...'!$E:$F,2,FALSE),IFERROR(VLOOKUP(D13,'Gestión del Talento Humano'!$E:$F,2,FALSE),IFERROR(VLOOKUP(D13,'Internacionalización de la E.S.'!$E:$F,2,FALSE),IFERROR(VLOOKUP(D13,Posgrado!$E:$F,2,FALSE),IFERROR(VLOOKUP(D13,'Cultura de Innovación Insti...'!$E:$F,2,FALSE),VLOOKUP(D13,'Lo Esencial de la Reforma Univ.'!$E:$F,2,0)))))))))))))))</f>
        <v>3. Seguimiento a la  consultoría para mejorar los servicios académicos en Registro y los Sistemas Informáticos de la UNAH, certificando el proceso.</v>
      </c>
      <c r="D14" s="465"/>
      <c r="E14" s="463"/>
      <c r="F14" s="463"/>
      <c r="G14" s="463"/>
      <c r="H14" s="466"/>
      <c r="I14" s="466"/>
      <c r="J14" s="466"/>
      <c r="K14" s="468"/>
      <c r="L14" s="468"/>
      <c r="CA14" s="286"/>
    </row>
    <row r="15" spans="1:555" ht="15.75" thickBot="1">
      <c r="C15" s="480"/>
      <c r="D15" s="465"/>
      <c r="E15" s="463"/>
      <c r="F15" s="463"/>
      <c r="G15" s="463"/>
      <c r="H15" s="466"/>
      <c r="I15" s="466"/>
      <c r="J15" s="466"/>
      <c r="K15" s="468"/>
      <c r="L15" s="468"/>
      <c r="CA15" s="286"/>
    </row>
    <row r="16" spans="1:555" ht="23.25" thickBot="1">
      <c r="C16" s="482" t="s">
        <v>43</v>
      </c>
      <c r="D16" s="483" t="s">
        <v>54</v>
      </c>
      <c r="E16" s="484" t="s">
        <v>55</v>
      </c>
      <c r="F16" s="483" t="s">
        <v>56</v>
      </c>
      <c r="G16" s="485" t="s">
        <v>27</v>
      </c>
      <c r="H16" s="462" t="s">
        <v>139</v>
      </c>
      <c r="I16" s="486" t="s">
        <v>45</v>
      </c>
      <c r="J16" s="486" t="s">
        <v>140</v>
      </c>
      <c r="K16" s="486" t="s">
        <v>418</v>
      </c>
      <c r="L16" s="486" t="s">
        <v>419</v>
      </c>
      <c r="CA16" s="286"/>
    </row>
    <row r="17" spans="2:79" ht="15.75" thickBot="1">
      <c r="C17" s="487" t="s">
        <v>59</v>
      </c>
      <c r="D17" s="488"/>
      <c r="E17" s="489">
        <v>6</v>
      </c>
      <c r="F17" s="490">
        <v>57351.665999999997</v>
      </c>
      <c r="G17" s="491">
        <f>F17*E17</f>
        <v>344109.99599999998</v>
      </c>
      <c r="H17" s="492" t="s">
        <v>137</v>
      </c>
      <c r="I17" s="493" t="s">
        <v>717</v>
      </c>
      <c r="J17" s="493" t="str">
        <f>VLOOKUP(I17,Presupuesto!$A$11:$B$565,2,0)</f>
        <v>OTROS SERVICIOS TECNICOS Y PROFESIONALES</v>
      </c>
      <c r="K17" s="433" t="s">
        <v>1386</v>
      </c>
      <c r="L17" s="433" t="s">
        <v>420</v>
      </c>
    </row>
    <row r="18" spans="2:79">
      <c r="C18" s="494" t="s">
        <v>57</v>
      </c>
      <c r="D18" s="495"/>
      <c r="E18" s="496">
        <v>0</v>
      </c>
      <c r="F18" s="430">
        <v>0</v>
      </c>
      <c r="G18" s="431">
        <f>F18</f>
        <v>0</v>
      </c>
      <c r="H18" s="497"/>
      <c r="I18" s="498" t="s">
        <v>717</v>
      </c>
      <c r="J18" s="498" t="str">
        <f>VLOOKUP(I18,Presupuesto!$A$11:$B$565,2,0)</f>
        <v>OTROS SERVICIOS TECNICOS Y PROFESIONALES</v>
      </c>
      <c r="K18" s="433" t="s">
        <v>1386</v>
      </c>
      <c r="L18" s="433" t="s">
        <v>406</v>
      </c>
    </row>
    <row r="19" spans="2:79" ht="15.75" thickBot="1">
      <c r="C19" s="499" t="s">
        <v>58</v>
      </c>
      <c r="D19" s="500"/>
      <c r="E19" s="501">
        <v>0</v>
      </c>
      <c r="F19" s="443">
        <v>0</v>
      </c>
      <c r="G19" s="502">
        <f>F19</f>
        <v>0</v>
      </c>
      <c r="H19" s="503"/>
      <c r="I19" s="504" t="s">
        <v>717</v>
      </c>
      <c r="J19" s="504" t="str">
        <f>VLOOKUP(I19,Presupuesto!$A$11:$B$565,2,0)</f>
        <v>OTROS SERVICIOS TECNICOS Y PROFESIONALES</v>
      </c>
      <c r="K19" s="448" t="s">
        <v>1386</v>
      </c>
      <c r="L19" s="448" t="s">
        <v>407</v>
      </c>
    </row>
    <row r="20" spans="2:79">
      <c r="C20" s="468"/>
      <c r="D20" s="470"/>
      <c r="E20" s="468"/>
      <c r="F20" s="468"/>
      <c r="G20" s="468"/>
      <c r="H20" s="470"/>
      <c r="I20" s="468"/>
      <c r="J20" s="468"/>
      <c r="K20" s="468"/>
      <c r="L20" s="468"/>
    </row>
    <row r="21" spans="2:79" ht="15.75" thickBot="1">
      <c r="C21" s="468"/>
      <c r="D21" s="470"/>
      <c r="E21" s="468"/>
      <c r="F21" s="468"/>
      <c r="G21" s="468"/>
      <c r="H21" s="470"/>
      <c r="I21" s="468"/>
      <c r="J21" s="468"/>
      <c r="K21" s="468"/>
      <c r="L21" s="468"/>
    </row>
    <row r="22" spans="2:79" ht="15.75" thickBot="1">
      <c r="C22" s="481" t="s">
        <v>42</v>
      </c>
      <c r="D22" s="472">
        <f>SUM(G29:G31)</f>
        <v>270000</v>
      </c>
      <c r="E22" s="463"/>
      <c r="F22" s="463"/>
      <c r="G22" s="463"/>
      <c r="H22" s="466"/>
      <c r="I22" s="466"/>
      <c r="J22" s="466"/>
      <c r="K22" s="468"/>
      <c r="L22" s="468"/>
      <c r="CA22" s="286"/>
    </row>
    <row r="23" spans="2:79">
      <c r="B23" s="151"/>
      <c r="C23" s="468"/>
      <c r="D23" s="465"/>
      <c r="E23" s="463"/>
      <c r="F23" s="463"/>
      <c r="G23" s="463"/>
      <c r="H23" s="466"/>
      <c r="I23" s="466"/>
      <c r="J23" s="466"/>
      <c r="K23" s="468"/>
      <c r="L23" s="468"/>
      <c r="CA23" s="286"/>
    </row>
    <row r="24" spans="2:79">
      <c r="B24" s="151"/>
      <c r="C24" s="468"/>
      <c r="D24" s="465"/>
      <c r="E24" s="463"/>
      <c r="F24" s="463"/>
      <c r="G24" s="463"/>
      <c r="H24" s="466"/>
      <c r="I24" s="466"/>
      <c r="J24" s="466"/>
      <c r="K24" s="468"/>
      <c r="L24" s="468"/>
      <c r="CA24" s="286"/>
    </row>
    <row r="25" spans="2:79">
      <c r="C25" s="473" t="s">
        <v>399</v>
      </c>
      <c r="D25" s="411" t="s">
        <v>1521</v>
      </c>
      <c r="E25" s="463"/>
      <c r="F25" s="463"/>
      <c r="G25" s="463"/>
      <c r="H25" s="466"/>
      <c r="I25" s="466"/>
      <c r="J25" s="466"/>
      <c r="K25" s="468"/>
      <c r="L25" s="468"/>
      <c r="CA25" s="286"/>
    </row>
    <row r="26" spans="2:79">
      <c r="C26" s="464" t="str">
        <f>IFERROR(VLOOKUP(D25,'Desarrollo e Innov. Curricular'!$E:$F,2,FALSE),IFERROR(VLOOKUP(D25,'Investigación Científica'!$E:$F,2,FALSE),IFERROR(VLOOKUP(D25,'Vinculación Univ. Sociedad'!$E:$F,2,FALSE),IFERROR(VLOOKUP(D25,'Docencia y Profesorado Universi'!$E:$F,2,FALSE),IFERROR(VLOOKUP(D25,'Estudiantes y Graduados'!$E:$F,2,FALSE),IFERROR(VLOOKUP(D25,'11.Gestion Administrativa'!$E:$F,2,FALSE),IFERROR(VLOOKUP(D25,'Gestión Académica'!$E:$F,2,FALSE),IFERROR(VLOOKUP(D25,'Aseguramiento de la Calidad'!$E:$F,2,FALSE),IFERROR(VLOOKUP(D25,'Gestión del Conocimiento'!$E:$F,2,FALSE),IFERROR(VLOOKUP(D25,'15.Gobernabilidad y Procesos...'!$E:$F,2,FALSE),IFERROR(VLOOKUP(D25,'Gestión del Talento Humano'!$E:$F,2,FALSE),IFERROR(VLOOKUP(D25,'Internacionalización de la E.S.'!$E:$F,2,FALSE),IFERROR(VLOOKUP(D25,Posgrado!$E:$F,2,FALSE),IFERROR(VLOOKUP(D25,'Cultura de Innovación Insti...'!$E:$F,2,FALSE),VLOOKUP(D25,'Lo Esencial de la Reforma Univ.'!$E:$F,2,0)))))))))))))))</f>
        <v>5. Contratación de auditores externos que revisen y dictaminen sobre la ejecución de presupuesto  de los diferentes órganos de la  UNAH.</v>
      </c>
      <c r="D26" s="465"/>
      <c r="E26" s="463"/>
      <c r="F26" s="463"/>
      <c r="G26" s="463"/>
      <c r="H26" s="466"/>
      <c r="I26" s="466"/>
      <c r="J26" s="466"/>
      <c r="K26" s="468"/>
      <c r="L26" s="468"/>
      <c r="CA26" s="286"/>
    </row>
    <row r="27" spans="2:79" ht="15.75" thickBot="1">
      <c r="C27" s="480"/>
      <c r="D27" s="465"/>
      <c r="E27" s="463"/>
      <c r="F27" s="463"/>
      <c r="G27" s="463"/>
      <c r="H27" s="466"/>
      <c r="I27" s="466"/>
      <c r="J27" s="466"/>
      <c r="K27" s="468"/>
      <c r="L27" s="468"/>
      <c r="CA27" s="286"/>
    </row>
    <row r="28" spans="2:79" ht="23.25" thickBot="1">
      <c r="C28" s="482" t="s">
        <v>43</v>
      </c>
      <c r="D28" s="483" t="s">
        <v>54</v>
      </c>
      <c r="E28" s="484" t="s">
        <v>55</v>
      </c>
      <c r="F28" s="483" t="s">
        <v>56</v>
      </c>
      <c r="G28" s="485" t="s">
        <v>27</v>
      </c>
      <c r="H28" s="462" t="s">
        <v>139</v>
      </c>
      <c r="I28" s="486" t="s">
        <v>45</v>
      </c>
      <c r="J28" s="486" t="s">
        <v>140</v>
      </c>
      <c r="K28" s="486" t="s">
        <v>418</v>
      </c>
      <c r="L28" s="486" t="s">
        <v>419</v>
      </c>
      <c r="CA28" s="286"/>
    </row>
    <row r="29" spans="2:79" ht="15.75" thickBot="1">
      <c r="C29" s="487" t="s">
        <v>59</v>
      </c>
      <c r="D29" s="488">
        <v>1</v>
      </c>
      <c r="E29" s="489">
        <v>6</v>
      </c>
      <c r="F29" s="490">
        <v>45000</v>
      </c>
      <c r="G29" s="491">
        <f>F29*E29</f>
        <v>270000</v>
      </c>
      <c r="H29" s="492" t="s">
        <v>137</v>
      </c>
      <c r="I29" s="493" t="s">
        <v>717</v>
      </c>
      <c r="J29" s="493" t="str">
        <f>VLOOKUP(I29,Presupuesto!$A$11:$B$565,2,0)</f>
        <v>OTROS SERVICIOS TECNICOS Y PROFESIONALES</v>
      </c>
      <c r="K29" s="433" t="s">
        <v>1386</v>
      </c>
      <c r="L29" s="433" t="s">
        <v>420</v>
      </c>
    </row>
    <row r="30" spans="2:79">
      <c r="C30" s="494" t="s">
        <v>57</v>
      </c>
      <c r="D30" s="495"/>
      <c r="E30" s="496">
        <v>0</v>
      </c>
      <c r="F30" s="430">
        <v>0</v>
      </c>
      <c r="G30" s="431">
        <f>F30</f>
        <v>0</v>
      </c>
      <c r="H30" s="497"/>
      <c r="I30" s="498" t="s">
        <v>717</v>
      </c>
      <c r="J30" s="498" t="str">
        <f>VLOOKUP(I30,Presupuesto!$A$11:$B$565,2,0)</f>
        <v>OTROS SERVICIOS TECNICOS Y PROFESIONALES</v>
      </c>
      <c r="K30" s="433" t="s">
        <v>1386</v>
      </c>
      <c r="L30" s="433" t="s">
        <v>403</v>
      </c>
    </row>
    <row r="31" spans="2:79" ht="15.75" thickBot="1">
      <c r="C31" s="499" t="s">
        <v>58</v>
      </c>
      <c r="D31" s="500"/>
      <c r="E31" s="501">
        <v>0</v>
      </c>
      <c r="F31" s="443">
        <v>0</v>
      </c>
      <c r="G31" s="502">
        <f>F31</f>
        <v>0</v>
      </c>
      <c r="H31" s="503"/>
      <c r="I31" s="504" t="s">
        <v>717</v>
      </c>
      <c r="J31" s="504" t="str">
        <f>VLOOKUP(I31,Presupuesto!$A$11:$B$565,2,0)</f>
        <v>OTROS SERVICIOS TECNICOS Y PROFESIONALES</v>
      </c>
      <c r="K31" s="448" t="s">
        <v>1386</v>
      </c>
      <c r="L31" s="448" t="s">
        <v>404</v>
      </c>
    </row>
    <row r="32" spans="2:79" ht="75.75" customHeight="1" thickBot="1">
      <c r="C32" s="468"/>
      <c r="D32" s="470"/>
      <c r="E32" s="468"/>
      <c r="F32" s="468"/>
      <c r="G32" s="468"/>
      <c r="H32" s="470"/>
      <c r="I32" s="468"/>
      <c r="J32" s="468"/>
      <c r="K32" s="468"/>
      <c r="L32" s="468"/>
    </row>
    <row r="33" spans="2:79" ht="15.75" thickBot="1">
      <c r="C33" s="481" t="s">
        <v>42</v>
      </c>
      <c r="D33" s="472">
        <f>SUM(G40:G42)</f>
        <v>227499.96</v>
      </c>
      <c r="E33" s="463"/>
      <c r="F33" s="463"/>
      <c r="G33" s="463"/>
      <c r="H33" s="466"/>
      <c r="I33" s="466"/>
      <c r="J33" s="466"/>
      <c r="K33" s="468"/>
      <c r="L33" s="468"/>
      <c r="CA33" s="286"/>
    </row>
    <row r="34" spans="2:79">
      <c r="B34" s="151"/>
      <c r="C34" s="468"/>
      <c r="D34" s="465"/>
      <c r="E34" s="463"/>
      <c r="F34" s="463"/>
      <c r="G34" s="463"/>
      <c r="H34" s="466"/>
      <c r="I34" s="466"/>
      <c r="J34" s="466"/>
      <c r="K34" s="468"/>
      <c r="L34" s="468"/>
      <c r="CA34" s="286"/>
    </row>
    <row r="35" spans="2:79">
      <c r="B35" s="151"/>
      <c r="C35" s="468"/>
      <c r="D35" s="465"/>
      <c r="E35" s="463"/>
      <c r="F35" s="463"/>
      <c r="G35" s="463"/>
      <c r="H35" s="466"/>
      <c r="I35" s="466"/>
      <c r="J35" s="466"/>
      <c r="K35" s="468"/>
      <c r="L35" s="468"/>
      <c r="CA35" s="286"/>
    </row>
    <row r="36" spans="2:79">
      <c r="C36" s="473" t="s">
        <v>399</v>
      </c>
      <c r="D36" s="417" t="s">
        <v>1524</v>
      </c>
      <c r="E36" s="463"/>
      <c r="F36" s="463"/>
      <c r="G36" s="463"/>
      <c r="H36" s="466"/>
      <c r="I36" s="466"/>
      <c r="J36" s="466"/>
      <c r="K36" s="468"/>
      <c r="L36" s="468"/>
      <c r="CA36" s="286"/>
    </row>
    <row r="37" spans="2:79">
      <c r="C37" s="464" t="str">
        <f>IFERROR(VLOOKUP(D36,'Desarrollo e Innov. Curricular'!$E:$F,2,FALSE),IFERROR(VLOOKUP(D36,'Investigación Científica'!$E:$F,2,FALSE),IFERROR(VLOOKUP(D36,'Vinculación Univ. Sociedad'!$E:$F,2,FALSE),IFERROR(VLOOKUP(D36,'Docencia y Profesorado Universi'!$E:$F,2,FALSE),IFERROR(VLOOKUP(D36,'Estudiantes y Graduados'!$E:$F,2,FALSE),IFERROR(VLOOKUP(D36,'11.Gestion Administrativa'!$E:$F,2,FALSE),IFERROR(VLOOKUP(D36,'Gestión Académica'!$E:$F,2,FALSE),IFERROR(VLOOKUP(D36,'Aseguramiento de la Calidad'!$E:$F,2,FALSE),IFERROR(VLOOKUP(D36,'Gestión del Conocimiento'!$E:$F,2,FALSE),IFERROR(VLOOKUP(D36,'15.Gobernabilidad y Procesos...'!$E:$F,2,FALSE),IFERROR(VLOOKUP(D36,'Gestión del Talento Humano'!$E:$F,2,FALSE),IFERROR(VLOOKUP(D36,'Internacionalización de la E.S.'!$E:$F,2,FALSE),IFERROR(VLOOKUP(D36,Posgrado!$E:$F,2,FALSE),IFERROR(VLOOKUP(D36,'Cultura de Innovación Insti...'!$E:$F,2,FALSE),VLOOKUP(D36,'Lo Esencial de la Reforma Univ.'!$E:$F,2,0)))))))))))))))</f>
        <v>1. Elaboración de manuales de procesos administrativos.</v>
      </c>
      <c r="D37" s="465"/>
      <c r="E37" s="463"/>
      <c r="F37" s="463"/>
      <c r="G37" s="463"/>
      <c r="H37" s="466"/>
      <c r="I37" s="466"/>
      <c r="J37" s="466"/>
      <c r="K37" s="468"/>
      <c r="L37" s="468"/>
      <c r="CA37" s="286"/>
    </row>
    <row r="38" spans="2:79" ht="15.75" thickBot="1">
      <c r="C38" s="480"/>
      <c r="D38" s="465"/>
      <c r="E38" s="463"/>
      <c r="F38" s="463"/>
      <c r="G38" s="463"/>
      <c r="H38" s="466"/>
      <c r="I38" s="466"/>
      <c r="J38" s="466"/>
      <c r="K38" s="468"/>
      <c r="L38" s="468"/>
      <c r="CA38" s="286"/>
    </row>
    <row r="39" spans="2:79" ht="23.25" thickBot="1">
      <c r="C39" s="482" t="s">
        <v>43</v>
      </c>
      <c r="D39" s="483" t="s">
        <v>54</v>
      </c>
      <c r="E39" s="484" t="s">
        <v>55</v>
      </c>
      <c r="F39" s="483" t="s">
        <v>56</v>
      </c>
      <c r="G39" s="485" t="s">
        <v>27</v>
      </c>
      <c r="H39" s="462" t="s">
        <v>139</v>
      </c>
      <c r="I39" s="486" t="s">
        <v>45</v>
      </c>
      <c r="J39" s="486" t="s">
        <v>140</v>
      </c>
      <c r="K39" s="486" t="s">
        <v>418</v>
      </c>
      <c r="L39" s="486" t="s">
        <v>419</v>
      </c>
      <c r="CA39" s="286"/>
    </row>
    <row r="40" spans="2:79" ht="15.75" thickBot="1">
      <c r="C40" s="487" t="s">
        <v>83</v>
      </c>
      <c r="D40" s="488">
        <v>1</v>
      </c>
      <c r="E40" s="489">
        <v>6</v>
      </c>
      <c r="F40" s="490">
        <v>35000</v>
      </c>
      <c r="G40" s="491">
        <f>F40*E40</f>
        <v>210000</v>
      </c>
      <c r="H40" s="492" t="s">
        <v>137</v>
      </c>
      <c r="I40" s="493" t="s">
        <v>270</v>
      </c>
      <c r="J40" s="493" t="str">
        <f>VLOOKUP(I40,Presupuesto!$A$11:$B$565,2,0)</f>
        <v>OTROS SERVICIOS PERSONALES (12900-00)</v>
      </c>
      <c r="K40" s="433" t="s">
        <v>1386</v>
      </c>
      <c r="L40" s="433" t="s">
        <v>407</v>
      </c>
    </row>
    <row r="41" spans="2:79">
      <c r="C41" s="494" t="s">
        <v>57</v>
      </c>
      <c r="D41" s="495"/>
      <c r="E41" s="496">
        <v>0</v>
      </c>
      <c r="F41" s="579">
        <v>0</v>
      </c>
      <c r="G41" s="431">
        <f>F41</f>
        <v>0</v>
      </c>
      <c r="H41" s="497"/>
      <c r="I41" s="498" t="s">
        <v>562</v>
      </c>
      <c r="J41" s="498" t="str">
        <f>VLOOKUP(I41,Presupuesto!$A$11:$B$565,2,0)</f>
        <v>DECIMO TERCER MES</v>
      </c>
      <c r="K41" s="433" t="s">
        <v>1386</v>
      </c>
      <c r="L41" s="433" t="s">
        <v>408</v>
      </c>
    </row>
    <row r="42" spans="2:79" ht="15.75" thickBot="1">
      <c r="C42" s="499" t="s">
        <v>58</v>
      </c>
      <c r="D42" s="500"/>
      <c r="E42" s="501">
        <v>6</v>
      </c>
      <c r="F42" s="443">
        <v>2916.66</v>
      </c>
      <c r="G42" s="502">
        <f>F42*E42</f>
        <v>17499.96</v>
      </c>
      <c r="H42" s="503" t="s">
        <v>137</v>
      </c>
      <c r="I42" s="504" t="s">
        <v>562</v>
      </c>
      <c r="J42" s="504" t="str">
        <f>VLOOKUP(I42,Presupuesto!$A$11:$B$565,2,0)</f>
        <v>DECIMO TERCER MES</v>
      </c>
      <c r="K42" s="448" t="s">
        <v>1386</v>
      </c>
      <c r="L42" s="448" t="s">
        <v>409</v>
      </c>
    </row>
    <row r="43" spans="2:79">
      <c r="C43" s="468"/>
      <c r="D43" s="470"/>
      <c r="E43" s="468"/>
      <c r="F43" s="468"/>
      <c r="G43" s="468"/>
      <c r="H43" s="470"/>
      <c r="I43" s="468"/>
      <c r="J43" s="468"/>
      <c r="K43" s="468"/>
      <c r="L43" s="468"/>
    </row>
    <row r="44" spans="2:79" ht="15.75" thickBot="1">
      <c r="C44" s="468"/>
      <c r="D44" s="470"/>
      <c r="E44" s="468"/>
      <c r="F44" s="468"/>
      <c r="G44" s="468"/>
      <c r="H44" s="470"/>
      <c r="I44" s="468"/>
      <c r="J44" s="468"/>
      <c r="K44" s="468"/>
      <c r="L44" s="468"/>
    </row>
    <row r="45" spans="2:79" ht="15.75" thickBot="1">
      <c r="C45" s="481" t="s">
        <v>42</v>
      </c>
      <c r="D45" s="472">
        <f>SUM(G52:G54)</f>
        <v>357749.99400000001</v>
      </c>
      <c r="E45" s="463"/>
      <c r="F45" s="463"/>
      <c r="G45" s="463"/>
      <c r="H45" s="466"/>
      <c r="I45" s="466"/>
      <c r="J45" s="466"/>
      <c r="K45" s="468"/>
      <c r="L45" s="468"/>
      <c r="CA45" s="286"/>
    </row>
    <row r="46" spans="2:79">
      <c r="B46" s="151"/>
      <c r="C46" s="468"/>
      <c r="D46" s="465"/>
      <c r="E46" s="463"/>
      <c r="F46" s="463"/>
      <c r="G46" s="463"/>
      <c r="H46" s="466"/>
      <c r="I46" s="466"/>
      <c r="J46" s="466"/>
      <c r="K46" s="468"/>
      <c r="L46" s="468"/>
      <c r="CA46" s="286"/>
    </row>
    <row r="47" spans="2:79">
      <c r="B47" s="151"/>
      <c r="C47" s="468"/>
      <c r="D47" s="465"/>
      <c r="E47" s="463"/>
      <c r="F47" s="463"/>
      <c r="G47" s="463"/>
      <c r="H47" s="466"/>
      <c r="I47" s="466"/>
      <c r="J47" s="466"/>
      <c r="K47" s="468"/>
      <c r="L47" s="468"/>
      <c r="CA47" s="286"/>
    </row>
    <row r="48" spans="2:79">
      <c r="C48" s="473" t="s">
        <v>399</v>
      </c>
      <c r="D48" s="474" t="s">
        <v>1536</v>
      </c>
      <c r="E48" s="463"/>
      <c r="F48" s="463"/>
      <c r="G48" s="463"/>
      <c r="H48" s="466"/>
      <c r="I48" s="466"/>
      <c r="J48" s="466"/>
      <c r="K48" s="468"/>
      <c r="L48" s="468"/>
      <c r="CA48" s="286"/>
    </row>
    <row r="49" spans="2:79">
      <c r="C49" s="464" t="str">
        <f>IFERROR(VLOOKUP(D48,'Desarrollo e Innov. Curricular'!$E:$F,2,FALSE),IFERROR(VLOOKUP(D48,'Investigación Científica'!$E:$F,2,FALSE),IFERROR(VLOOKUP(D48,'Vinculación Univ. Sociedad'!$E:$F,2,FALSE),IFERROR(VLOOKUP(D48,'Docencia y Profesorado Universi'!$E:$F,2,FALSE),IFERROR(VLOOKUP(D48,'Estudiantes y Graduados'!$E:$F,2,FALSE),IFERROR(VLOOKUP(D48,'11.Gestion Administrativa'!$E:$F,2,FALSE),IFERROR(VLOOKUP(D48,'Gestión Académica'!$E:$F,2,FALSE),IFERROR(VLOOKUP(D48,'Aseguramiento de la Calidad'!$E:$F,2,FALSE),IFERROR(VLOOKUP(D48,'Gestión del Conocimiento'!$E:$F,2,FALSE),IFERROR(VLOOKUP(D48,'15.Gobernabilidad y Procesos...'!$E:$F,2,FALSE),IFERROR(VLOOKUP(D48,'Gestión del Talento Humano'!$E:$F,2,FALSE),IFERROR(VLOOKUP(D48,'Internacionalización de la E.S.'!$E:$F,2,FALSE),IFERROR(VLOOKUP(D48,Posgrado!$E:$F,2,FALSE),IFERROR(VLOOKUP(D48,'Cultura de Innovación Insti...'!$E:$F,2,FALSE),VLOOKUP(D48,'Lo Esencial de la Reforma Univ.'!$E:$F,2,0)))))))))))))))</f>
        <v xml:space="preserve">7. Contrtación de consultoría para la armonizacíon  de la legislación universitaria.  </v>
      </c>
      <c r="D49" s="465"/>
      <c r="E49" s="463"/>
      <c r="F49" s="463"/>
      <c r="G49" s="463"/>
      <c r="H49" s="466"/>
      <c r="I49" s="466"/>
      <c r="J49" s="466"/>
      <c r="K49" s="468"/>
      <c r="L49" s="468"/>
      <c r="CA49" s="286"/>
    </row>
    <row r="50" spans="2:79" ht="15.75" thickBot="1">
      <c r="C50" s="480"/>
      <c r="D50" s="465"/>
      <c r="E50" s="463"/>
      <c r="F50" s="463"/>
      <c r="G50" s="463"/>
      <c r="H50" s="466"/>
      <c r="I50" s="466"/>
      <c r="J50" s="466"/>
      <c r="K50" s="468"/>
      <c r="L50" s="468"/>
      <c r="CA50" s="286"/>
    </row>
    <row r="51" spans="2:79" ht="23.25" thickBot="1">
      <c r="C51" s="482" t="s">
        <v>43</v>
      </c>
      <c r="D51" s="483" t="s">
        <v>54</v>
      </c>
      <c r="E51" s="484" t="s">
        <v>55</v>
      </c>
      <c r="F51" s="483" t="s">
        <v>56</v>
      </c>
      <c r="G51" s="485" t="s">
        <v>27</v>
      </c>
      <c r="H51" s="462" t="s">
        <v>139</v>
      </c>
      <c r="I51" s="486" t="s">
        <v>45</v>
      </c>
      <c r="J51" s="486" t="s">
        <v>140</v>
      </c>
      <c r="K51" s="486" t="s">
        <v>418</v>
      </c>
      <c r="L51" s="486" t="s">
        <v>419</v>
      </c>
      <c r="CA51" s="286"/>
    </row>
    <row r="52" spans="2:79" ht="15.75" thickBot="1">
      <c r="C52" s="487" t="s">
        <v>83</v>
      </c>
      <c r="D52" s="488">
        <v>1</v>
      </c>
      <c r="E52" s="580">
        <v>12</v>
      </c>
      <c r="F52" s="490">
        <v>26500</v>
      </c>
      <c r="G52" s="491">
        <f>F52*E52</f>
        <v>318000</v>
      </c>
      <c r="H52" s="492" t="s">
        <v>137</v>
      </c>
      <c r="I52" s="493" t="s">
        <v>270</v>
      </c>
      <c r="J52" s="493" t="str">
        <f>VLOOKUP(I52,Presupuesto!$A$11:$B$565,2,0)</f>
        <v>OTROS SERVICIOS PERSONALES (12900-00)</v>
      </c>
      <c r="K52" s="433" t="s">
        <v>1390</v>
      </c>
      <c r="L52" s="433" t="s">
        <v>402</v>
      </c>
    </row>
    <row r="53" spans="2:79">
      <c r="C53" s="494" t="s">
        <v>57</v>
      </c>
      <c r="D53" s="495">
        <v>1</v>
      </c>
      <c r="E53" s="581">
        <v>12</v>
      </c>
      <c r="F53" s="430">
        <v>2208.3330000000001</v>
      </c>
      <c r="G53" s="431">
        <f>E53*F53</f>
        <v>26499.995999999999</v>
      </c>
      <c r="H53" s="497" t="s">
        <v>137</v>
      </c>
      <c r="I53" s="498" t="s">
        <v>562</v>
      </c>
      <c r="J53" s="498" t="str">
        <f>VLOOKUP(I53,Presupuesto!$A$11:$B$565,2,0)</f>
        <v>DECIMO TERCER MES</v>
      </c>
      <c r="K53" s="433" t="s">
        <v>1390</v>
      </c>
      <c r="L53" s="433" t="s">
        <v>406</v>
      </c>
    </row>
    <row r="54" spans="2:79" ht="15.75" thickBot="1">
      <c r="C54" s="499" t="s">
        <v>58</v>
      </c>
      <c r="D54" s="500">
        <v>1</v>
      </c>
      <c r="E54" s="582">
        <v>6</v>
      </c>
      <c r="F54" s="430">
        <v>2208.3330000000001</v>
      </c>
      <c r="G54" s="502">
        <f>F54*E54</f>
        <v>13249.998</v>
      </c>
      <c r="H54" s="503" t="s">
        <v>137</v>
      </c>
      <c r="I54" s="504" t="s">
        <v>564</v>
      </c>
      <c r="J54" s="504" t="str">
        <f>VLOOKUP(I54,Presupuesto!$A$11:$B$565,2,0)</f>
        <v>DECIMOCUARTO MES</v>
      </c>
      <c r="K54" s="448" t="s">
        <v>1390</v>
      </c>
      <c r="L54" s="448" t="s">
        <v>412</v>
      </c>
    </row>
    <row r="55" spans="2:79" ht="16.5" customHeight="1" thickBot="1">
      <c r="C55" s="468"/>
      <c r="D55" s="470"/>
      <c r="E55" s="468"/>
      <c r="F55" s="468"/>
      <c r="G55" s="468"/>
      <c r="H55" s="470"/>
      <c r="I55" s="468"/>
      <c r="J55" s="468"/>
      <c r="K55" s="468"/>
      <c r="L55" s="468"/>
    </row>
    <row r="56" spans="2:79" ht="15.75" thickBot="1">
      <c r="C56" s="481" t="s">
        <v>42</v>
      </c>
      <c r="D56" s="472">
        <f>SUM(G63:G65)</f>
        <v>250000</v>
      </c>
      <c r="E56" s="463"/>
      <c r="F56" s="463"/>
      <c r="G56" s="463"/>
      <c r="H56" s="466"/>
      <c r="I56" s="466"/>
      <c r="J56" s="466"/>
      <c r="K56" s="468"/>
      <c r="L56" s="468"/>
      <c r="CA56" s="286"/>
    </row>
    <row r="57" spans="2:79">
      <c r="B57" s="151"/>
      <c r="C57" s="468"/>
      <c r="D57" s="465"/>
      <c r="E57" s="463"/>
      <c r="F57" s="463"/>
      <c r="G57" s="463"/>
      <c r="H57" s="466"/>
      <c r="I57" s="466"/>
      <c r="J57" s="466"/>
      <c r="K57" s="468"/>
      <c r="L57" s="468"/>
      <c r="CA57" s="286"/>
    </row>
    <row r="58" spans="2:79">
      <c r="B58" s="151"/>
      <c r="C58" s="468"/>
      <c r="D58" s="465"/>
      <c r="E58" s="463"/>
      <c r="F58" s="463"/>
      <c r="G58" s="463"/>
      <c r="H58" s="466"/>
      <c r="I58" s="466"/>
      <c r="J58" s="466"/>
      <c r="K58" s="468"/>
      <c r="L58" s="468"/>
      <c r="CA58" s="286"/>
    </row>
    <row r="59" spans="2:79">
      <c r="C59" s="473" t="s">
        <v>399</v>
      </c>
      <c r="D59" s="411" t="s">
        <v>1538</v>
      </c>
      <c r="E59" s="463"/>
      <c r="F59" s="463"/>
      <c r="G59" s="463"/>
      <c r="H59" s="466"/>
      <c r="I59" s="466"/>
      <c r="J59" s="466"/>
      <c r="K59" s="468"/>
      <c r="L59" s="468"/>
      <c r="CA59" s="286"/>
    </row>
    <row r="60" spans="2:79">
      <c r="C60" s="464" t="str">
        <f>IFERROR(VLOOKUP(D59,'Desarrollo e Innov. Curricular'!$E:$F,2,FALSE),IFERROR(VLOOKUP(D59,'Investigación Científica'!$E:$F,2,FALSE),IFERROR(VLOOKUP(D59,'Vinculación Univ. Sociedad'!$E:$F,2,FALSE),IFERROR(VLOOKUP(D59,'Docencia y Profesorado Universi'!$E:$F,2,FALSE),IFERROR(VLOOKUP(D59,'Estudiantes y Graduados'!$E:$F,2,FALSE),IFERROR(VLOOKUP(D59,'11.Gestion Administrativa'!$E:$F,2,FALSE),IFERROR(VLOOKUP(D59,'Gestión Académica'!$E:$F,2,FALSE),IFERROR(VLOOKUP(D59,'Aseguramiento de la Calidad'!$E:$F,2,FALSE),IFERROR(VLOOKUP(D59,'Gestión del Conocimiento'!$E:$F,2,FALSE),IFERROR(VLOOKUP(D59,'15.Gobernabilidad y Procesos...'!$E:$F,2,FALSE),IFERROR(VLOOKUP(D59,'Gestión del Talento Humano'!$E:$F,2,FALSE),IFERROR(VLOOKUP(D59,'Internacionalización de la E.S.'!$E:$F,2,FALSE),IFERROR(VLOOKUP(D59,Posgrado!$E:$F,2,FALSE),IFERROR(VLOOKUP(D59,'Cultura de Innovación Insti...'!$E:$F,2,FALSE),VLOOKUP(D59,'Lo Esencial de la Reforma Univ.'!$E:$F,2,0)))))))))))))))</f>
        <v>10. Contratación de firma consultora para la implementación  del nuevo modelo basado en la gestión de riesgos.</v>
      </c>
      <c r="D60" s="465"/>
      <c r="E60" s="463"/>
      <c r="F60" s="463"/>
      <c r="G60" s="463"/>
      <c r="H60" s="466"/>
      <c r="I60" s="466"/>
      <c r="J60" s="466"/>
      <c r="K60" s="468"/>
      <c r="L60" s="468"/>
      <c r="CA60" s="286"/>
    </row>
    <row r="61" spans="2:79" ht="15.75" thickBot="1">
      <c r="C61" s="480"/>
      <c r="D61" s="465"/>
      <c r="E61" s="463"/>
      <c r="F61" s="463"/>
      <c r="G61" s="463"/>
      <c r="H61" s="466"/>
      <c r="I61" s="466"/>
      <c r="J61" s="466"/>
      <c r="K61" s="468"/>
      <c r="L61" s="468"/>
      <c r="CA61" s="286"/>
    </row>
    <row r="62" spans="2:79" ht="23.25" thickBot="1">
      <c r="C62" s="482" t="s">
        <v>43</v>
      </c>
      <c r="D62" s="483" t="s">
        <v>54</v>
      </c>
      <c r="E62" s="484" t="s">
        <v>55</v>
      </c>
      <c r="F62" s="483" t="s">
        <v>56</v>
      </c>
      <c r="G62" s="485" t="s">
        <v>27</v>
      </c>
      <c r="H62" s="462" t="s">
        <v>139</v>
      </c>
      <c r="I62" s="486" t="s">
        <v>45</v>
      </c>
      <c r="J62" s="486" t="s">
        <v>140</v>
      </c>
      <c r="K62" s="486" t="s">
        <v>418</v>
      </c>
      <c r="L62" s="486" t="s">
        <v>419</v>
      </c>
      <c r="CA62" s="286"/>
    </row>
    <row r="63" spans="2:79" ht="15.75" thickBot="1">
      <c r="C63" s="487" t="s">
        <v>59</v>
      </c>
      <c r="D63" s="488">
        <v>1</v>
      </c>
      <c r="E63" s="489">
        <v>5</v>
      </c>
      <c r="F63" s="490">
        <v>50000</v>
      </c>
      <c r="G63" s="491">
        <f>F63*E63</f>
        <v>250000</v>
      </c>
      <c r="H63" s="492" t="s">
        <v>137</v>
      </c>
      <c r="I63" s="493" t="s">
        <v>717</v>
      </c>
      <c r="J63" s="493" t="str">
        <f>VLOOKUP(I63,Presupuesto!$A$11:$B$565,2,0)</f>
        <v>OTROS SERVICIOS TECNICOS Y PROFESIONALES</v>
      </c>
      <c r="K63" s="433" t="s">
        <v>1390</v>
      </c>
      <c r="L63" s="433" t="s">
        <v>404</v>
      </c>
    </row>
    <row r="64" spans="2:79">
      <c r="C64" s="494" t="s">
        <v>57</v>
      </c>
      <c r="D64" s="495"/>
      <c r="E64" s="496"/>
      <c r="F64" s="430">
        <v>0</v>
      </c>
      <c r="G64" s="431">
        <f>F64</f>
        <v>0</v>
      </c>
      <c r="H64" s="497"/>
      <c r="I64" s="498" t="s">
        <v>717</v>
      </c>
      <c r="J64" s="498" t="str">
        <f>VLOOKUP(I64,Presupuesto!$A$11:$B$565,2,0)</f>
        <v>OTROS SERVICIOS TECNICOS Y PROFESIONALES</v>
      </c>
      <c r="K64" s="433" t="s">
        <v>1390</v>
      </c>
      <c r="L64" s="433" t="s">
        <v>404</v>
      </c>
    </row>
    <row r="65" spans="2:79" ht="15.75" thickBot="1">
      <c r="C65" s="499" t="s">
        <v>58</v>
      </c>
      <c r="D65" s="500"/>
      <c r="E65" s="501">
        <v>0</v>
      </c>
      <c r="F65" s="443">
        <v>0</v>
      </c>
      <c r="G65" s="502">
        <f>F65</f>
        <v>0</v>
      </c>
      <c r="H65" s="503"/>
      <c r="I65" s="504" t="s">
        <v>717</v>
      </c>
      <c r="J65" s="504" t="str">
        <f>VLOOKUP(I65,Presupuesto!$A$11:$B$565,2,0)</f>
        <v>OTROS SERVICIOS TECNICOS Y PROFESIONALES</v>
      </c>
      <c r="K65" s="448" t="s">
        <v>1390</v>
      </c>
      <c r="L65" s="448" t="s">
        <v>406</v>
      </c>
    </row>
    <row r="66" spans="2:79">
      <c r="C66" s="468"/>
      <c r="D66" s="470"/>
      <c r="E66" s="468"/>
      <c r="F66" s="468"/>
      <c r="G66" s="468"/>
      <c r="H66" s="470"/>
      <c r="I66" s="468"/>
      <c r="J66" s="468"/>
      <c r="K66" s="468"/>
      <c r="L66" s="468"/>
    </row>
    <row r="67" spans="2:79" ht="15.75" thickBot="1">
      <c r="C67" s="468"/>
      <c r="D67" s="470"/>
      <c r="E67" s="468"/>
      <c r="F67" s="468"/>
      <c r="G67" s="468"/>
      <c r="H67" s="470"/>
      <c r="I67" s="468"/>
      <c r="J67" s="468"/>
      <c r="K67" s="468"/>
      <c r="L67" s="468"/>
    </row>
    <row r="68" spans="2:79" ht="15.75" thickBot="1">
      <c r="C68" s="481" t="s">
        <v>42</v>
      </c>
      <c r="D68" s="472">
        <f>SUM(G75:G77)</f>
        <v>250000</v>
      </c>
      <c r="E68" s="463"/>
      <c r="F68" s="463"/>
      <c r="G68" s="463"/>
      <c r="H68" s="466"/>
      <c r="I68" s="466"/>
      <c r="J68" s="466"/>
      <c r="K68" s="468"/>
      <c r="L68" s="468"/>
      <c r="CA68" s="286"/>
    </row>
    <row r="69" spans="2:79">
      <c r="B69" s="151"/>
      <c r="C69" s="468"/>
      <c r="D69" s="465"/>
      <c r="E69" s="463"/>
      <c r="F69" s="463"/>
      <c r="G69" s="463"/>
      <c r="H69" s="466"/>
      <c r="I69" s="466"/>
      <c r="J69" s="466"/>
      <c r="K69" s="468"/>
      <c r="L69" s="468"/>
      <c r="CA69" s="286"/>
    </row>
    <row r="70" spans="2:79">
      <c r="B70" s="151"/>
      <c r="C70" s="468"/>
      <c r="D70" s="465"/>
      <c r="E70" s="463"/>
      <c r="F70" s="463"/>
      <c r="G70" s="463"/>
      <c r="H70" s="466"/>
      <c r="I70" s="466"/>
      <c r="J70" s="466"/>
      <c r="K70" s="468"/>
      <c r="L70" s="468"/>
      <c r="CA70" s="286"/>
    </row>
    <row r="71" spans="2:79">
      <c r="C71" s="473" t="s">
        <v>399</v>
      </c>
      <c r="D71" s="411" t="s">
        <v>1550</v>
      </c>
      <c r="E71" s="463"/>
      <c r="F71" s="463"/>
      <c r="G71" s="463"/>
      <c r="H71" s="466"/>
      <c r="I71" s="466"/>
      <c r="J71" s="466"/>
      <c r="K71" s="468"/>
      <c r="L71" s="468"/>
      <c r="CA71" s="286"/>
    </row>
    <row r="72" spans="2:79">
      <c r="C72" s="464" t="str">
        <f>IFERROR(VLOOKUP(D71,'Desarrollo e Innov. Curricular'!$E:$F,2,FALSE),IFERROR(VLOOKUP(D71,'Investigación Científica'!$E:$F,2,FALSE),IFERROR(VLOOKUP(D71,'Vinculación Univ. Sociedad'!$E:$F,2,FALSE),IFERROR(VLOOKUP(D71,'Docencia y Profesorado Universi'!$E:$F,2,FALSE),IFERROR(VLOOKUP(D71,'Estudiantes y Graduados'!$E:$F,2,FALSE),IFERROR(VLOOKUP(D71,'11.Gestion Administrativa'!$E:$F,2,FALSE),IFERROR(VLOOKUP(D71,'Gestión Académica'!$E:$F,2,FALSE),IFERROR(VLOOKUP(D71,'Aseguramiento de la Calidad'!$E:$F,2,FALSE),IFERROR(VLOOKUP(D71,'Gestión del Conocimiento'!$E:$F,2,FALSE),IFERROR(VLOOKUP(D71,'15.Gobernabilidad y Procesos...'!$E:$F,2,FALSE),IFERROR(VLOOKUP(D71,'Gestión del Talento Humano'!$E:$F,2,FALSE),IFERROR(VLOOKUP(D71,'Internacionalización de la E.S.'!$E:$F,2,FALSE),IFERROR(VLOOKUP(D71,Posgrado!$E:$F,2,FALSE),IFERROR(VLOOKUP(D71,'Cultura de Innovación Insti...'!$E:$F,2,FALSE),VLOOKUP(D71,'Lo Esencial de la Reforma Univ.'!$E:$F,2,0)))))))))))))))</f>
        <v>1. Contratación de Consultor que realice un estudio de la estructura organizativa de los Centros Regionales.</v>
      </c>
      <c r="D72" s="465"/>
      <c r="E72" s="463"/>
      <c r="F72" s="463"/>
      <c r="G72" s="463"/>
      <c r="H72" s="466"/>
      <c r="I72" s="466"/>
      <c r="J72" s="466"/>
      <c r="K72" s="468"/>
      <c r="L72" s="468"/>
      <c r="CA72" s="286"/>
    </row>
    <row r="73" spans="2:79" ht="15.75" thickBot="1">
      <c r="C73" s="480"/>
      <c r="D73" s="465"/>
      <c r="E73" s="463"/>
      <c r="F73" s="463"/>
      <c r="G73" s="463"/>
      <c r="H73" s="466"/>
      <c r="I73" s="466"/>
      <c r="J73" s="466"/>
      <c r="K73" s="468"/>
      <c r="L73" s="468"/>
      <c r="CA73" s="286"/>
    </row>
    <row r="74" spans="2:79" ht="23.25" thickBot="1">
      <c r="C74" s="482" t="s">
        <v>43</v>
      </c>
      <c r="D74" s="483" t="s">
        <v>54</v>
      </c>
      <c r="E74" s="484" t="s">
        <v>55</v>
      </c>
      <c r="F74" s="483" t="s">
        <v>56</v>
      </c>
      <c r="G74" s="485" t="s">
        <v>27</v>
      </c>
      <c r="H74" s="462" t="s">
        <v>139</v>
      </c>
      <c r="I74" s="486" t="s">
        <v>45</v>
      </c>
      <c r="J74" s="486" t="s">
        <v>140</v>
      </c>
      <c r="K74" s="486" t="s">
        <v>418</v>
      </c>
      <c r="L74" s="486" t="s">
        <v>419</v>
      </c>
      <c r="CA74" s="286"/>
    </row>
    <row r="75" spans="2:79" ht="15.75" thickBot="1">
      <c r="C75" s="487" t="s">
        <v>59</v>
      </c>
      <c r="D75" s="488">
        <v>1</v>
      </c>
      <c r="E75" s="489">
        <v>5</v>
      </c>
      <c r="F75" s="490">
        <v>50000</v>
      </c>
      <c r="G75" s="491">
        <f>F75*E75</f>
        <v>250000</v>
      </c>
      <c r="H75" s="492" t="s">
        <v>137</v>
      </c>
      <c r="I75" s="493" t="s">
        <v>717</v>
      </c>
      <c r="J75" s="493" t="str">
        <f>VLOOKUP(I75,Presupuesto!$A$11:$B$565,2,0)</f>
        <v>OTROS SERVICIOS TECNICOS Y PROFESIONALES</v>
      </c>
      <c r="K75" s="433" t="s">
        <v>1390</v>
      </c>
      <c r="L75" s="433" t="s">
        <v>402</v>
      </c>
    </row>
    <row r="76" spans="2:79">
      <c r="C76" s="494" t="s">
        <v>57</v>
      </c>
      <c r="D76" s="495"/>
      <c r="E76" s="496">
        <v>0</v>
      </c>
      <c r="F76" s="430">
        <v>0</v>
      </c>
      <c r="G76" s="431">
        <f>F76</f>
        <v>0</v>
      </c>
      <c r="H76" s="497"/>
      <c r="I76" s="498" t="s">
        <v>717</v>
      </c>
      <c r="J76" s="498" t="str">
        <f>VLOOKUP(I76,Presupuesto!$A$11:$B$565,2,0)</f>
        <v>OTROS SERVICIOS TECNICOS Y PROFESIONALES</v>
      </c>
      <c r="K76" s="433" t="s">
        <v>1390</v>
      </c>
      <c r="L76" s="433" t="s">
        <v>420</v>
      </c>
    </row>
    <row r="77" spans="2:79" ht="15.75" thickBot="1">
      <c r="C77" s="499" t="s">
        <v>58</v>
      </c>
      <c r="D77" s="500"/>
      <c r="E77" s="501">
        <v>0</v>
      </c>
      <c r="F77" s="443">
        <v>0</v>
      </c>
      <c r="G77" s="502">
        <f>F77</f>
        <v>0</v>
      </c>
      <c r="H77" s="503"/>
      <c r="I77" s="504" t="s">
        <v>717</v>
      </c>
      <c r="J77" s="504" t="str">
        <f>VLOOKUP(I77,Presupuesto!$A$11:$B$565,2,0)</f>
        <v>OTROS SERVICIOS TECNICOS Y PROFESIONALES</v>
      </c>
      <c r="K77" s="448" t="s">
        <v>1390</v>
      </c>
      <c r="L77" s="448" t="s">
        <v>406</v>
      </c>
    </row>
  </sheetData>
  <dataValidations count="4">
    <dataValidation type="list" allowBlank="1" showInputMessage="1" showErrorMessage="1" errorTitle="¡Ingreso no Válido!" error="Por favor seleccione una opción de la lista" promptTitle="Tipo de Presupuesto" prompt="Seleccione una opción de la lista." sqref="H17:H19 H52:H54 H40:H42 H29:H31 H63:H65 H75:H77">
      <formula1>$R$2:$S$2</formula1>
    </dataValidation>
    <dataValidation type="list" allowBlank="1" showInputMessage="1" showErrorMessage="1" errorTitle="¡Ingreso Inválido!" error="Seleccione una opción de la lista." promptTitle="Dimensión Estratégica" prompt="Seleccione una opción de la lista." sqref="K17:K19 K52:K54 K40:K42 K29:K31 K63:K65 K75:K77">
      <formula1>$A$2:$O$2</formula1>
    </dataValidation>
    <dataValidation type="list" allowBlank="1" showInputMessage="1" showErrorMessage="1" errorTitle="¡Ingreso Inválido!" error="Seleccione una opción de la lista" promptTitle="Mes Requerido" prompt="Seleccione el mes en el que requiere el recurso." sqref="L17:L19 L52:L54 L40:L42 L29:L31 L63:L65 L75:L77">
      <formula1>$U$2:$AF$2</formula1>
    </dataValidation>
    <dataValidation type="list" allowBlank="1" showInputMessage="1" showErrorMessage="1" errorTitle="¡Ingreso Inválido!" error="Verifique el valor ingresado." sqref="I17:I19 I52:I54 I40:I42 I29:I31 I63:I65 I75:I77">
      <formula1>$A$1:$UI$1</formula1>
    </dataValidation>
  </dataValidations>
  <pageMargins left="0.31496062992125984" right="0.31496062992125984" top="0.55118110236220474" bottom="0.55118110236220474" header="0.31496062992125984" footer="0.31496062992125984"/>
  <pageSetup paperSize="5" orientation="landscape" horizontalDpi="300" verticalDpi="300" r:id="rId1"/>
  <drawing r:id="rId2"/>
</worksheet>
</file>

<file path=xl/worksheets/sheet6.xml><?xml version="1.0" encoding="utf-8"?>
<worksheet xmlns="http://schemas.openxmlformats.org/spreadsheetml/2006/main" xmlns:r="http://schemas.openxmlformats.org/officeDocument/2006/relationships">
  <sheetPr>
    <tabColor rgb="FF92D050"/>
  </sheetPr>
  <dimension ref="A1:UI44"/>
  <sheetViews>
    <sheetView showGridLines="0" topLeftCell="A4" zoomScale="84" zoomScaleNormal="84" workbookViewId="0">
      <selection activeCell="C14" sqref="C14"/>
    </sheetView>
  </sheetViews>
  <sheetFormatPr baseColWidth="10" defaultColWidth="11.5703125" defaultRowHeight="15"/>
  <cols>
    <col min="1" max="1" width="1.85546875" style="84" customWidth="1"/>
    <col min="2" max="2" width="6.7109375" style="84" customWidth="1"/>
    <col min="3" max="3" width="41.7109375" style="84" customWidth="1"/>
    <col min="4" max="4" width="26.42578125" style="84" bestFit="1" customWidth="1"/>
    <col min="5" max="6" width="13.85546875" style="84" customWidth="1"/>
    <col min="7" max="7" width="13.85546875" style="75" customWidth="1"/>
    <col min="8" max="8" width="12.7109375" style="84" bestFit="1" customWidth="1"/>
    <col min="9" max="9" width="35.42578125" style="84" bestFit="1" customWidth="1"/>
    <col min="10" max="10" width="22.28515625" style="84" bestFit="1" customWidth="1"/>
    <col min="11" max="11" width="13.42578125" style="84" bestFit="1" customWidth="1"/>
    <col min="12" max="16384" width="11.5703125" style="84"/>
  </cols>
  <sheetData>
    <row r="1" spans="1:555" ht="26.25" hidden="1">
      <c r="A1" s="160" t="s">
        <v>258</v>
      </c>
      <c r="B1" s="162" t="s">
        <v>259</v>
      </c>
      <c r="C1" s="155" t="s">
        <v>260</v>
      </c>
      <c r="D1" s="155" t="s">
        <v>508</v>
      </c>
      <c r="E1" s="155" t="s">
        <v>510</v>
      </c>
      <c r="F1" s="155" t="s">
        <v>512</v>
      </c>
      <c r="G1" s="155" t="s">
        <v>514</v>
      </c>
      <c r="H1" s="155" t="s">
        <v>516</v>
      </c>
      <c r="I1" s="155" t="s">
        <v>518</v>
      </c>
      <c r="J1" s="155" t="s">
        <v>261</v>
      </c>
      <c r="K1" s="155" t="s">
        <v>521</v>
      </c>
      <c r="L1" s="155" t="s">
        <v>262</v>
      </c>
      <c r="M1" s="155" t="s">
        <v>523</v>
      </c>
      <c r="N1" s="155" t="s">
        <v>525</v>
      </c>
      <c r="O1" s="155" t="s">
        <v>527</v>
      </c>
      <c r="P1" s="155" t="s">
        <v>263</v>
      </c>
      <c r="Q1" s="155" t="s">
        <v>528</v>
      </c>
      <c r="R1" s="155" t="s">
        <v>531</v>
      </c>
      <c r="S1" s="155" t="s">
        <v>264</v>
      </c>
      <c r="T1" s="155" t="s">
        <v>533</v>
      </c>
      <c r="U1" s="155" t="s">
        <v>265</v>
      </c>
      <c r="V1" s="155" t="s">
        <v>534</v>
      </c>
      <c r="W1" s="155" t="s">
        <v>535</v>
      </c>
      <c r="X1" s="155" t="s">
        <v>539</v>
      </c>
      <c r="Y1" s="155" t="s">
        <v>281</v>
      </c>
      <c r="Z1" s="155" t="s">
        <v>540</v>
      </c>
      <c r="AA1" s="155" t="s">
        <v>542</v>
      </c>
      <c r="AB1" s="155" t="s">
        <v>544</v>
      </c>
      <c r="AC1" s="155" t="s">
        <v>282</v>
      </c>
      <c r="AD1" s="155" t="s">
        <v>546</v>
      </c>
      <c r="AE1" s="155" t="s">
        <v>548</v>
      </c>
      <c r="AF1" s="155" t="s">
        <v>550</v>
      </c>
      <c r="AG1" s="155" t="s">
        <v>552</v>
      </c>
      <c r="AH1" s="155" t="s">
        <v>257</v>
      </c>
      <c r="AI1" s="155" t="s">
        <v>554</v>
      </c>
      <c r="AJ1" s="162" t="s">
        <v>266</v>
      </c>
      <c r="AK1" s="155" t="s">
        <v>556</v>
      </c>
      <c r="AL1" s="155" t="s">
        <v>267</v>
      </c>
      <c r="AM1" s="155" t="s">
        <v>558</v>
      </c>
      <c r="AN1" s="155" t="s">
        <v>560</v>
      </c>
      <c r="AO1" s="155" t="s">
        <v>268</v>
      </c>
      <c r="AP1" s="155" t="s">
        <v>562</v>
      </c>
      <c r="AQ1" s="155" t="s">
        <v>564</v>
      </c>
      <c r="AR1" s="155" t="s">
        <v>269</v>
      </c>
      <c r="AS1" s="155" t="s">
        <v>565</v>
      </c>
      <c r="AT1" s="155" t="s">
        <v>567</v>
      </c>
      <c r="AU1" s="155" t="s">
        <v>568</v>
      </c>
      <c r="AV1" s="155" t="s">
        <v>569</v>
      </c>
      <c r="AW1" s="155" t="s">
        <v>571</v>
      </c>
      <c r="AX1" s="155" t="s">
        <v>573</v>
      </c>
      <c r="AY1" s="155" t="s">
        <v>574</v>
      </c>
      <c r="AZ1" s="155" t="s">
        <v>270</v>
      </c>
      <c r="BA1" s="155" t="s">
        <v>576</v>
      </c>
      <c r="BB1" s="155" t="s">
        <v>578</v>
      </c>
      <c r="BC1" s="155" t="s">
        <v>580</v>
      </c>
      <c r="BD1" s="155" t="s">
        <v>582</v>
      </c>
      <c r="BE1" s="155" t="s">
        <v>584</v>
      </c>
      <c r="BF1" s="155" t="s">
        <v>586</v>
      </c>
      <c r="BG1" s="155" t="s">
        <v>588</v>
      </c>
      <c r="BH1" s="155" t="s">
        <v>590</v>
      </c>
      <c r="BI1" s="155" t="s">
        <v>283</v>
      </c>
      <c r="BJ1" s="155" t="s">
        <v>592</v>
      </c>
      <c r="BK1" s="155" t="s">
        <v>594</v>
      </c>
      <c r="BL1" s="155" t="s">
        <v>596</v>
      </c>
      <c r="BM1" s="155" t="s">
        <v>598</v>
      </c>
      <c r="BN1" s="155" t="s">
        <v>600</v>
      </c>
      <c r="BO1" s="155" t="s">
        <v>602</v>
      </c>
      <c r="BP1" s="155" t="s">
        <v>604</v>
      </c>
      <c r="BQ1" s="155" t="s">
        <v>606</v>
      </c>
      <c r="BR1" s="155" t="s">
        <v>608</v>
      </c>
      <c r="BS1" s="155" t="s">
        <v>610</v>
      </c>
      <c r="BT1" s="162" t="s">
        <v>271</v>
      </c>
      <c r="BU1" s="155" t="s">
        <v>272</v>
      </c>
      <c r="BV1" s="155" t="s">
        <v>612</v>
      </c>
      <c r="BW1" s="155" t="s">
        <v>273</v>
      </c>
      <c r="BX1" s="155" t="s">
        <v>614</v>
      </c>
      <c r="BY1" s="155" t="s">
        <v>616</v>
      </c>
      <c r="BZ1" s="162" t="s">
        <v>274</v>
      </c>
      <c r="CA1" s="155" t="s">
        <v>275</v>
      </c>
      <c r="CB1" s="155" t="s">
        <v>618</v>
      </c>
      <c r="CC1" s="155" t="s">
        <v>276</v>
      </c>
      <c r="CD1" s="155" t="s">
        <v>620</v>
      </c>
      <c r="CE1" s="155" t="s">
        <v>622</v>
      </c>
      <c r="CF1" s="155" t="s">
        <v>624</v>
      </c>
      <c r="CG1" s="162" t="s">
        <v>277</v>
      </c>
      <c r="CH1" s="155" t="s">
        <v>630</v>
      </c>
      <c r="CI1" s="155" t="s">
        <v>632</v>
      </c>
      <c r="CJ1" s="155" t="s">
        <v>278</v>
      </c>
      <c r="CK1" s="155" t="s">
        <v>626</v>
      </c>
      <c r="CL1" s="155" t="s">
        <v>628</v>
      </c>
      <c r="CM1" s="155" t="s">
        <v>279</v>
      </c>
      <c r="CN1" s="155" t="s">
        <v>634</v>
      </c>
      <c r="CO1" s="155" t="s">
        <v>280</v>
      </c>
      <c r="CP1" s="155" t="s">
        <v>635</v>
      </c>
      <c r="CQ1" s="152" t="s">
        <v>284</v>
      </c>
      <c r="CR1" s="162" t="s">
        <v>285</v>
      </c>
      <c r="CS1" s="155" t="s">
        <v>636</v>
      </c>
      <c r="CT1" s="155" t="s">
        <v>637</v>
      </c>
      <c r="CU1" s="155" t="s">
        <v>639</v>
      </c>
      <c r="CV1" s="155" t="s">
        <v>286</v>
      </c>
      <c r="CW1" s="155" t="s">
        <v>641</v>
      </c>
      <c r="CX1" s="155" t="s">
        <v>643</v>
      </c>
      <c r="CY1" s="155" t="s">
        <v>645</v>
      </c>
      <c r="CZ1" s="155" t="s">
        <v>647</v>
      </c>
      <c r="DA1" s="155" t="s">
        <v>649</v>
      </c>
      <c r="DB1" s="155" t="s">
        <v>651</v>
      </c>
      <c r="DC1" s="162" t="s">
        <v>287</v>
      </c>
      <c r="DD1" s="155" t="s">
        <v>288</v>
      </c>
      <c r="DE1" s="155" t="s">
        <v>653</v>
      </c>
      <c r="DF1" s="155" t="s">
        <v>289</v>
      </c>
      <c r="DG1" s="155" t="s">
        <v>655</v>
      </c>
      <c r="DH1" s="155" t="s">
        <v>657</v>
      </c>
      <c r="DI1" s="155" t="s">
        <v>659</v>
      </c>
      <c r="DJ1" s="155" t="s">
        <v>661</v>
      </c>
      <c r="DK1" s="155" t="s">
        <v>663</v>
      </c>
      <c r="DL1" s="155" t="s">
        <v>665</v>
      </c>
      <c r="DM1" s="155" t="s">
        <v>667</v>
      </c>
      <c r="DN1" s="155" t="s">
        <v>290</v>
      </c>
      <c r="DO1" s="155" t="s">
        <v>669</v>
      </c>
      <c r="DP1" s="155" t="s">
        <v>671</v>
      </c>
      <c r="DQ1" s="155" t="s">
        <v>673</v>
      </c>
      <c r="DR1" s="162" t="s">
        <v>291</v>
      </c>
      <c r="DS1" s="155" t="s">
        <v>675</v>
      </c>
      <c r="DT1" s="155" t="s">
        <v>292</v>
      </c>
      <c r="DU1" s="155" t="s">
        <v>677</v>
      </c>
      <c r="DV1" s="155" t="s">
        <v>293</v>
      </c>
      <c r="DW1" s="155" t="s">
        <v>679</v>
      </c>
      <c r="DX1" s="155" t="s">
        <v>681</v>
      </c>
      <c r="DY1" s="155" t="s">
        <v>683</v>
      </c>
      <c r="DZ1" s="155" t="s">
        <v>685</v>
      </c>
      <c r="EA1" s="155" t="s">
        <v>687</v>
      </c>
      <c r="EB1" s="155" t="s">
        <v>689</v>
      </c>
      <c r="EC1" s="155" t="s">
        <v>691</v>
      </c>
      <c r="ED1" s="155" t="s">
        <v>693</v>
      </c>
      <c r="EE1" s="155" t="s">
        <v>695</v>
      </c>
      <c r="EF1" s="155" t="s">
        <v>697</v>
      </c>
      <c r="EG1" s="155" t="s">
        <v>699</v>
      </c>
      <c r="EH1" s="162" t="s">
        <v>294</v>
      </c>
      <c r="EI1" s="155" t="s">
        <v>701</v>
      </c>
      <c r="EJ1" s="155" t="s">
        <v>295</v>
      </c>
      <c r="EK1" s="155" t="s">
        <v>703</v>
      </c>
      <c r="EL1" s="155" t="s">
        <v>705</v>
      </c>
      <c r="EM1" s="155" t="s">
        <v>296</v>
      </c>
      <c r="EN1" s="155" t="s">
        <v>707</v>
      </c>
      <c r="EO1" s="155" t="s">
        <v>709</v>
      </c>
      <c r="EP1" s="155" t="s">
        <v>297</v>
      </c>
      <c r="EQ1" s="155" t="s">
        <v>711</v>
      </c>
      <c r="ER1" s="155" t="s">
        <v>713</v>
      </c>
      <c r="ES1" s="155" t="s">
        <v>715</v>
      </c>
      <c r="ET1" s="155" t="s">
        <v>298</v>
      </c>
      <c r="EU1" s="155" t="s">
        <v>717</v>
      </c>
      <c r="EV1" s="155" t="s">
        <v>719</v>
      </c>
      <c r="EW1" s="162" t="s">
        <v>299</v>
      </c>
      <c r="EX1" s="155" t="s">
        <v>300</v>
      </c>
      <c r="EY1" s="155" t="s">
        <v>721</v>
      </c>
      <c r="EZ1" s="155" t="s">
        <v>723</v>
      </c>
      <c r="FA1" s="155" t="s">
        <v>725</v>
      </c>
      <c r="FB1" s="155" t="s">
        <v>727</v>
      </c>
      <c r="FC1" s="155" t="s">
        <v>301</v>
      </c>
      <c r="FD1" s="155" t="s">
        <v>729</v>
      </c>
      <c r="FE1" s="155" t="s">
        <v>731</v>
      </c>
      <c r="FF1" s="155" t="s">
        <v>733</v>
      </c>
      <c r="FG1" s="155" t="s">
        <v>735</v>
      </c>
      <c r="FH1" s="155" t="s">
        <v>737</v>
      </c>
      <c r="FI1" s="155" t="s">
        <v>302</v>
      </c>
      <c r="FJ1" s="155" t="s">
        <v>740</v>
      </c>
      <c r="FK1" s="155" t="s">
        <v>303</v>
      </c>
      <c r="FL1" s="155" t="s">
        <v>743</v>
      </c>
      <c r="FM1" s="155" t="s">
        <v>744</v>
      </c>
      <c r="FN1" s="155" t="s">
        <v>746</v>
      </c>
      <c r="FO1" s="155" t="s">
        <v>304</v>
      </c>
      <c r="FP1" s="155" t="s">
        <v>749</v>
      </c>
      <c r="FQ1" s="155" t="s">
        <v>750</v>
      </c>
      <c r="FR1" s="155" t="s">
        <v>752</v>
      </c>
      <c r="FS1" s="155" t="s">
        <v>305</v>
      </c>
      <c r="FT1" s="155" t="s">
        <v>755</v>
      </c>
      <c r="FU1" s="155" t="s">
        <v>757</v>
      </c>
      <c r="FV1" s="155" t="s">
        <v>759</v>
      </c>
      <c r="FW1" s="162" t="s">
        <v>306</v>
      </c>
      <c r="FX1" s="162" t="s">
        <v>307</v>
      </c>
      <c r="FY1" s="155" t="s">
        <v>313</v>
      </c>
      <c r="FZ1" s="155" t="s">
        <v>761</v>
      </c>
      <c r="GA1" s="155" t="s">
        <v>763</v>
      </c>
      <c r="GB1" s="155" t="s">
        <v>765</v>
      </c>
      <c r="GC1" s="155" t="s">
        <v>767</v>
      </c>
      <c r="GD1" s="155" t="s">
        <v>769</v>
      </c>
      <c r="GE1" s="155" t="s">
        <v>771</v>
      </c>
      <c r="GF1" s="162" t="s">
        <v>308</v>
      </c>
      <c r="GG1" s="155" t="s">
        <v>314</v>
      </c>
      <c r="GH1" s="155" t="s">
        <v>773</v>
      </c>
      <c r="GI1" s="155" t="s">
        <v>775</v>
      </c>
      <c r="GJ1" s="155" t="s">
        <v>776</v>
      </c>
      <c r="GK1" s="155" t="s">
        <v>315</v>
      </c>
      <c r="GL1" s="155" t="s">
        <v>779</v>
      </c>
      <c r="GM1" s="155" t="s">
        <v>780</v>
      </c>
      <c r="GN1" s="162" t="s">
        <v>309</v>
      </c>
      <c r="GO1" s="155" t="s">
        <v>310</v>
      </c>
      <c r="GP1" s="155" t="s">
        <v>782</v>
      </c>
      <c r="GQ1" s="155" t="s">
        <v>784</v>
      </c>
      <c r="GR1" s="155" t="s">
        <v>786</v>
      </c>
      <c r="GS1" s="155" t="s">
        <v>788</v>
      </c>
      <c r="GT1" s="155" t="s">
        <v>790</v>
      </c>
      <c r="GU1" s="162" t="s">
        <v>311</v>
      </c>
      <c r="GV1" s="155" t="s">
        <v>312</v>
      </c>
      <c r="GW1" s="155" t="s">
        <v>792</v>
      </c>
      <c r="GX1" s="155" t="s">
        <v>794</v>
      </c>
      <c r="GY1" s="155" t="s">
        <v>796</v>
      </c>
      <c r="GZ1" s="155" t="s">
        <v>798</v>
      </c>
      <c r="HA1" s="155" t="s">
        <v>800</v>
      </c>
      <c r="HB1" s="155" t="s">
        <v>802</v>
      </c>
      <c r="HC1" s="152" t="s">
        <v>316</v>
      </c>
      <c r="HD1" s="162" t="s">
        <v>317</v>
      </c>
      <c r="HE1" s="155" t="s">
        <v>318</v>
      </c>
      <c r="HF1" s="155" t="s">
        <v>804</v>
      </c>
      <c r="HG1" s="155" t="s">
        <v>806</v>
      </c>
      <c r="HH1" s="155" t="s">
        <v>808</v>
      </c>
      <c r="HI1" s="155" t="s">
        <v>810</v>
      </c>
      <c r="HJ1" s="155" t="s">
        <v>319</v>
      </c>
      <c r="HK1" s="155" t="s">
        <v>813</v>
      </c>
      <c r="HL1" s="155" t="s">
        <v>336</v>
      </c>
      <c r="HM1" s="155" t="s">
        <v>851</v>
      </c>
      <c r="HN1" s="155" t="s">
        <v>853</v>
      </c>
      <c r="HO1" s="155" t="s">
        <v>855</v>
      </c>
      <c r="HP1" s="162" t="s">
        <v>320</v>
      </c>
      <c r="HQ1" s="155" t="s">
        <v>815</v>
      </c>
      <c r="HR1" s="155" t="s">
        <v>817</v>
      </c>
      <c r="HS1" s="155" t="s">
        <v>321</v>
      </c>
      <c r="HT1" s="155" t="s">
        <v>820</v>
      </c>
      <c r="HU1" s="155" t="s">
        <v>822</v>
      </c>
      <c r="HV1" s="155" t="s">
        <v>823</v>
      </c>
      <c r="HW1" s="155" t="s">
        <v>825</v>
      </c>
      <c r="HX1" s="162" t="s">
        <v>322</v>
      </c>
      <c r="HY1" s="155" t="s">
        <v>827</v>
      </c>
      <c r="HZ1" s="155" t="s">
        <v>829</v>
      </c>
      <c r="IA1" s="155" t="s">
        <v>831</v>
      </c>
      <c r="IB1" s="155" t="s">
        <v>323</v>
      </c>
      <c r="IC1" s="155" t="s">
        <v>833</v>
      </c>
      <c r="ID1" s="155" t="s">
        <v>835</v>
      </c>
      <c r="IE1" s="155" t="s">
        <v>324</v>
      </c>
      <c r="IF1" s="155" t="s">
        <v>837</v>
      </c>
      <c r="IG1" s="155" t="s">
        <v>839</v>
      </c>
      <c r="IH1" s="155" t="s">
        <v>325</v>
      </c>
      <c r="II1" s="155" t="s">
        <v>841</v>
      </c>
      <c r="IJ1" s="155" t="s">
        <v>843</v>
      </c>
      <c r="IK1" s="155" t="s">
        <v>845</v>
      </c>
      <c r="IL1" s="155" t="s">
        <v>847</v>
      </c>
      <c r="IM1" s="155" t="s">
        <v>326</v>
      </c>
      <c r="IN1" s="155" t="s">
        <v>849</v>
      </c>
      <c r="IO1" s="162" t="s">
        <v>327</v>
      </c>
      <c r="IP1" s="155" t="s">
        <v>857</v>
      </c>
      <c r="IQ1" s="155" t="s">
        <v>859</v>
      </c>
      <c r="IR1" s="155" t="s">
        <v>328</v>
      </c>
      <c r="IS1" s="155" t="s">
        <v>861</v>
      </c>
      <c r="IT1" s="155" t="s">
        <v>863</v>
      </c>
      <c r="IU1" s="155" t="s">
        <v>865</v>
      </c>
      <c r="IV1" s="162" t="s">
        <v>329</v>
      </c>
      <c r="IW1" s="155" t="s">
        <v>867</v>
      </c>
      <c r="IX1" s="155" t="s">
        <v>330</v>
      </c>
      <c r="IY1" s="155" t="s">
        <v>870</v>
      </c>
      <c r="IZ1" s="155" t="s">
        <v>872</v>
      </c>
      <c r="JA1" s="155" t="s">
        <v>874</v>
      </c>
      <c r="JB1" s="155" t="s">
        <v>876</v>
      </c>
      <c r="JC1" s="155" t="s">
        <v>878</v>
      </c>
      <c r="JD1" s="155" t="s">
        <v>880</v>
      </c>
      <c r="JE1" s="155" t="s">
        <v>331</v>
      </c>
      <c r="JF1" s="155" t="s">
        <v>883</v>
      </c>
      <c r="JG1" s="155" t="s">
        <v>885</v>
      </c>
      <c r="JH1" s="155" t="s">
        <v>887</v>
      </c>
      <c r="JI1" s="155" t="s">
        <v>889</v>
      </c>
      <c r="JJ1" s="155" t="s">
        <v>891</v>
      </c>
      <c r="JK1" s="155" t="s">
        <v>893</v>
      </c>
      <c r="JL1" s="155" t="s">
        <v>895</v>
      </c>
      <c r="JM1" s="155" t="s">
        <v>897</v>
      </c>
      <c r="JN1" s="155" t="s">
        <v>332</v>
      </c>
      <c r="JO1" s="155" t="s">
        <v>900</v>
      </c>
      <c r="JP1" s="155" t="s">
        <v>902</v>
      </c>
      <c r="JQ1" s="155" t="s">
        <v>904</v>
      </c>
      <c r="JR1" s="155" t="s">
        <v>906</v>
      </c>
      <c r="JS1" s="155" t="s">
        <v>907</v>
      </c>
      <c r="JT1" s="155" t="s">
        <v>909</v>
      </c>
      <c r="JU1" s="155" t="s">
        <v>911</v>
      </c>
      <c r="JV1" s="155" t="s">
        <v>913</v>
      </c>
      <c r="JW1" s="155" t="s">
        <v>915</v>
      </c>
      <c r="JX1" s="155" t="s">
        <v>917</v>
      </c>
      <c r="JY1" s="155" t="s">
        <v>919</v>
      </c>
      <c r="JZ1" s="155" t="s">
        <v>921</v>
      </c>
      <c r="KA1" s="155" t="s">
        <v>923</v>
      </c>
      <c r="KB1" s="155" t="s">
        <v>925</v>
      </c>
      <c r="KC1" s="155" t="s">
        <v>927</v>
      </c>
      <c r="KD1" s="155" t="s">
        <v>929</v>
      </c>
      <c r="KE1" s="155" t="s">
        <v>931</v>
      </c>
      <c r="KF1" s="155" t="s">
        <v>933</v>
      </c>
      <c r="KG1" s="155" t="s">
        <v>935</v>
      </c>
      <c r="KH1" s="155" t="s">
        <v>937</v>
      </c>
      <c r="KI1" s="155" t="s">
        <v>939</v>
      </c>
      <c r="KJ1" s="155" t="s">
        <v>941</v>
      </c>
      <c r="KK1" s="155" t="s">
        <v>943</v>
      </c>
      <c r="KL1" s="155" t="s">
        <v>945</v>
      </c>
      <c r="KM1" s="155" t="s">
        <v>947</v>
      </c>
      <c r="KN1" s="155" t="s">
        <v>949</v>
      </c>
      <c r="KO1" s="162" t="s">
        <v>333</v>
      </c>
      <c r="KP1" s="155" t="s">
        <v>951</v>
      </c>
      <c r="KQ1" s="155" t="s">
        <v>334</v>
      </c>
      <c r="KR1" s="155" t="s">
        <v>954</v>
      </c>
      <c r="KS1" s="155" t="s">
        <v>956</v>
      </c>
      <c r="KT1" s="155" t="s">
        <v>958</v>
      </c>
      <c r="KU1" s="155" t="s">
        <v>960</v>
      </c>
      <c r="KV1" s="155" t="s">
        <v>335</v>
      </c>
      <c r="KW1" s="155" t="s">
        <v>963</v>
      </c>
      <c r="KX1" s="155" t="s">
        <v>965</v>
      </c>
      <c r="KY1" s="155" t="s">
        <v>967</v>
      </c>
      <c r="KZ1" s="155" t="s">
        <v>969</v>
      </c>
      <c r="LA1" s="155" t="s">
        <v>971</v>
      </c>
      <c r="LB1" s="155" t="s">
        <v>973</v>
      </c>
      <c r="LC1" s="155" t="s">
        <v>975</v>
      </c>
      <c r="LD1" s="152" t="s">
        <v>337</v>
      </c>
      <c r="LE1" s="162" t="s">
        <v>338</v>
      </c>
      <c r="LF1" s="155" t="s">
        <v>339</v>
      </c>
      <c r="LG1" s="155" t="s">
        <v>353</v>
      </c>
      <c r="LH1" s="155" t="s">
        <v>977</v>
      </c>
      <c r="LI1" s="155" t="s">
        <v>979</v>
      </c>
      <c r="LJ1" s="155" t="s">
        <v>981</v>
      </c>
      <c r="LK1" s="155" t="s">
        <v>983</v>
      </c>
      <c r="LL1" s="155" t="s">
        <v>354</v>
      </c>
      <c r="LM1" s="155" t="s">
        <v>985</v>
      </c>
      <c r="LN1" s="155" t="s">
        <v>355</v>
      </c>
      <c r="LO1" s="155" t="s">
        <v>987</v>
      </c>
      <c r="LP1" s="155" t="s">
        <v>340</v>
      </c>
      <c r="LQ1" s="155" t="s">
        <v>989</v>
      </c>
      <c r="LR1" s="155" t="s">
        <v>356</v>
      </c>
      <c r="LS1" s="155" t="s">
        <v>991</v>
      </c>
      <c r="LT1" s="155" t="s">
        <v>993</v>
      </c>
      <c r="LU1" s="155" t="s">
        <v>357</v>
      </c>
      <c r="LV1" s="162" t="s">
        <v>341</v>
      </c>
      <c r="LW1" s="155" t="s">
        <v>342</v>
      </c>
      <c r="LX1" s="155" t="s">
        <v>995</v>
      </c>
      <c r="LY1" s="155" t="s">
        <v>997</v>
      </c>
      <c r="LZ1" s="155" t="s">
        <v>998</v>
      </c>
      <c r="MA1" s="155" t="s">
        <v>1000</v>
      </c>
      <c r="MB1" s="155" t="s">
        <v>1001</v>
      </c>
      <c r="MC1" s="155" t="s">
        <v>1003</v>
      </c>
      <c r="MD1" s="155" t="s">
        <v>1005</v>
      </c>
      <c r="ME1" s="155" t="s">
        <v>1007</v>
      </c>
      <c r="MF1" s="155" t="s">
        <v>1009</v>
      </c>
      <c r="MG1" s="155" t="s">
        <v>343</v>
      </c>
      <c r="MH1" s="155" t="s">
        <v>1012</v>
      </c>
      <c r="MI1" s="155" t="s">
        <v>1013</v>
      </c>
      <c r="MJ1" s="155" t="s">
        <v>1015</v>
      </c>
      <c r="MK1" s="155" t="s">
        <v>344</v>
      </c>
      <c r="ML1" s="155" t="s">
        <v>1018</v>
      </c>
      <c r="MM1" s="155" t="s">
        <v>1019</v>
      </c>
      <c r="MN1" s="155" t="s">
        <v>1021</v>
      </c>
      <c r="MO1" s="155" t="s">
        <v>1023</v>
      </c>
      <c r="MP1" s="155" t="s">
        <v>345</v>
      </c>
      <c r="MQ1" s="155" t="s">
        <v>1026</v>
      </c>
      <c r="MR1" s="155" t="s">
        <v>1028</v>
      </c>
      <c r="MS1" s="155" t="s">
        <v>1030</v>
      </c>
      <c r="MT1" s="155" t="s">
        <v>1032</v>
      </c>
      <c r="MU1" s="155" t="s">
        <v>346</v>
      </c>
      <c r="MV1" s="155" t="s">
        <v>1035</v>
      </c>
      <c r="MW1" s="155" t="s">
        <v>1037</v>
      </c>
      <c r="MX1" s="155" t="s">
        <v>1039</v>
      </c>
      <c r="MY1" s="155" t="s">
        <v>1041</v>
      </c>
      <c r="MZ1" s="155" t="s">
        <v>1043</v>
      </c>
      <c r="NA1" s="155" t="s">
        <v>1045</v>
      </c>
      <c r="NB1" s="155" t="s">
        <v>1047</v>
      </c>
      <c r="NC1" s="155" t="s">
        <v>1049</v>
      </c>
      <c r="ND1" s="155" t="s">
        <v>1051</v>
      </c>
      <c r="NE1" s="155" t="s">
        <v>1053</v>
      </c>
      <c r="NF1" s="155" t="s">
        <v>1055</v>
      </c>
      <c r="NG1" s="155" t="s">
        <v>1056</v>
      </c>
      <c r="NH1" s="162" t="s">
        <v>347</v>
      </c>
      <c r="NI1" s="155" t="s">
        <v>348</v>
      </c>
      <c r="NJ1" s="155" t="s">
        <v>1058</v>
      </c>
      <c r="NK1" s="155" t="s">
        <v>1060</v>
      </c>
      <c r="NL1" s="155" t="s">
        <v>1062</v>
      </c>
      <c r="NM1" s="155" t="s">
        <v>1064</v>
      </c>
      <c r="NN1" s="162" t="s">
        <v>349</v>
      </c>
      <c r="NO1" s="155" t="s">
        <v>350</v>
      </c>
      <c r="NP1" s="155" t="s">
        <v>1065</v>
      </c>
      <c r="NQ1" s="155" t="s">
        <v>351</v>
      </c>
      <c r="NR1" s="155" t="s">
        <v>1067</v>
      </c>
      <c r="NS1" s="155" t="s">
        <v>1069</v>
      </c>
      <c r="NT1" s="155" t="s">
        <v>352</v>
      </c>
      <c r="NU1" s="155" t="s">
        <v>1071</v>
      </c>
      <c r="NV1" s="152" t="s">
        <v>358</v>
      </c>
      <c r="NW1" s="162" t="s">
        <v>359</v>
      </c>
      <c r="NX1" s="155" t="s">
        <v>360</v>
      </c>
      <c r="NY1" s="155" t="s">
        <v>1074</v>
      </c>
      <c r="NZ1" s="155" t="s">
        <v>1076</v>
      </c>
      <c r="OA1" s="155" t="s">
        <v>361</v>
      </c>
      <c r="OB1" s="155" t="s">
        <v>371</v>
      </c>
      <c r="OC1" s="155" t="s">
        <v>1078</v>
      </c>
      <c r="OD1" s="155" t="s">
        <v>1080</v>
      </c>
      <c r="OE1" s="155" t="s">
        <v>1082</v>
      </c>
      <c r="OF1" s="155" t="s">
        <v>1084</v>
      </c>
      <c r="OG1" s="155" t="s">
        <v>1086</v>
      </c>
      <c r="OH1" s="155" t="s">
        <v>1088</v>
      </c>
      <c r="OI1" s="155" t="s">
        <v>1090</v>
      </c>
      <c r="OJ1" s="155" t="s">
        <v>1092</v>
      </c>
      <c r="OK1" s="155" t="s">
        <v>1094</v>
      </c>
      <c r="OL1" s="155" t="s">
        <v>1096</v>
      </c>
      <c r="OM1" s="155" t="s">
        <v>1098</v>
      </c>
      <c r="ON1" s="155" t="s">
        <v>1100</v>
      </c>
      <c r="OO1" s="155" t="s">
        <v>1102</v>
      </c>
      <c r="OP1" s="155" t="s">
        <v>1104</v>
      </c>
      <c r="OQ1" s="155" t="s">
        <v>1106</v>
      </c>
      <c r="OR1" s="155" t="s">
        <v>1108</v>
      </c>
      <c r="OS1" s="155" t="s">
        <v>1110</v>
      </c>
      <c r="OT1" s="155" t="s">
        <v>1112</v>
      </c>
      <c r="OU1" s="155" t="s">
        <v>1114</v>
      </c>
      <c r="OV1" s="155" t="s">
        <v>1116</v>
      </c>
      <c r="OW1" s="155" t="s">
        <v>1118</v>
      </c>
      <c r="OX1" s="155" t="s">
        <v>1120</v>
      </c>
      <c r="OY1" s="155" t="s">
        <v>372</v>
      </c>
      <c r="OZ1" s="155" t="s">
        <v>1123</v>
      </c>
      <c r="PA1" s="155" t="s">
        <v>1125</v>
      </c>
      <c r="PB1" s="155" t="s">
        <v>1126</v>
      </c>
      <c r="PC1" s="155" t="s">
        <v>1128</v>
      </c>
      <c r="PD1" s="155" t="s">
        <v>1130</v>
      </c>
      <c r="PE1" s="155" t="s">
        <v>1132</v>
      </c>
      <c r="PF1" s="155" t="s">
        <v>1134</v>
      </c>
      <c r="PG1" s="155" t="s">
        <v>1136</v>
      </c>
      <c r="PH1" s="155" t="s">
        <v>1138</v>
      </c>
      <c r="PI1" s="155" t="s">
        <v>1140</v>
      </c>
      <c r="PJ1" s="155" t="s">
        <v>1142</v>
      </c>
      <c r="PK1" s="155" t="s">
        <v>1144</v>
      </c>
      <c r="PL1" s="155" t="s">
        <v>1146</v>
      </c>
      <c r="PM1" s="155" t="s">
        <v>1148</v>
      </c>
      <c r="PN1" s="155" t="s">
        <v>1150</v>
      </c>
      <c r="PO1" s="155" t="s">
        <v>1152</v>
      </c>
      <c r="PP1" s="155" t="s">
        <v>1154</v>
      </c>
      <c r="PQ1" s="155" t="s">
        <v>1156</v>
      </c>
      <c r="PR1" s="155" t="s">
        <v>1158</v>
      </c>
      <c r="PS1" s="155" t="s">
        <v>1160</v>
      </c>
      <c r="PT1" s="155" t="s">
        <v>1162</v>
      </c>
      <c r="PU1" s="155" t="s">
        <v>1164</v>
      </c>
      <c r="PV1" s="155" t="s">
        <v>1166</v>
      </c>
      <c r="PW1" s="155" t="s">
        <v>1168</v>
      </c>
      <c r="PX1" s="155" t="s">
        <v>1170</v>
      </c>
      <c r="PY1" s="155" t="s">
        <v>1172</v>
      </c>
      <c r="PZ1" s="155" t="s">
        <v>362</v>
      </c>
      <c r="QA1" s="155" t="s">
        <v>1174</v>
      </c>
      <c r="QB1" s="155" t="s">
        <v>1176</v>
      </c>
      <c r="QC1" s="155" t="s">
        <v>1178</v>
      </c>
      <c r="QD1" s="155" t="s">
        <v>1180</v>
      </c>
      <c r="QE1" s="155" t="s">
        <v>1182</v>
      </c>
      <c r="QF1" s="162" t="s">
        <v>363</v>
      </c>
      <c r="QG1" s="155" t="s">
        <v>364</v>
      </c>
      <c r="QH1" s="155" t="s">
        <v>1184</v>
      </c>
      <c r="QI1" s="155" t="s">
        <v>1186</v>
      </c>
      <c r="QJ1" s="155" t="s">
        <v>1188</v>
      </c>
      <c r="QK1" s="155" t="s">
        <v>1190</v>
      </c>
      <c r="QL1" s="155" t="s">
        <v>1192</v>
      </c>
      <c r="QM1" s="155" t="s">
        <v>1194</v>
      </c>
      <c r="QN1" s="162" t="s">
        <v>365</v>
      </c>
      <c r="QO1" s="155" t="s">
        <v>1196</v>
      </c>
      <c r="QP1" s="155" t="s">
        <v>366</v>
      </c>
      <c r="QQ1" s="155" t="s">
        <v>373</v>
      </c>
      <c r="QR1" s="155" t="s">
        <v>1198</v>
      </c>
      <c r="QS1" s="155" t="s">
        <v>1200</v>
      </c>
      <c r="QT1" s="155" t="s">
        <v>1202</v>
      </c>
      <c r="QU1" s="155" t="s">
        <v>1204</v>
      </c>
      <c r="QV1" s="155" t="s">
        <v>1206</v>
      </c>
      <c r="QW1" s="155" t="s">
        <v>1208</v>
      </c>
      <c r="QX1" s="155" t="s">
        <v>1210</v>
      </c>
      <c r="QY1" s="155" t="s">
        <v>1212</v>
      </c>
      <c r="QZ1" s="155" t="s">
        <v>1214</v>
      </c>
      <c r="RA1" s="155" t="s">
        <v>1216</v>
      </c>
      <c r="RB1" s="155" t="s">
        <v>1218</v>
      </c>
      <c r="RC1" s="155" t="s">
        <v>1220</v>
      </c>
      <c r="RD1" s="155" t="s">
        <v>1222</v>
      </c>
      <c r="RE1" s="155" t="s">
        <v>1224</v>
      </c>
      <c r="RF1" s="162" t="s">
        <v>367</v>
      </c>
      <c r="RG1" s="155" t="s">
        <v>368</v>
      </c>
      <c r="RH1" s="155" t="s">
        <v>1226</v>
      </c>
      <c r="RI1" s="155" t="s">
        <v>1228</v>
      </c>
      <c r="RJ1" s="162" t="s">
        <v>369</v>
      </c>
      <c r="RK1" s="155" t="s">
        <v>370</v>
      </c>
      <c r="RL1" s="155" t="s">
        <v>1230</v>
      </c>
      <c r="RM1" s="155" t="s">
        <v>1231</v>
      </c>
      <c r="RN1" s="155" t="s">
        <v>1232</v>
      </c>
      <c r="RO1" s="155" t="s">
        <v>1233</v>
      </c>
      <c r="RP1" s="155" t="s">
        <v>1235</v>
      </c>
      <c r="RQ1" s="155" t="s">
        <v>1236</v>
      </c>
      <c r="RR1" s="155" t="s">
        <v>1238</v>
      </c>
      <c r="RS1" s="155" t="s">
        <v>1239</v>
      </c>
      <c r="RT1" s="152" t="s">
        <v>374</v>
      </c>
      <c r="RU1" s="162" t="s">
        <v>375</v>
      </c>
      <c r="RV1" s="155" t="s">
        <v>376</v>
      </c>
      <c r="RW1" s="155" t="s">
        <v>1241</v>
      </c>
      <c r="RX1" s="155" t="s">
        <v>1243</v>
      </c>
      <c r="RY1" s="155" t="s">
        <v>377</v>
      </c>
      <c r="RZ1" s="155" t="s">
        <v>1245</v>
      </c>
      <c r="SA1" s="155" t="s">
        <v>1247</v>
      </c>
      <c r="SB1" s="155" t="s">
        <v>1249</v>
      </c>
      <c r="SC1" s="155" t="s">
        <v>1251</v>
      </c>
      <c r="SD1" s="162" t="s">
        <v>378</v>
      </c>
      <c r="SE1" s="155" t="s">
        <v>379</v>
      </c>
      <c r="SF1" s="155" t="s">
        <v>1253</v>
      </c>
      <c r="SG1" s="155" t="s">
        <v>1255</v>
      </c>
      <c r="SH1" s="155" t="s">
        <v>1257</v>
      </c>
      <c r="SI1" s="155" t="s">
        <v>1259</v>
      </c>
      <c r="SJ1" s="155" t="s">
        <v>1261</v>
      </c>
      <c r="SK1" s="155" t="s">
        <v>1263</v>
      </c>
      <c r="SL1" s="155" t="s">
        <v>1265</v>
      </c>
      <c r="SM1" s="155" t="s">
        <v>1267</v>
      </c>
      <c r="SN1" s="155" t="s">
        <v>1269</v>
      </c>
      <c r="SO1" s="155" t="s">
        <v>1271</v>
      </c>
      <c r="SP1" s="155" t="s">
        <v>1273</v>
      </c>
      <c r="SQ1" s="155" t="s">
        <v>1275</v>
      </c>
      <c r="SR1" s="155" t="s">
        <v>1277</v>
      </c>
      <c r="SS1" s="155" t="s">
        <v>1279</v>
      </c>
      <c r="ST1" s="155" t="s">
        <v>1281</v>
      </c>
      <c r="SU1" s="152" t="s">
        <v>380</v>
      </c>
      <c r="SV1" s="162" t="s">
        <v>381</v>
      </c>
      <c r="SW1" s="155" t="s">
        <v>382</v>
      </c>
      <c r="SX1" s="155" t="s">
        <v>1283</v>
      </c>
      <c r="SY1" s="155" t="s">
        <v>1285</v>
      </c>
      <c r="SZ1" s="155" t="s">
        <v>1287</v>
      </c>
      <c r="TA1" s="155" t="s">
        <v>1289</v>
      </c>
      <c r="TB1" s="155" t="s">
        <v>1291</v>
      </c>
      <c r="TC1" s="155" t="s">
        <v>383</v>
      </c>
      <c r="TD1" s="155" t="s">
        <v>1293</v>
      </c>
      <c r="TE1" s="155" t="s">
        <v>1295</v>
      </c>
      <c r="TF1" s="155" t="s">
        <v>1297</v>
      </c>
      <c r="TG1" s="155" t="s">
        <v>1299</v>
      </c>
      <c r="TH1" s="155" t="s">
        <v>1301</v>
      </c>
      <c r="TI1" s="155" t="s">
        <v>1303</v>
      </c>
      <c r="TJ1" s="162" t="s">
        <v>384</v>
      </c>
      <c r="TK1" s="155" t="s">
        <v>385</v>
      </c>
      <c r="TL1" s="155" t="s">
        <v>386</v>
      </c>
      <c r="TM1" s="155" t="s">
        <v>1305</v>
      </c>
      <c r="TN1" s="155" t="s">
        <v>1307</v>
      </c>
      <c r="TO1" s="155" t="s">
        <v>1308</v>
      </c>
      <c r="TP1" s="155" t="s">
        <v>1310</v>
      </c>
      <c r="TQ1" s="155" t="s">
        <v>1312</v>
      </c>
      <c r="TR1" s="155" t="s">
        <v>1314</v>
      </c>
      <c r="TS1" s="155" t="s">
        <v>1316</v>
      </c>
      <c r="TT1" s="155" t="s">
        <v>1318</v>
      </c>
      <c r="TU1" s="155" t="s">
        <v>1320</v>
      </c>
      <c r="TV1" s="155" t="s">
        <v>1322</v>
      </c>
      <c r="TW1" s="155" t="s">
        <v>1324</v>
      </c>
      <c r="TX1" s="155" t="s">
        <v>1326</v>
      </c>
      <c r="TY1" s="155" t="s">
        <v>1328</v>
      </c>
      <c r="TZ1" s="155" t="s">
        <v>1330</v>
      </c>
      <c r="UA1" s="155" t="s">
        <v>1332</v>
      </c>
      <c r="UB1" s="155" t="s">
        <v>1334</v>
      </c>
      <c r="UC1" s="152" t="s">
        <v>1336</v>
      </c>
      <c r="UD1" s="155" t="s">
        <v>1338</v>
      </c>
      <c r="UE1" s="155" t="s">
        <v>1340</v>
      </c>
      <c r="UF1" s="155" t="s">
        <v>1342</v>
      </c>
      <c r="UG1" s="155" t="s">
        <v>1344</v>
      </c>
      <c r="UH1" s="155" t="s">
        <v>1346</v>
      </c>
      <c r="UI1" s="158"/>
    </row>
    <row r="2" spans="1:555" s="113" customFormat="1" hidden="1">
      <c r="A2" s="113" t="s">
        <v>1379</v>
      </c>
      <c r="B2" s="113" t="s">
        <v>1381</v>
      </c>
      <c r="C2" s="113" t="s">
        <v>481</v>
      </c>
      <c r="D2" s="113" t="s">
        <v>1380</v>
      </c>
      <c r="E2" s="113" t="s">
        <v>1382</v>
      </c>
      <c r="F2" s="113" t="s">
        <v>482</v>
      </c>
      <c r="G2" s="143" t="s">
        <v>1383</v>
      </c>
      <c r="H2" s="113" t="s">
        <v>1384</v>
      </c>
      <c r="I2" s="113" t="s">
        <v>1385</v>
      </c>
      <c r="J2" s="113" t="s">
        <v>1485</v>
      </c>
      <c r="K2" s="113" t="s">
        <v>1386</v>
      </c>
      <c r="L2" s="113" t="s">
        <v>1387</v>
      </c>
      <c r="M2" s="113" t="s">
        <v>1388</v>
      </c>
      <c r="N2" s="113" t="s">
        <v>1389</v>
      </c>
      <c r="R2" s="113" t="s">
        <v>137</v>
      </c>
      <c r="S2" s="113" t="s">
        <v>1473</v>
      </c>
      <c r="U2" s="113" t="s">
        <v>402</v>
      </c>
      <c r="V2" s="113" t="s">
        <v>420</v>
      </c>
      <c r="W2" s="113" t="s">
        <v>403</v>
      </c>
      <c r="X2" s="113" t="s">
        <v>404</v>
      </c>
      <c r="Y2" s="113" t="s">
        <v>405</v>
      </c>
      <c r="Z2" s="113" t="s">
        <v>406</v>
      </c>
      <c r="AA2" s="113" t="s">
        <v>407</v>
      </c>
      <c r="AB2" s="113" t="s">
        <v>408</v>
      </c>
      <c r="AC2" s="113" t="s">
        <v>409</v>
      </c>
      <c r="AD2" s="113" t="s">
        <v>410</v>
      </c>
      <c r="AE2" s="113" t="s">
        <v>411</v>
      </c>
      <c r="AF2" s="113" t="s">
        <v>412</v>
      </c>
      <c r="AH2" s="113" t="s">
        <v>430</v>
      </c>
      <c r="AI2" s="113" t="s">
        <v>431</v>
      </c>
      <c r="AJ2" s="113" t="s">
        <v>432</v>
      </c>
      <c r="AK2" s="113" t="s">
        <v>433</v>
      </c>
      <c r="AL2" s="113" t="s">
        <v>434</v>
      </c>
      <c r="AM2" s="113" t="s">
        <v>437</v>
      </c>
      <c r="AN2" s="113" t="s">
        <v>435</v>
      </c>
      <c r="AO2" s="113" t="s">
        <v>436</v>
      </c>
      <c r="AP2" s="113" t="s">
        <v>438</v>
      </c>
      <c r="AQ2" s="113" t="s">
        <v>439</v>
      </c>
      <c r="AR2" s="113" t="s">
        <v>440</v>
      </c>
      <c r="AS2" s="113" t="s">
        <v>441</v>
      </c>
      <c r="AT2" s="113" t="s">
        <v>442</v>
      </c>
      <c r="AU2" s="113" t="s">
        <v>443</v>
      </c>
      <c r="AV2" s="113" t="s">
        <v>444</v>
      </c>
      <c r="AW2" s="113" t="s">
        <v>445</v>
      </c>
      <c r="AX2" s="113" t="s">
        <v>446</v>
      </c>
      <c r="AY2" s="113" t="s">
        <v>447</v>
      </c>
      <c r="AZ2" s="113" t="s">
        <v>448</v>
      </c>
      <c r="BA2" s="113" t="s">
        <v>449</v>
      </c>
      <c r="BB2" s="113" t="s">
        <v>450</v>
      </c>
      <c r="BC2" s="113" t="s">
        <v>451</v>
      </c>
      <c r="BD2" s="113" t="s">
        <v>452</v>
      </c>
      <c r="BE2" s="113" t="s">
        <v>453</v>
      </c>
      <c r="BF2" s="113" t="s">
        <v>454</v>
      </c>
      <c r="BG2" s="113" t="s">
        <v>455</v>
      </c>
      <c r="BH2" s="113" t="s">
        <v>456</v>
      </c>
      <c r="BI2" s="113" t="s">
        <v>457</v>
      </c>
      <c r="BJ2" s="113" t="s">
        <v>458</v>
      </c>
      <c r="BK2" s="113" t="s">
        <v>459</v>
      </c>
      <c r="BL2" s="113" t="s">
        <v>460</v>
      </c>
      <c r="BM2" s="113" t="s">
        <v>461</v>
      </c>
      <c r="BN2" s="113" t="s">
        <v>462</v>
      </c>
      <c r="BO2" s="113" t="s">
        <v>463</v>
      </c>
      <c r="BP2" s="113" t="s">
        <v>464</v>
      </c>
      <c r="BQ2" s="113" t="s">
        <v>465</v>
      </c>
      <c r="BR2" s="113" t="s">
        <v>466</v>
      </c>
      <c r="BS2" s="113" t="s">
        <v>467</v>
      </c>
      <c r="BT2" s="113" t="s">
        <v>468</v>
      </c>
      <c r="BU2" s="113" t="s">
        <v>469</v>
      </c>
    </row>
    <row r="3" spans="1:555" hidden="1">
      <c r="AH3" s="84">
        <v>2500</v>
      </c>
      <c r="AI3" s="84">
        <v>1900</v>
      </c>
      <c r="AJ3" s="84">
        <v>1650</v>
      </c>
      <c r="AK3" s="84">
        <v>1580</v>
      </c>
      <c r="AL3" s="84">
        <v>2250</v>
      </c>
      <c r="AM3" s="84">
        <v>1650</v>
      </c>
      <c r="AN3" s="84">
        <v>1400</v>
      </c>
      <c r="AO3" s="84">
        <v>1340</v>
      </c>
      <c r="AP3" s="84">
        <v>2000</v>
      </c>
      <c r="AQ3" s="84">
        <v>1400</v>
      </c>
      <c r="AR3" s="84">
        <v>1150</v>
      </c>
      <c r="AS3" s="84">
        <v>1100</v>
      </c>
      <c r="AT3" s="84">
        <v>1750</v>
      </c>
      <c r="AU3" s="84">
        <v>1150</v>
      </c>
      <c r="AV3" s="84">
        <v>900</v>
      </c>
      <c r="AW3" s="84">
        <v>860</v>
      </c>
      <c r="AX3" s="84">
        <v>1200</v>
      </c>
      <c r="AY3" s="84">
        <v>900</v>
      </c>
      <c r="AZ3" s="84">
        <v>650</v>
      </c>
      <c r="BA3" s="84">
        <v>620</v>
      </c>
      <c r="BB3" s="84">
        <v>5355</v>
      </c>
      <c r="BC3" s="84">
        <v>4935</v>
      </c>
      <c r="BD3" s="84">
        <v>6300</v>
      </c>
      <c r="BE3" s="84">
        <v>5880</v>
      </c>
      <c r="BF3" s="84">
        <v>4725</v>
      </c>
      <c r="BG3" s="84">
        <v>4305</v>
      </c>
      <c r="BH3" s="84">
        <v>5670</v>
      </c>
      <c r="BI3" s="84">
        <v>5250</v>
      </c>
      <c r="BJ3" s="84">
        <v>4095</v>
      </c>
      <c r="BK3" s="84">
        <v>3780</v>
      </c>
      <c r="BL3" s="84">
        <v>5040</v>
      </c>
      <c r="BM3" s="84">
        <v>4620</v>
      </c>
      <c r="BN3" s="84">
        <v>3465</v>
      </c>
      <c r="BO3" s="84">
        <v>3150</v>
      </c>
      <c r="BP3" s="84">
        <v>4410</v>
      </c>
      <c r="BQ3" s="84">
        <v>4095</v>
      </c>
      <c r="BR3" s="84">
        <v>3045</v>
      </c>
      <c r="BS3" s="84">
        <v>2835</v>
      </c>
      <c r="BT3" s="84">
        <v>3885</v>
      </c>
      <c r="BU3" s="84">
        <v>3570</v>
      </c>
    </row>
    <row r="5" spans="1:555" ht="52.5">
      <c r="C5" s="85" t="s">
        <v>391</v>
      </c>
      <c r="D5" s="86">
        <f>SUMIF($C:$C,$C$10,D:D)</f>
        <v>0</v>
      </c>
    </row>
    <row r="8" spans="1:555">
      <c r="C8" s="69" t="s">
        <v>61</v>
      </c>
      <c r="D8" s="69"/>
      <c r="E8" s="69"/>
      <c r="F8" s="69"/>
      <c r="G8" s="77"/>
      <c r="H8" s="69"/>
      <c r="I8" s="69"/>
    </row>
    <row r="9" spans="1:555" ht="15.75" thickBot="1">
      <c r="C9" s="69"/>
      <c r="D9" s="69"/>
      <c r="E9" s="69"/>
      <c r="F9" s="69"/>
      <c r="G9" s="77"/>
      <c r="H9" s="69"/>
      <c r="I9" s="69"/>
    </row>
    <row r="10" spans="1:555" ht="15.75" thickBot="1">
      <c r="C10" s="29" t="s">
        <v>42</v>
      </c>
      <c r="D10" s="30">
        <f>SUM(F17:F26)</f>
        <v>0</v>
      </c>
      <c r="E10" s="93"/>
      <c r="F10" s="93"/>
      <c r="G10" s="77"/>
      <c r="H10" s="93"/>
      <c r="I10" s="112"/>
    </row>
    <row r="11" spans="1:555">
      <c r="B11" s="92"/>
      <c r="C11" s="69"/>
      <c r="D11" s="31"/>
      <c r="E11" s="92"/>
      <c r="F11" s="92"/>
      <c r="G11" s="92"/>
      <c r="H11" s="74"/>
      <c r="I11" s="74"/>
      <c r="J11" s="74"/>
      <c r="K11" s="109"/>
    </row>
    <row r="12" spans="1:555">
      <c r="B12" s="92"/>
      <c r="C12" s="69"/>
      <c r="D12" s="31"/>
      <c r="E12" s="92"/>
      <c r="F12" s="92"/>
      <c r="G12" s="92"/>
      <c r="H12" s="74"/>
      <c r="I12" s="74"/>
      <c r="J12" s="74"/>
      <c r="K12" s="109"/>
    </row>
    <row r="13" spans="1:555" ht="15.75">
      <c r="B13" s="92"/>
      <c r="C13" s="173" t="s">
        <v>399</v>
      </c>
      <c r="D13" s="174"/>
      <c r="E13" s="92"/>
      <c r="F13" s="92"/>
      <c r="G13" s="92"/>
      <c r="H13" s="74"/>
      <c r="I13" s="74"/>
      <c r="J13" s="74"/>
      <c r="K13" s="109"/>
    </row>
    <row r="14" spans="1:555" ht="18.75">
      <c r="B14" s="92"/>
      <c r="C14" s="183" t="e">
        <f>IFERROR(VLOOKUP(D13,'Desarrollo e Innov. Curricular'!$E:$F,2,FALSE),IFERROR(VLOOKUP(D13,'Investigación Científica'!$E:$F,2,FALSE),IFERROR(VLOOKUP(D13,'Vinculación Univ. Sociedad'!$E:$F,2,FALSE),IFERROR(VLOOKUP(D13,'Docencia y Profesorado Universi'!$E:$F,2,FALSE),IFERROR(VLOOKUP(D13,'Estudiantes y Graduados'!$E:$F,2,FALSE),IFERROR(VLOOKUP(D13,'11.Gestion Administrativa'!$E:$F,2,FALSE),IFERROR(VLOOKUP(D13,'Gestión Académica'!$E:$F,2,FALSE),IFERROR(VLOOKUP(D13,'Aseguramiento de la Calidad'!$E:$F,2,FALSE),IFERROR(VLOOKUP(D13,'Gestión del Conocimiento'!$E:$F,2,FALSE),IFERROR(VLOOKUP(D13,'15.Gobernabilidad y Procesos...'!$E:$F,2,FALSE),IFERROR(VLOOKUP(D13,'Gestión del Talento Humano'!$E:$F,2,FALSE),IFERROR(VLOOKUP(D13,'Internacionalización de la E.S.'!$E:$F,2,FALSE),IFERROR(VLOOKUP(D13,Posgrado!$E:$F,2,FALSE),IFERROR(VLOOKUP(D13,'Cultura de Innovación Insti...'!$E:$F,2,FALSE),VLOOKUP(D13,'Lo Esencial de la Reforma Univ.'!$E:$F,2,0)))))))))))))))</f>
        <v>#N/A</v>
      </c>
      <c r="D14" s="31"/>
      <c r="E14" s="92"/>
      <c r="F14" s="92"/>
      <c r="G14" s="92"/>
      <c r="H14" s="74"/>
      <c r="I14" s="74"/>
      <c r="J14" s="74"/>
      <c r="K14" s="109"/>
    </row>
    <row r="15" spans="1:555" ht="15.75" thickBot="1">
      <c r="B15" s="92"/>
      <c r="C15" s="69"/>
      <c r="D15" s="31"/>
      <c r="E15" s="92"/>
      <c r="F15" s="92"/>
      <c r="G15" s="92"/>
      <c r="H15" s="74"/>
      <c r="I15" s="74"/>
      <c r="J15" s="74"/>
      <c r="K15" s="109"/>
    </row>
    <row r="16" spans="1:555" ht="30.75" thickBot="1">
      <c r="B16" s="92"/>
      <c r="C16" s="117" t="s">
        <v>43</v>
      </c>
      <c r="D16" s="119" t="s">
        <v>54</v>
      </c>
      <c r="E16" s="119" t="s">
        <v>56</v>
      </c>
      <c r="F16" s="118" t="s">
        <v>27</v>
      </c>
      <c r="G16" s="123" t="s">
        <v>139</v>
      </c>
      <c r="H16" s="119" t="s">
        <v>45</v>
      </c>
      <c r="I16" s="119" t="s">
        <v>140</v>
      </c>
      <c r="J16" s="119" t="s">
        <v>418</v>
      </c>
      <c r="K16" s="119" t="s">
        <v>419</v>
      </c>
    </row>
    <row r="17" spans="2:11">
      <c r="B17" s="92"/>
      <c r="C17" s="94" t="s">
        <v>62</v>
      </c>
      <c r="D17" s="141"/>
      <c r="E17" s="95">
        <v>2800</v>
      </c>
      <c r="F17" s="96">
        <f>D17*E17</f>
        <v>0</v>
      </c>
      <c r="G17" s="144" t="s">
        <v>1473</v>
      </c>
      <c r="H17" s="97" t="s">
        <v>997</v>
      </c>
      <c r="I17" s="97" t="str">
        <f>VLOOKUP(H17,Presupuesto!$A$11:$B$565,2,0)</f>
        <v>MUEBLES VARIOS DE OFICINA</v>
      </c>
      <c r="J17" s="190" t="s">
        <v>1485</v>
      </c>
      <c r="K17" s="97" t="s">
        <v>412</v>
      </c>
    </row>
    <row r="18" spans="2:11" ht="32.25" customHeight="1">
      <c r="B18" s="92"/>
      <c r="C18" s="98" t="s">
        <v>63</v>
      </c>
      <c r="D18" s="136"/>
      <c r="E18" s="99">
        <v>2400</v>
      </c>
      <c r="F18" s="96">
        <f>D18*E18</f>
        <v>0</v>
      </c>
      <c r="G18" s="144"/>
      <c r="H18" s="100" t="s">
        <v>997</v>
      </c>
      <c r="I18" s="97" t="str">
        <f>VLOOKUP(H18,Presupuesto!$A$11:$B$565,2,0)</f>
        <v>MUEBLES VARIOS DE OFICINA</v>
      </c>
      <c r="J18" s="97" t="str">
        <f t="shared" ref="J18:J26" si="0">$J$17</f>
        <v>Posgrado</v>
      </c>
      <c r="K18" s="97" t="s">
        <v>420</v>
      </c>
    </row>
    <row r="19" spans="2:11">
      <c r="B19" s="92"/>
      <c r="C19" s="98" t="s">
        <v>64</v>
      </c>
      <c r="D19" s="136"/>
      <c r="E19" s="99">
        <v>1000</v>
      </c>
      <c r="F19" s="96">
        <f t="shared" ref="F19:F26" si="1">D19*E19</f>
        <v>0</v>
      </c>
      <c r="G19" s="144"/>
      <c r="H19" s="100" t="s">
        <v>997</v>
      </c>
      <c r="I19" s="97" t="str">
        <f>VLOOKUP(H19,Presupuesto!$A$11:$B$565,2,0)</f>
        <v>MUEBLES VARIOS DE OFICINA</v>
      </c>
      <c r="J19" s="97" t="str">
        <f t="shared" si="0"/>
        <v>Posgrado</v>
      </c>
      <c r="K19" s="97" t="s">
        <v>403</v>
      </c>
    </row>
    <row r="20" spans="2:11">
      <c r="B20" s="92"/>
      <c r="C20" s="98" t="s">
        <v>65</v>
      </c>
      <c r="D20" s="136"/>
      <c r="E20" s="99">
        <v>6000</v>
      </c>
      <c r="F20" s="96">
        <f t="shared" si="1"/>
        <v>0</v>
      </c>
      <c r="G20" s="144"/>
      <c r="H20" s="100" t="s">
        <v>997</v>
      </c>
      <c r="I20" s="97" t="str">
        <f>VLOOKUP(H20,Presupuesto!$A$11:$B$565,2,0)</f>
        <v>MUEBLES VARIOS DE OFICINA</v>
      </c>
      <c r="J20" s="97" t="str">
        <f t="shared" si="0"/>
        <v>Posgrado</v>
      </c>
      <c r="K20" s="97" t="s">
        <v>403</v>
      </c>
    </row>
    <row r="21" spans="2:11">
      <c r="B21" s="92"/>
      <c r="C21" s="98" t="s">
        <v>66</v>
      </c>
      <c r="D21" s="136"/>
      <c r="E21" s="99">
        <v>3000</v>
      </c>
      <c r="F21" s="96">
        <f t="shared" si="1"/>
        <v>0</v>
      </c>
      <c r="G21" s="144"/>
      <c r="H21" s="100" t="s">
        <v>997</v>
      </c>
      <c r="I21" s="97" t="str">
        <f>VLOOKUP(H21,Presupuesto!$A$11:$B$565,2,0)</f>
        <v>MUEBLES VARIOS DE OFICINA</v>
      </c>
      <c r="J21" s="97" t="str">
        <f t="shared" si="0"/>
        <v>Posgrado</v>
      </c>
      <c r="K21" s="97" t="s">
        <v>403</v>
      </c>
    </row>
    <row r="22" spans="2:11">
      <c r="B22" s="92"/>
      <c r="C22" s="98" t="s">
        <v>67</v>
      </c>
      <c r="D22" s="136"/>
      <c r="E22" s="99">
        <v>10000</v>
      </c>
      <c r="F22" s="96">
        <f t="shared" si="1"/>
        <v>0</v>
      </c>
      <c r="G22" s="144"/>
      <c r="H22" s="100" t="s">
        <v>997</v>
      </c>
      <c r="I22" s="97" t="str">
        <f>VLOOKUP(H22,Presupuesto!$A$11:$B$565,2,0)</f>
        <v>MUEBLES VARIOS DE OFICINA</v>
      </c>
      <c r="J22" s="97" t="str">
        <f t="shared" si="0"/>
        <v>Posgrado</v>
      </c>
      <c r="K22" s="97" t="s">
        <v>403</v>
      </c>
    </row>
    <row r="23" spans="2:11">
      <c r="B23" s="92"/>
      <c r="C23" s="98" t="s">
        <v>68</v>
      </c>
      <c r="D23" s="136"/>
      <c r="E23" s="99">
        <v>8000</v>
      </c>
      <c r="F23" s="96">
        <f t="shared" si="1"/>
        <v>0</v>
      </c>
      <c r="G23" s="144"/>
      <c r="H23" s="100" t="s">
        <v>1000</v>
      </c>
      <c r="I23" s="97" t="str">
        <f>VLOOKUP(H23,Presupuesto!$A$11:$B$565,2,0)</f>
        <v>EQUIPOS VARIOS DE OFICINA</v>
      </c>
      <c r="J23" s="97" t="str">
        <f t="shared" si="0"/>
        <v>Posgrado</v>
      </c>
      <c r="K23" s="97" t="s">
        <v>403</v>
      </c>
    </row>
    <row r="24" spans="2:11">
      <c r="B24" s="92"/>
      <c r="C24" s="98" t="s">
        <v>69</v>
      </c>
      <c r="D24" s="136"/>
      <c r="E24" s="99">
        <v>2000</v>
      </c>
      <c r="F24" s="96">
        <f t="shared" si="1"/>
        <v>0</v>
      </c>
      <c r="G24" s="144"/>
      <c r="H24" s="100" t="s">
        <v>1000</v>
      </c>
      <c r="I24" s="97" t="str">
        <f>VLOOKUP(H24,Presupuesto!$A$11:$B$565,2,0)</f>
        <v>EQUIPOS VARIOS DE OFICINA</v>
      </c>
      <c r="J24" s="97" t="str">
        <f t="shared" si="0"/>
        <v>Posgrado</v>
      </c>
      <c r="K24" s="97" t="s">
        <v>411</v>
      </c>
    </row>
    <row r="25" spans="2:11">
      <c r="B25" s="92"/>
      <c r="C25" s="98" t="s">
        <v>70</v>
      </c>
      <c r="D25" s="136"/>
      <c r="E25" s="99">
        <v>5000</v>
      </c>
      <c r="F25" s="96">
        <f t="shared" si="1"/>
        <v>0</v>
      </c>
      <c r="G25" s="144"/>
      <c r="H25" s="100" t="s">
        <v>1000</v>
      </c>
      <c r="I25" s="97" t="str">
        <f>VLOOKUP(H25,Presupuesto!$A$11:$B$565,2,0)</f>
        <v>EQUIPOS VARIOS DE OFICINA</v>
      </c>
      <c r="J25" s="97" t="str">
        <f t="shared" si="0"/>
        <v>Posgrado</v>
      </c>
      <c r="K25" s="97" t="s">
        <v>407</v>
      </c>
    </row>
    <row r="26" spans="2:11" ht="15.75" thickBot="1">
      <c r="B26" s="92"/>
      <c r="C26" s="101" t="s">
        <v>71</v>
      </c>
      <c r="D26" s="142"/>
      <c r="E26" s="103">
        <v>100000</v>
      </c>
      <c r="F26" s="104">
        <f t="shared" si="1"/>
        <v>0</v>
      </c>
      <c r="G26" s="145"/>
      <c r="H26" s="105" t="s">
        <v>1000</v>
      </c>
      <c r="I26" s="105" t="str">
        <f>VLOOKUP(H26,Presupuesto!$A$11:$B$565,2,0)</f>
        <v>EQUIPOS VARIOS DE OFICINA</v>
      </c>
      <c r="J26" s="105" t="str">
        <f t="shared" si="0"/>
        <v>Posgrado</v>
      </c>
      <c r="K26" s="115" t="s">
        <v>402</v>
      </c>
    </row>
    <row r="27" spans="2:11">
      <c r="B27" s="92"/>
    </row>
    <row r="28" spans="2:11">
      <c r="B28" s="92"/>
      <c r="C28" s="328"/>
      <c r="D28" s="329"/>
      <c r="E28" s="330"/>
      <c r="F28" s="330"/>
      <c r="G28" s="331"/>
      <c r="H28" s="330"/>
      <c r="I28" s="330"/>
      <c r="J28" s="138"/>
      <c r="K28" s="138"/>
    </row>
    <row r="29" spans="2:11">
      <c r="B29" s="92"/>
      <c r="C29" s="332"/>
      <c r="D29" s="333"/>
      <c r="E29" s="334"/>
      <c r="F29" s="334"/>
      <c r="G29" s="334"/>
      <c r="H29" s="335"/>
      <c r="I29" s="335"/>
      <c r="J29" s="335"/>
      <c r="K29" s="334"/>
    </row>
    <row r="30" spans="2:11">
      <c r="C30" s="332"/>
      <c r="D30" s="333"/>
      <c r="E30" s="334"/>
      <c r="F30" s="334"/>
      <c r="G30" s="334"/>
      <c r="H30" s="335"/>
      <c r="I30" s="335"/>
      <c r="J30" s="335"/>
      <c r="K30" s="334"/>
    </row>
    <row r="31" spans="2:11" ht="15.75">
      <c r="C31" s="336"/>
      <c r="D31" s="337"/>
      <c r="E31" s="334"/>
      <c r="F31" s="334"/>
      <c r="G31" s="334"/>
      <c r="H31" s="335"/>
      <c r="I31" s="335"/>
      <c r="J31" s="335"/>
      <c r="K31" s="334"/>
    </row>
    <row r="32" spans="2:11" ht="18.75">
      <c r="C32" s="338"/>
      <c r="D32" s="333"/>
      <c r="E32" s="334"/>
      <c r="F32" s="334"/>
      <c r="G32" s="334"/>
      <c r="H32" s="335"/>
      <c r="I32" s="335"/>
      <c r="J32" s="335"/>
      <c r="K32" s="334"/>
    </row>
    <row r="33" spans="3:11">
      <c r="C33" s="332"/>
      <c r="D33" s="333"/>
      <c r="E33" s="334"/>
      <c r="F33" s="334"/>
      <c r="G33" s="334"/>
      <c r="H33" s="335"/>
      <c r="I33" s="335"/>
      <c r="J33" s="335"/>
      <c r="K33" s="334"/>
    </row>
    <row r="34" spans="3:11">
      <c r="C34" s="339"/>
      <c r="D34" s="339"/>
      <c r="E34" s="339"/>
      <c r="F34" s="340"/>
      <c r="G34" s="341"/>
      <c r="H34" s="339"/>
      <c r="I34" s="339"/>
      <c r="J34" s="339"/>
      <c r="K34" s="339"/>
    </row>
    <row r="35" spans="3:11">
      <c r="C35" s="334"/>
      <c r="D35" s="342"/>
      <c r="E35" s="343"/>
      <c r="F35" s="343"/>
      <c r="G35" s="344"/>
      <c r="H35" s="335"/>
      <c r="I35" s="335"/>
      <c r="J35" s="345"/>
      <c r="K35" s="335"/>
    </row>
    <row r="36" spans="3:11">
      <c r="C36" s="334"/>
      <c r="D36" s="342"/>
      <c r="E36" s="343"/>
      <c r="F36" s="343"/>
      <c r="G36" s="344"/>
      <c r="H36" s="335"/>
      <c r="I36" s="335"/>
      <c r="J36" s="335"/>
      <c r="K36" s="335"/>
    </row>
    <row r="37" spans="3:11">
      <c r="C37" s="334"/>
      <c r="D37" s="342"/>
      <c r="E37" s="343"/>
      <c r="F37" s="343"/>
      <c r="G37" s="344"/>
      <c r="H37" s="335"/>
      <c r="I37" s="335"/>
      <c r="J37" s="335"/>
      <c r="K37" s="335"/>
    </row>
    <row r="38" spans="3:11">
      <c r="C38" s="334"/>
      <c r="D38" s="342"/>
      <c r="E38" s="343"/>
      <c r="F38" s="343"/>
      <c r="G38" s="344"/>
      <c r="H38" s="335"/>
      <c r="I38" s="335"/>
      <c r="J38" s="335"/>
      <c r="K38" s="335"/>
    </row>
    <row r="39" spans="3:11">
      <c r="C39" s="334"/>
      <c r="D39" s="342"/>
      <c r="E39" s="343"/>
      <c r="F39" s="343"/>
      <c r="G39" s="344"/>
      <c r="H39" s="335"/>
      <c r="I39" s="335"/>
      <c r="J39" s="335"/>
      <c r="K39" s="335"/>
    </row>
    <row r="40" spans="3:11">
      <c r="C40" s="334"/>
      <c r="D40" s="342"/>
      <c r="E40" s="343"/>
      <c r="F40" s="343"/>
      <c r="G40" s="344"/>
      <c r="H40" s="335"/>
      <c r="I40" s="335"/>
      <c r="J40" s="335"/>
      <c r="K40" s="335"/>
    </row>
    <row r="41" spans="3:11">
      <c r="C41" s="334"/>
      <c r="D41" s="342"/>
      <c r="E41" s="343"/>
      <c r="F41" s="343"/>
      <c r="G41" s="344"/>
      <c r="H41" s="335"/>
      <c r="I41" s="335"/>
      <c r="J41" s="335"/>
      <c r="K41" s="335"/>
    </row>
    <row r="42" spans="3:11">
      <c r="C42" s="334"/>
      <c r="D42" s="342"/>
      <c r="E42" s="343"/>
      <c r="F42" s="343"/>
      <c r="G42" s="344"/>
      <c r="H42" s="335"/>
      <c r="I42" s="335"/>
      <c r="J42" s="335"/>
      <c r="K42" s="335"/>
    </row>
    <row r="43" spans="3:11">
      <c r="C43" s="334"/>
      <c r="D43" s="342"/>
      <c r="E43" s="343"/>
      <c r="F43" s="343"/>
      <c r="G43" s="344"/>
      <c r="H43" s="335"/>
      <c r="I43" s="335"/>
      <c r="J43" s="335"/>
      <c r="K43" s="335"/>
    </row>
    <row r="44" spans="3:11">
      <c r="C44" s="334"/>
      <c r="D44" s="342"/>
      <c r="E44" s="343"/>
      <c r="F44" s="343"/>
      <c r="G44" s="344"/>
      <c r="H44" s="335"/>
      <c r="I44" s="335"/>
      <c r="J44" s="335"/>
      <c r="K44" s="335"/>
    </row>
  </sheetData>
  <dataValidations count="5">
    <dataValidation type="list" allowBlank="1" showInputMessage="1" showErrorMessage="1" errorTitle="¡Ingreso Invalido!" error="Seleccione una opción de la lista" promptTitle="Tipo de Presupuesto" prompt="Seleccione una opción de la lista" sqref="G17:G26 G35:G44">
      <formula1>$R$2:$S$2</formula1>
    </dataValidation>
    <dataValidation type="list" allowBlank="1" showInputMessage="1" showErrorMessage="1" errorTitle="¡Ingreso Inválido!" error="Seleccione una opción de la lista" promptTitle="Mes Requerido" prompt="Seleccione el mes en el que requiere el recurso." sqref="K17:K26 K35:K44">
      <formula1>$U$2:$AF$2</formula1>
    </dataValidation>
    <dataValidation type="list" allowBlank="1" showInputMessage="1" showErrorMessage="1" errorTitle="¡Ingreso Inválido!" error="Seleccione una opción de la lista." promptTitle="Dimensión Estratégica" prompt="Seleccione una opción de la lista." sqref="J35:J44">
      <formula1>$A$2:$K$2</formula1>
    </dataValidation>
    <dataValidation type="list" allowBlank="1" showInputMessage="1" showErrorMessage="1" errorTitle="¡Ingreso Inválido!" error="Verifique el valor ingresado." promptTitle="Objeto de Gasto" prompt="Ingrese el Objeto de Gasto." sqref="H17:H26 H35:H44">
      <formula1>$A$1:$UI$1</formula1>
    </dataValidation>
    <dataValidation type="list" allowBlank="1" showInputMessage="1" showErrorMessage="1" errorTitle="¡Ingreso Inválido!" error="Seleccione una opción de la lista." promptTitle="Dimensión Estratégica" prompt="Seleccione una opción de la lista." sqref="J17:J26">
      <formula1>$A$2:$O$2</formula1>
    </dataValidation>
  </dataValidations>
  <pageMargins left="0.7" right="0.7" top="0.75" bottom="0.75" header="0.3" footer="0.3"/>
  <pageSetup orientation="portrait" horizontalDpi="300" verticalDpi="300" r:id="rId1"/>
  <drawing r:id="rId2"/>
</worksheet>
</file>

<file path=xl/worksheets/sheet7.xml><?xml version="1.0" encoding="utf-8"?>
<worksheet xmlns="http://schemas.openxmlformats.org/spreadsheetml/2006/main" xmlns:r="http://schemas.openxmlformats.org/officeDocument/2006/relationships">
  <sheetPr>
    <tabColor rgb="FFFFFF00"/>
  </sheetPr>
  <dimension ref="A1:UG23"/>
  <sheetViews>
    <sheetView showGridLines="0" topLeftCell="B4" zoomScale="86" zoomScaleNormal="86" workbookViewId="0">
      <selection activeCell="G36" sqref="G36"/>
    </sheetView>
  </sheetViews>
  <sheetFormatPr baseColWidth="10" defaultColWidth="11.5703125" defaultRowHeight="15"/>
  <cols>
    <col min="1" max="1" width="25.42578125" style="84" customWidth="1"/>
    <col min="2" max="2" width="16" style="84" customWidth="1"/>
    <col min="3" max="3" width="12.42578125" style="84" customWidth="1"/>
    <col min="4" max="4" width="13.85546875" style="84" customWidth="1"/>
    <col min="5" max="5" width="13.85546875" style="75" customWidth="1"/>
    <col min="6" max="6" width="16.42578125" style="84" customWidth="1"/>
    <col min="7" max="7" width="34.28515625" style="84" customWidth="1"/>
    <col min="8" max="8" width="22.42578125" style="84" bestFit="1" customWidth="1"/>
    <col min="9" max="9" width="11" style="84" customWidth="1"/>
    <col min="10" max="10" width="15" style="84" hidden="1" customWidth="1"/>
    <col min="11" max="16384" width="11.5703125" style="84"/>
  </cols>
  <sheetData>
    <row r="1" spans="1:553" ht="26.25" hidden="1">
      <c r="A1" s="155" t="s">
        <v>260</v>
      </c>
      <c r="B1" s="155" t="s">
        <v>508</v>
      </c>
      <c r="C1" s="155" t="s">
        <v>510</v>
      </c>
      <c r="D1" s="155" t="s">
        <v>512</v>
      </c>
      <c r="E1" s="155" t="s">
        <v>514</v>
      </c>
      <c r="F1" s="155" t="s">
        <v>516</v>
      </c>
      <c r="G1" s="155" t="s">
        <v>518</v>
      </c>
      <c r="H1" s="155" t="s">
        <v>261</v>
      </c>
      <c r="I1" s="155" t="s">
        <v>521</v>
      </c>
      <c r="J1" s="155" t="s">
        <v>262</v>
      </c>
      <c r="K1" s="155" t="s">
        <v>523</v>
      </c>
      <c r="L1" s="155" t="s">
        <v>525</v>
      </c>
      <c r="M1" s="155" t="s">
        <v>527</v>
      </c>
      <c r="N1" s="155" t="s">
        <v>263</v>
      </c>
      <c r="O1" s="155" t="s">
        <v>528</v>
      </c>
      <c r="P1" s="155" t="s">
        <v>531</v>
      </c>
      <c r="Q1" s="155" t="s">
        <v>264</v>
      </c>
      <c r="R1" s="155" t="s">
        <v>533</v>
      </c>
      <c r="S1" s="155" t="s">
        <v>265</v>
      </c>
      <c r="T1" s="155" t="s">
        <v>534</v>
      </c>
      <c r="U1" s="155" t="s">
        <v>535</v>
      </c>
      <c r="V1" s="155" t="s">
        <v>539</v>
      </c>
      <c r="W1" s="155" t="s">
        <v>281</v>
      </c>
      <c r="X1" s="155" t="s">
        <v>540</v>
      </c>
      <c r="Y1" s="155" t="s">
        <v>542</v>
      </c>
      <c r="Z1" s="155" t="s">
        <v>544</v>
      </c>
      <c r="AA1" s="155" t="s">
        <v>282</v>
      </c>
      <c r="AB1" s="155" t="s">
        <v>546</v>
      </c>
      <c r="AC1" s="155" t="s">
        <v>548</v>
      </c>
      <c r="AD1" s="155" t="s">
        <v>550</v>
      </c>
      <c r="AE1" s="155" t="s">
        <v>552</v>
      </c>
      <c r="AF1" s="155" t="s">
        <v>257</v>
      </c>
      <c r="AG1" s="155" t="s">
        <v>554</v>
      </c>
      <c r="AH1" s="162" t="s">
        <v>266</v>
      </c>
      <c r="AI1" s="155" t="s">
        <v>556</v>
      </c>
      <c r="AJ1" s="155" t="s">
        <v>267</v>
      </c>
      <c r="AK1" s="155" t="s">
        <v>558</v>
      </c>
      <c r="AL1" s="155" t="s">
        <v>560</v>
      </c>
      <c r="AM1" s="155" t="s">
        <v>268</v>
      </c>
      <c r="AN1" s="155" t="s">
        <v>562</v>
      </c>
      <c r="AO1" s="155" t="s">
        <v>564</v>
      </c>
      <c r="AP1" s="155" t="s">
        <v>269</v>
      </c>
      <c r="AQ1" s="155" t="s">
        <v>565</v>
      </c>
      <c r="AR1" s="155" t="s">
        <v>567</v>
      </c>
      <c r="AS1" s="155" t="s">
        <v>568</v>
      </c>
      <c r="AT1" s="155" t="s">
        <v>569</v>
      </c>
      <c r="AU1" s="155" t="s">
        <v>571</v>
      </c>
      <c r="AV1" s="155" t="s">
        <v>573</v>
      </c>
      <c r="AW1" s="155" t="s">
        <v>574</v>
      </c>
      <c r="AX1" s="155" t="s">
        <v>270</v>
      </c>
      <c r="AY1" s="155" t="s">
        <v>576</v>
      </c>
      <c r="AZ1" s="155" t="s">
        <v>578</v>
      </c>
      <c r="BA1" s="155" t="s">
        <v>580</v>
      </c>
      <c r="BB1" s="155" t="s">
        <v>582</v>
      </c>
      <c r="BC1" s="155" t="s">
        <v>584</v>
      </c>
      <c r="BD1" s="155" t="s">
        <v>586</v>
      </c>
      <c r="BE1" s="155" t="s">
        <v>588</v>
      </c>
      <c r="BF1" s="155" t="s">
        <v>590</v>
      </c>
      <c r="BG1" s="155" t="s">
        <v>283</v>
      </c>
      <c r="BH1" s="155" t="s">
        <v>592</v>
      </c>
      <c r="BI1" s="155" t="s">
        <v>594</v>
      </c>
      <c r="BJ1" s="155" t="s">
        <v>596</v>
      </c>
      <c r="BK1" s="155" t="s">
        <v>598</v>
      </c>
      <c r="BL1" s="155" t="s">
        <v>600</v>
      </c>
      <c r="BM1" s="155" t="s">
        <v>602</v>
      </c>
      <c r="BN1" s="155" t="s">
        <v>604</v>
      </c>
      <c r="BO1" s="155" t="s">
        <v>606</v>
      </c>
      <c r="BP1" s="155" t="s">
        <v>608</v>
      </c>
      <c r="BQ1" s="155" t="s">
        <v>610</v>
      </c>
      <c r="BR1" s="162" t="s">
        <v>271</v>
      </c>
      <c r="BS1" s="155" t="s">
        <v>272</v>
      </c>
      <c r="BT1" s="155" t="s">
        <v>612</v>
      </c>
      <c r="BU1" s="155" t="s">
        <v>273</v>
      </c>
      <c r="BV1" s="155" t="s">
        <v>614</v>
      </c>
      <c r="BW1" s="155" t="s">
        <v>616</v>
      </c>
      <c r="BX1" s="162" t="s">
        <v>274</v>
      </c>
      <c r="BY1" s="155" t="s">
        <v>275</v>
      </c>
      <c r="BZ1" s="155" t="s">
        <v>618</v>
      </c>
      <c r="CA1" s="155" t="s">
        <v>276</v>
      </c>
      <c r="CB1" s="155" t="s">
        <v>620</v>
      </c>
      <c r="CC1" s="155" t="s">
        <v>622</v>
      </c>
      <c r="CD1" s="155" t="s">
        <v>624</v>
      </c>
      <c r="CE1" s="162" t="s">
        <v>277</v>
      </c>
      <c r="CF1" s="155" t="s">
        <v>630</v>
      </c>
      <c r="CG1" s="155" t="s">
        <v>632</v>
      </c>
      <c r="CH1" s="155" t="s">
        <v>278</v>
      </c>
      <c r="CI1" s="155" t="s">
        <v>626</v>
      </c>
      <c r="CJ1" s="155" t="s">
        <v>628</v>
      </c>
      <c r="CK1" s="155" t="s">
        <v>279</v>
      </c>
      <c r="CL1" s="155" t="s">
        <v>634</v>
      </c>
      <c r="CM1" s="155" t="s">
        <v>280</v>
      </c>
      <c r="CN1" s="155" t="s">
        <v>635</v>
      </c>
      <c r="CO1" s="152" t="s">
        <v>284</v>
      </c>
      <c r="CP1" s="162" t="s">
        <v>285</v>
      </c>
      <c r="CQ1" s="155" t="s">
        <v>636</v>
      </c>
      <c r="CR1" s="155" t="s">
        <v>637</v>
      </c>
      <c r="CS1" s="155" t="s">
        <v>639</v>
      </c>
      <c r="CT1" s="155" t="s">
        <v>286</v>
      </c>
      <c r="CU1" s="155" t="s">
        <v>641</v>
      </c>
      <c r="CV1" s="155" t="s">
        <v>643</v>
      </c>
      <c r="CW1" s="155" t="s">
        <v>645</v>
      </c>
      <c r="CX1" s="155" t="s">
        <v>647</v>
      </c>
      <c r="CY1" s="155" t="s">
        <v>649</v>
      </c>
      <c r="CZ1" s="155" t="s">
        <v>651</v>
      </c>
      <c r="DA1" s="162" t="s">
        <v>287</v>
      </c>
      <c r="DB1" s="155" t="s">
        <v>288</v>
      </c>
      <c r="DC1" s="155" t="s">
        <v>653</v>
      </c>
      <c r="DD1" s="155" t="s">
        <v>289</v>
      </c>
      <c r="DE1" s="155" t="s">
        <v>655</v>
      </c>
      <c r="DF1" s="155" t="s">
        <v>657</v>
      </c>
      <c r="DG1" s="155" t="s">
        <v>659</v>
      </c>
      <c r="DH1" s="155" t="s">
        <v>661</v>
      </c>
      <c r="DI1" s="155" t="s">
        <v>663</v>
      </c>
      <c r="DJ1" s="155" t="s">
        <v>665</v>
      </c>
      <c r="DK1" s="155" t="s">
        <v>667</v>
      </c>
      <c r="DL1" s="155" t="s">
        <v>290</v>
      </c>
      <c r="DM1" s="155" t="s">
        <v>669</v>
      </c>
      <c r="DN1" s="155" t="s">
        <v>671</v>
      </c>
      <c r="DO1" s="155" t="s">
        <v>673</v>
      </c>
      <c r="DP1" s="162" t="s">
        <v>291</v>
      </c>
      <c r="DQ1" s="155" t="s">
        <v>675</v>
      </c>
      <c r="DR1" s="155" t="s">
        <v>292</v>
      </c>
      <c r="DS1" s="155" t="s">
        <v>677</v>
      </c>
      <c r="DT1" s="155" t="s">
        <v>293</v>
      </c>
      <c r="DU1" s="155" t="s">
        <v>679</v>
      </c>
      <c r="DV1" s="155" t="s">
        <v>681</v>
      </c>
      <c r="DW1" s="155" t="s">
        <v>683</v>
      </c>
      <c r="DX1" s="155" t="s">
        <v>685</v>
      </c>
      <c r="DY1" s="155" t="s">
        <v>687</v>
      </c>
      <c r="DZ1" s="155" t="s">
        <v>689</v>
      </c>
      <c r="EA1" s="155" t="s">
        <v>691</v>
      </c>
      <c r="EB1" s="155" t="s">
        <v>693</v>
      </c>
      <c r="EC1" s="155" t="s">
        <v>695</v>
      </c>
      <c r="ED1" s="155" t="s">
        <v>697</v>
      </c>
      <c r="EE1" s="155" t="s">
        <v>699</v>
      </c>
      <c r="EF1" s="162" t="s">
        <v>294</v>
      </c>
      <c r="EG1" s="155" t="s">
        <v>701</v>
      </c>
      <c r="EH1" s="155" t="s">
        <v>295</v>
      </c>
      <c r="EI1" s="155" t="s">
        <v>703</v>
      </c>
      <c r="EJ1" s="155" t="s">
        <v>705</v>
      </c>
      <c r="EK1" s="155" t="s">
        <v>296</v>
      </c>
      <c r="EL1" s="155" t="s">
        <v>707</v>
      </c>
      <c r="EM1" s="155" t="s">
        <v>709</v>
      </c>
      <c r="EN1" s="155" t="s">
        <v>297</v>
      </c>
      <c r="EO1" s="155" t="s">
        <v>711</v>
      </c>
      <c r="EP1" s="155" t="s">
        <v>713</v>
      </c>
      <c r="EQ1" s="155" t="s">
        <v>715</v>
      </c>
      <c r="ER1" s="155" t="s">
        <v>298</v>
      </c>
      <c r="ES1" s="155" t="s">
        <v>717</v>
      </c>
      <c r="ET1" s="155" t="s">
        <v>719</v>
      </c>
      <c r="EU1" s="162" t="s">
        <v>299</v>
      </c>
      <c r="EV1" s="155" t="s">
        <v>300</v>
      </c>
      <c r="EW1" s="155" t="s">
        <v>721</v>
      </c>
      <c r="EX1" s="155" t="s">
        <v>723</v>
      </c>
      <c r="EY1" s="155" t="s">
        <v>725</v>
      </c>
      <c r="EZ1" s="155" t="s">
        <v>727</v>
      </c>
      <c r="FA1" s="155" t="s">
        <v>301</v>
      </c>
      <c r="FB1" s="155" t="s">
        <v>729</v>
      </c>
      <c r="FC1" s="155" t="s">
        <v>731</v>
      </c>
      <c r="FD1" s="155" t="s">
        <v>733</v>
      </c>
      <c r="FE1" s="155" t="s">
        <v>735</v>
      </c>
      <c r="FF1" s="155" t="s">
        <v>737</v>
      </c>
      <c r="FG1" s="155" t="s">
        <v>302</v>
      </c>
      <c r="FH1" s="155" t="s">
        <v>740</v>
      </c>
      <c r="FI1" s="155" t="s">
        <v>303</v>
      </c>
      <c r="FJ1" s="155" t="s">
        <v>743</v>
      </c>
      <c r="FK1" s="155" t="s">
        <v>744</v>
      </c>
      <c r="FL1" s="155" t="s">
        <v>746</v>
      </c>
      <c r="FM1" s="155" t="s">
        <v>304</v>
      </c>
      <c r="FN1" s="155" t="s">
        <v>749</v>
      </c>
      <c r="FO1" s="155" t="s">
        <v>750</v>
      </c>
      <c r="FP1" s="155" t="s">
        <v>752</v>
      </c>
      <c r="FQ1" s="155" t="s">
        <v>305</v>
      </c>
      <c r="FR1" s="155" t="s">
        <v>755</v>
      </c>
      <c r="FS1" s="155" t="s">
        <v>757</v>
      </c>
      <c r="FT1" s="155" t="s">
        <v>759</v>
      </c>
      <c r="FU1" s="162" t="s">
        <v>306</v>
      </c>
      <c r="FV1" s="162" t="s">
        <v>307</v>
      </c>
      <c r="FW1" s="155" t="s">
        <v>313</v>
      </c>
      <c r="FX1" s="155" t="s">
        <v>761</v>
      </c>
      <c r="FY1" s="155" t="s">
        <v>763</v>
      </c>
      <c r="FZ1" s="155" t="s">
        <v>765</v>
      </c>
      <c r="GA1" s="155" t="s">
        <v>767</v>
      </c>
      <c r="GB1" s="155" t="s">
        <v>769</v>
      </c>
      <c r="GC1" s="155" t="s">
        <v>771</v>
      </c>
      <c r="GD1" s="162" t="s">
        <v>308</v>
      </c>
      <c r="GE1" s="155" t="s">
        <v>314</v>
      </c>
      <c r="GF1" s="155" t="s">
        <v>773</v>
      </c>
      <c r="GG1" s="155" t="s">
        <v>775</v>
      </c>
      <c r="GH1" s="155" t="s">
        <v>776</v>
      </c>
      <c r="GI1" s="155" t="s">
        <v>315</v>
      </c>
      <c r="GJ1" s="155" t="s">
        <v>779</v>
      </c>
      <c r="GK1" s="155" t="s">
        <v>780</v>
      </c>
      <c r="GL1" s="162" t="s">
        <v>309</v>
      </c>
      <c r="GM1" s="155" t="s">
        <v>310</v>
      </c>
      <c r="GN1" s="155" t="s">
        <v>782</v>
      </c>
      <c r="GO1" s="155" t="s">
        <v>784</v>
      </c>
      <c r="GP1" s="155" t="s">
        <v>786</v>
      </c>
      <c r="GQ1" s="155" t="s">
        <v>788</v>
      </c>
      <c r="GR1" s="155" t="s">
        <v>790</v>
      </c>
      <c r="GS1" s="162" t="s">
        <v>311</v>
      </c>
      <c r="GT1" s="155" t="s">
        <v>312</v>
      </c>
      <c r="GU1" s="155" t="s">
        <v>792</v>
      </c>
      <c r="GV1" s="155" t="s">
        <v>794</v>
      </c>
      <c r="GW1" s="155" t="s">
        <v>796</v>
      </c>
      <c r="GX1" s="155" t="s">
        <v>798</v>
      </c>
      <c r="GY1" s="155" t="s">
        <v>800</v>
      </c>
      <c r="GZ1" s="155" t="s">
        <v>802</v>
      </c>
      <c r="HA1" s="152" t="s">
        <v>316</v>
      </c>
      <c r="HB1" s="162" t="s">
        <v>317</v>
      </c>
      <c r="HC1" s="155" t="s">
        <v>318</v>
      </c>
      <c r="HD1" s="155" t="s">
        <v>804</v>
      </c>
      <c r="HE1" s="155" t="s">
        <v>806</v>
      </c>
      <c r="HF1" s="155" t="s">
        <v>808</v>
      </c>
      <c r="HG1" s="155" t="s">
        <v>810</v>
      </c>
      <c r="HH1" s="155" t="s">
        <v>319</v>
      </c>
      <c r="HI1" s="155" t="s">
        <v>813</v>
      </c>
      <c r="HJ1" s="155" t="s">
        <v>336</v>
      </c>
      <c r="HK1" s="155" t="s">
        <v>851</v>
      </c>
      <c r="HL1" s="155" t="s">
        <v>853</v>
      </c>
      <c r="HM1" s="155" t="s">
        <v>855</v>
      </c>
      <c r="HN1" s="162" t="s">
        <v>320</v>
      </c>
      <c r="HO1" s="155" t="s">
        <v>815</v>
      </c>
      <c r="HP1" s="155" t="s">
        <v>817</v>
      </c>
      <c r="HQ1" s="155" t="s">
        <v>321</v>
      </c>
      <c r="HR1" s="155" t="s">
        <v>820</v>
      </c>
      <c r="HS1" s="155" t="s">
        <v>822</v>
      </c>
      <c r="HT1" s="155" t="s">
        <v>823</v>
      </c>
      <c r="HU1" s="155" t="s">
        <v>825</v>
      </c>
      <c r="HV1" s="162" t="s">
        <v>322</v>
      </c>
      <c r="HW1" s="155" t="s">
        <v>827</v>
      </c>
      <c r="HX1" s="155" t="s">
        <v>829</v>
      </c>
      <c r="HY1" s="155" t="s">
        <v>831</v>
      </c>
      <c r="HZ1" s="155" t="s">
        <v>323</v>
      </c>
      <c r="IA1" s="155" t="s">
        <v>833</v>
      </c>
      <c r="IB1" s="155" t="s">
        <v>835</v>
      </c>
      <c r="IC1" s="155" t="s">
        <v>324</v>
      </c>
      <c r="ID1" s="155" t="s">
        <v>837</v>
      </c>
      <c r="IE1" s="155" t="s">
        <v>839</v>
      </c>
      <c r="IF1" s="155" t="s">
        <v>325</v>
      </c>
      <c r="IG1" s="155" t="s">
        <v>841</v>
      </c>
      <c r="IH1" s="155" t="s">
        <v>843</v>
      </c>
      <c r="II1" s="155" t="s">
        <v>845</v>
      </c>
      <c r="IJ1" s="155" t="s">
        <v>847</v>
      </c>
      <c r="IK1" s="155" t="s">
        <v>326</v>
      </c>
      <c r="IL1" s="155" t="s">
        <v>849</v>
      </c>
      <c r="IM1" s="162" t="s">
        <v>327</v>
      </c>
      <c r="IN1" s="155" t="s">
        <v>857</v>
      </c>
      <c r="IO1" s="155" t="s">
        <v>859</v>
      </c>
      <c r="IP1" s="155" t="s">
        <v>328</v>
      </c>
      <c r="IQ1" s="155" t="s">
        <v>861</v>
      </c>
      <c r="IR1" s="155" t="s">
        <v>863</v>
      </c>
      <c r="IS1" s="155" t="s">
        <v>865</v>
      </c>
      <c r="IT1" s="162" t="s">
        <v>329</v>
      </c>
      <c r="IU1" s="155" t="s">
        <v>867</v>
      </c>
      <c r="IV1" s="155" t="s">
        <v>330</v>
      </c>
      <c r="IW1" s="155" t="s">
        <v>870</v>
      </c>
      <c r="IX1" s="155" t="s">
        <v>872</v>
      </c>
      <c r="IY1" s="155" t="s">
        <v>874</v>
      </c>
      <c r="IZ1" s="155" t="s">
        <v>876</v>
      </c>
      <c r="JA1" s="155" t="s">
        <v>878</v>
      </c>
      <c r="JB1" s="155" t="s">
        <v>880</v>
      </c>
      <c r="JC1" s="155" t="s">
        <v>331</v>
      </c>
      <c r="JD1" s="155" t="s">
        <v>883</v>
      </c>
      <c r="JE1" s="155" t="s">
        <v>885</v>
      </c>
      <c r="JF1" s="155" t="s">
        <v>887</v>
      </c>
      <c r="JG1" s="155" t="s">
        <v>889</v>
      </c>
      <c r="JH1" s="155" t="s">
        <v>891</v>
      </c>
      <c r="JI1" s="155" t="s">
        <v>893</v>
      </c>
      <c r="JJ1" s="155" t="s">
        <v>895</v>
      </c>
      <c r="JK1" s="155" t="s">
        <v>897</v>
      </c>
      <c r="JL1" s="155" t="s">
        <v>332</v>
      </c>
      <c r="JM1" s="155" t="s">
        <v>900</v>
      </c>
      <c r="JN1" s="155" t="s">
        <v>902</v>
      </c>
      <c r="JO1" s="155" t="s">
        <v>904</v>
      </c>
      <c r="JP1" s="155" t="s">
        <v>906</v>
      </c>
      <c r="JQ1" s="155" t="s">
        <v>907</v>
      </c>
      <c r="JR1" s="155" t="s">
        <v>909</v>
      </c>
      <c r="JS1" s="155" t="s">
        <v>911</v>
      </c>
      <c r="JT1" s="155" t="s">
        <v>913</v>
      </c>
      <c r="JU1" s="155" t="s">
        <v>915</v>
      </c>
      <c r="JV1" s="155" t="s">
        <v>917</v>
      </c>
      <c r="JW1" s="155" t="s">
        <v>919</v>
      </c>
      <c r="JX1" s="155" t="s">
        <v>921</v>
      </c>
      <c r="JY1" s="155" t="s">
        <v>923</v>
      </c>
      <c r="JZ1" s="155" t="s">
        <v>925</v>
      </c>
      <c r="KA1" s="155" t="s">
        <v>927</v>
      </c>
      <c r="KB1" s="155" t="s">
        <v>929</v>
      </c>
      <c r="KC1" s="155" t="s">
        <v>931</v>
      </c>
      <c r="KD1" s="155" t="s">
        <v>933</v>
      </c>
      <c r="KE1" s="155" t="s">
        <v>935</v>
      </c>
      <c r="KF1" s="155" t="s">
        <v>937</v>
      </c>
      <c r="KG1" s="155" t="s">
        <v>939</v>
      </c>
      <c r="KH1" s="155" t="s">
        <v>941</v>
      </c>
      <c r="KI1" s="155" t="s">
        <v>943</v>
      </c>
      <c r="KJ1" s="155" t="s">
        <v>945</v>
      </c>
      <c r="KK1" s="155" t="s">
        <v>947</v>
      </c>
      <c r="KL1" s="155" t="s">
        <v>949</v>
      </c>
      <c r="KM1" s="162" t="s">
        <v>333</v>
      </c>
      <c r="KN1" s="155" t="s">
        <v>951</v>
      </c>
      <c r="KO1" s="155" t="s">
        <v>334</v>
      </c>
      <c r="KP1" s="155" t="s">
        <v>954</v>
      </c>
      <c r="KQ1" s="155" t="s">
        <v>956</v>
      </c>
      <c r="KR1" s="155" t="s">
        <v>958</v>
      </c>
      <c r="KS1" s="155" t="s">
        <v>960</v>
      </c>
      <c r="KT1" s="155" t="s">
        <v>335</v>
      </c>
      <c r="KU1" s="155" t="s">
        <v>963</v>
      </c>
      <c r="KV1" s="155" t="s">
        <v>965</v>
      </c>
      <c r="KW1" s="155" t="s">
        <v>967</v>
      </c>
      <c r="KX1" s="155" t="s">
        <v>969</v>
      </c>
      <c r="KY1" s="155" t="s">
        <v>971</v>
      </c>
      <c r="KZ1" s="155" t="s">
        <v>973</v>
      </c>
      <c r="LA1" s="155" t="s">
        <v>975</v>
      </c>
      <c r="LB1" s="152" t="s">
        <v>337</v>
      </c>
      <c r="LC1" s="162" t="s">
        <v>338</v>
      </c>
      <c r="LD1" s="155" t="s">
        <v>339</v>
      </c>
      <c r="LE1" s="155" t="s">
        <v>353</v>
      </c>
      <c r="LF1" s="155" t="s">
        <v>977</v>
      </c>
      <c r="LG1" s="155" t="s">
        <v>979</v>
      </c>
      <c r="LH1" s="155" t="s">
        <v>981</v>
      </c>
      <c r="LI1" s="155" t="s">
        <v>983</v>
      </c>
      <c r="LJ1" s="155" t="s">
        <v>354</v>
      </c>
      <c r="LK1" s="155" t="s">
        <v>985</v>
      </c>
      <c r="LL1" s="155" t="s">
        <v>355</v>
      </c>
      <c r="LM1" s="155" t="s">
        <v>987</v>
      </c>
      <c r="LN1" s="155" t="s">
        <v>340</v>
      </c>
      <c r="LO1" s="155" t="s">
        <v>989</v>
      </c>
      <c r="LP1" s="155" t="s">
        <v>356</v>
      </c>
      <c r="LQ1" s="155" t="s">
        <v>991</v>
      </c>
      <c r="LR1" s="155" t="s">
        <v>993</v>
      </c>
      <c r="LS1" s="155" t="s">
        <v>357</v>
      </c>
      <c r="LT1" s="162" t="s">
        <v>341</v>
      </c>
      <c r="LU1" s="155" t="s">
        <v>342</v>
      </c>
      <c r="LV1" s="155" t="s">
        <v>995</v>
      </c>
      <c r="LW1" s="155" t="s">
        <v>997</v>
      </c>
      <c r="LX1" s="155" t="s">
        <v>998</v>
      </c>
      <c r="LY1" s="155" t="s">
        <v>1000</v>
      </c>
      <c r="LZ1" s="155" t="s">
        <v>1001</v>
      </c>
      <c r="MA1" s="155" t="s">
        <v>1003</v>
      </c>
      <c r="MB1" s="155" t="s">
        <v>1005</v>
      </c>
      <c r="MC1" s="155" t="s">
        <v>1007</v>
      </c>
      <c r="MD1" s="155" t="s">
        <v>1009</v>
      </c>
      <c r="ME1" s="155" t="s">
        <v>343</v>
      </c>
      <c r="MF1" s="155" t="s">
        <v>1012</v>
      </c>
      <c r="MG1" s="155" t="s">
        <v>1013</v>
      </c>
      <c r="MH1" s="155" t="s">
        <v>1015</v>
      </c>
      <c r="MI1" s="155" t="s">
        <v>344</v>
      </c>
      <c r="MJ1" s="155" t="s">
        <v>1018</v>
      </c>
      <c r="MK1" s="155" t="s">
        <v>1019</v>
      </c>
      <c r="ML1" s="155" t="s">
        <v>1021</v>
      </c>
      <c r="MM1" s="155" t="s">
        <v>1023</v>
      </c>
      <c r="MN1" s="155" t="s">
        <v>345</v>
      </c>
      <c r="MO1" s="155" t="s">
        <v>1026</v>
      </c>
      <c r="MP1" s="155" t="s">
        <v>1028</v>
      </c>
      <c r="MQ1" s="155" t="s">
        <v>1030</v>
      </c>
      <c r="MR1" s="155" t="s">
        <v>1032</v>
      </c>
      <c r="MS1" s="155" t="s">
        <v>346</v>
      </c>
      <c r="MT1" s="155" t="s">
        <v>1035</v>
      </c>
      <c r="MU1" s="155" t="s">
        <v>1037</v>
      </c>
      <c r="MV1" s="155" t="s">
        <v>1039</v>
      </c>
      <c r="MW1" s="155" t="s">
        <v>1041</v>
      </c>
      <c r="MX1" s="155" t="s">
        <v>1043</v>
      </c>
      <c r="MY1" s="155" t="s">
        <v>1045</v>
      </c>
      <c r="MZ1" s="155" t="s">
        <v>1047</v>
      </c>
      <c r="NA1" s="155" t="s">
        <v>1049</v>
      </c>
      <c r="NB1" s="155" t="s">
        <v>1051</v>
      </c>
      <c r="NC1" s="155" t="s">
        <v>1053</v>
      </c>
      <c r="ND1" s="155" t="s">
        <v>1055</v>
      </c>
      <c r="NE1" s="155" t="s">
        <v>1056</v>
      </c>
      <c r="NF1" s="162" t="s">
        <v>347</v>
      </c>
      <c r="NG1" s="155" t="s">
        <v>348</v>
      </c>
      <c r="NH1" s="155" t="s">
        <v>1058</v>
      </c>
      <c r="NI1" s="155" t="s">
        <v>1060</v>
      </c>
      <c r="NJ1" s="155" t="s">
        <v>1062</v>
      </c>
      <c r="NK1" s="155" t="s">
        <v>1064</v>
      </c>
      <c r="NL1" s="162" t="s">
        <v>349</v>
      </c>
      <c r="NM1" s="155" t="s">
        <v>350</v>
      </c>
      <c r="NN1" s="155" t="s">
        <v>1065</v>
      </c>
      <c r="NO1" s="155" t="s">
        <v>351</v>
      </c>
      <c r="NP1" s="155" t="s">
        <v>1067</v>
      </c>
      <c r="NQ1" s="155" t="s">
        <v>1069</v>
      </c>
      <c r="NR1" s="155" t="s">
        <v>352</v>
      </c>
      <c r="NS1" s="155" t="s">
        <v>1071</v>
      </c>
      <c r="NT1" s="152" t="s">
        <v>358</v>
      </c>
      <c r="NU1" s="162" t="s">
        <v>359</v>
      </c>
      <c r="NV1" s="155" t="s">
        <v>360</v>
      </c>
      <c r="NW1" s="155" t="s">
        <v>1074</v>
      </c>
      <c r="NX1" s="155" t="s">
        <v>1076</v>
      </c>
      <c r="NY1" s="155" t="s">
        <v>361</v>
      </c>
      <c r="NZ1" s="155" t="s">
        <v>371</v>
      </c>
      <c r="OA1" s="155" t="s">
        <v>1078</v>
      </c>
      <c r="OB1" s="155" t="s">
        <v>1080</v>
      </c>
      <c r="OC1" s="155" t="s">
        <v>1082</v>
      </c>
      <c r="OD1" s="155" t="s">
        <v>1084</v>
      </c>
      <c r="OE1" s="155" t="s">
        <v>1086</v>
      </c>
      <c r="OF1" s="155" t="s">
        <v>1088</v>
      </c>
      <c r="OG1" s="155" t="s">
        <v>1090</v>
      </c>
      <c r="OH1" s="155" t="s">
        <v>1092</v>
      </c>
      <c r="OI1" s="155" t="s">
        <v>1094</v>
      </c>
      <c r="OJ1" s="155" t="s">
        <v>1096</v>
      </c>
      <c r="OK1" s="155" t="s">
        <v>1098</v>
      </c>
      <c r="OL1" s="155" t="s">
        <v>1100</v>
      </c>
      <c r="OM1" s="155" t="s">
        <v>1102</v>
      </c>
      <c r="ON1" s="155" t="s">
        <v>1104</v>
      </c>
      <c r="OO1" s="155" t="s">
        <v>1106</v>
      </c>
      <c r="OP1" s="155" t="s">
        <v>1108</v>
      </c>
      <c r="OQ1" s="155" t="s">
        <v>1110</v>
      </c>
      <c r="OR1" s="155" t="s">
        <v>1112</v>
      </c>
      <c r="OS1" s="155" t="s">
        <v>1114</v>
      </c>
      <c r="OT1" s="155" t="s">
        <v>1116</v>
      </c>
      <c r="OU1" s="155" t="s">
        <v>1118</v>
      </c>
      <c r="OV1" s="155" t="s">
        <v>1120</v>
      </c>
      <c r="OW1" s="155" t="s">
        <v>372</v>
      </c>
      <c r="OX1" s="155" t="s">
        <v>1123</v>
      </c>
      <c r="OY1" s="155" t="s">
        <v>1125</v>
      </c>
      <c r="OZ1" s="155" t="s">
        <v>1126</v>
      </c>
      <c r="PA1" s="155" t="s">
        <v>1128</v>
      </c>
      <c r="PB1" s="155" t="s">
        <v>1130</v>
      </c>
      <c r="PC1" s="155" t="s">
        <v>1132</v>
      </c>
      <c r="PD1" s="155" t="s">
        <v>1134</v>
      </c>
      <c r="PE1" s="155" t="s">
        <v>1136</v>
      </c>
      <c r="PF1" s="155" t="s">
        <v>1138</v>
      </c>
      <c r="PG1" s="155" t="s">
        <v>1140</v>
      </c>
      <c r="PH1" s="155" t="s">
        <v>1142</v>
      </c>
      <c r="PI1" s="155" t="s">
        <v>1144</v>
      </c>
      <c r="PJ1" s="155" t="s">
        <v>1146</v>
      </c>
      <c r="PK1" s="155" t="s">
        <v>1148</v>
      </c>
      <c r="PL1" s="155" t="s">
        <v>1150</v>
      </c>
      <c r="PM1" s="155" t="s">
        <v>1152</v>
      </c>
      <c r="PN1" s="155" t="s">
        <v>1154</v>
      </c>
      <c r="PO1" s="155" t="s">
        <v>1156</v>
      </c>
      <c r="PP1" s="155" t="s">
        <v>1158</v>
      </c>
      <c r="PQ1" s="155" t="s">
        <v>1160</v>
      </c>
      <c r="PR1" s="155" t="s">
        <v>1162</v>
      </c>
      <c r="PS1" s="155" t="s">
        <v>1164</v>
      </c>
      <c r="PT1" s="155" t="s">
        <v>1166</v>
      </c>
      <c r="PU1" s="155" t="s">
        <v>1168</v>
      </c>
      <c r="PV1" s="155" t="s">
        <v>1170</v>
      </c>
      <c r="PW1" s="155" t="s">
        <v>1172</v>
      </c>
      <c r="PX1" s="155" t="s">
        <v>362</v>
      </c>
      <c r="PY1" s="155" t="s">
        <v>1174</v>
      </c>
      <c r="PZ1" s="155" t="s">
        <v>1176</v>
      </c>
      <c r="QA1" s="155" t="s">
        <v>1178</v>
      </c>
      <c r="QB1" s="155" t="s">
        <v>1180</v>
      </c>
      <c r="QC1" s="155" t="s">
        <v>1182</v>
      </c>
      <c r="QD1" s="162" t="s">
        <v>363</v>
      </c>
      <c r="QE1" s="155" t="s">
        <v>364</v>
      </c>
      <c r="QF1" s="155" t="s">
        <v>1184</v>
      </c>
      <c r="QG1" s="155" t="s">
        <v>1186</v>
      </c>
      <c r="QH1" s="155" t="s">
        <v>1188</v>
      </c>
      <c r="QI1" s="155" t="s">
        <v>1190</v>
      </c>
      <c r="QJ1" s="155" t="s">
        <v>1192</v>
      </c>
      <c r="QK1" s="155" t="s">
        <v>1194</v>
      </c>
      <c r="QL1" s="162" t="s">
        <v>365</v>
      </c>
      <c r="QM1" s="155" t="s">
        <v>1196</v>
      </c>
      <c r="QN1" s="155" t="s">
        <v>366</v>
      </c>
      <c r="QO1" s="155" t="s">
        <v>373</v>
      </c>
      <c r="QP1" s="155" t="s">
        <v>1198</v>
      </c>
      <c r="QQ1" s="155" t="s">
        <v>1200</v>
      </c>
      <c r="QR1" s="155" t="s">
        <v>1202</v>
      </c>
      <c r="QS1" s="155" t="s">
        <v>1204</v>
      </c>
      <c r="QT1" s="155" t="s">
        <v>1206</v>
      </c>
      <c r="QU1" s="155" t="s">
        <v>1208</v>
      </c>
      <c r="QV1" s="155" t="s">
        <v>1210</v>
      </c>
      <c r="QW1" s="155" t="s">
        <v>1212</v>
      </c>
      <c r="QX1" s="155" t="s">
        <v>1214</v>
      </c>
      <c r="QY1" s="155" t="s">
        <v>1216</v>
      </c>
      <c r="QZ1" s="155" t="s">
        <v>1218</v>
      </c>
      <c r="RA1" s="155" t="s">
        <v>1220</v>
      </c>
      <c r="RB1" s="155" t="s">
        <v>1222</v>
      </c>
      <c r="RC1" s="155" t="s">
        <v>1224</v>
      </c>
      <c r="RD1" s="162" t="s">
        <v>367</v>
      </c>
      <c r="RE1" s="155" t="s">
        <v>368</v>
      </c>
      <c r="RF1" s="155" t="s">
        <v>1226</v>
      </c>
      <c r="RG1" s="155" t="s">
        <v>1228</v>
      </c>
      <c r="RH1" s="162" t="s">
        <v>369</v>
      </c>
      <c r="RI1" s="155" t="s">
        <v>370</v>
      </c>
      <c r="RJ1" s="155" t="s">
        <v>1230</v>
      </c>
      <c r="RK1" s="155" t="s">
        <v>1231</v>
      </c>
      <c r="RL1" s="155" t="s">
        <v>1232</v>
      </c>
      <c r="RM1" s="155" t="s">
        <v>1233</v>
      </c>
      <c r="RN1" s="155" t="s">
        <v>1235</v>
      </c>
      <c r="RO1" s="155" t="s">
        <v>1236</v>
      </c>
      <c r="RP1" s="155" t="s">
        <v>1238</v>
      </c>
      <c r="RQ1" s="155" t="s">
        <v>1239</v>
      </c>
      <c r="RR1" s="152" t="s">
        <v>374</v>
      </c>
      <c r="RS1" s="162" t="s">
        <v>375</v>
      </c>
      <c r="RT1" s="155" t="s">
        <v>376</v>
      </c>
      <c r="RU1" s="155" t="s">
        <v>1241</v>
      </c>
      <c r="RV1" s="155" t="s">
        <v>1243</v>
      </c>
      <c r="RW1" s="155" t="s">
        <v>377</v>
      </c>
      <c r="RX1" s="155" t="s">
        <v>1245</v>
      </c>
      <c r="RY1" s="155" t="s">
        <v>1247</v>
      </c>
      <c r="RZ1" s="155" t="s">
        <v>1249</v>
      </c>
      <c r="SA1" s="155" t="s">
        <v>1251</v>
      </c>
      <c r="SB1" s="162" t="s">
        <v>378</v>
      </c>
      <c r="SC1" s="155" t="s">
        <v>379</v>
      </c>
      <c r="SD1" s="155" t="s">
        <v>1253</v>
      </c>
      <c r="SE1" s="155" t="s">
        <v>1255</v>
      </c>
      <c r="SF1" s="155" t="s">
        <v>1257</v>
      </c>
      <c r="SG1" s="155" t="s">
        <v>1259</v>
      </c>
      <c r="SH1" s="155" t="s">
        <v>1261</v>
      </c>
      <c r="SI1" s="155" t="s">
        <v>1263</v>
      </c>
      <c r="SJ1" s="155" t="s">
        <v>1265</v>
      </c>
      <c r="SK1" s="155" t="s">
        <v>1267</v>
      </c>
      <c r="SL1" s="155" t="s">
        <v>1269</v>
      </c>
      <c r="SM1" s="155" t="s">
        <v>1271</v>
      </c>
      <c r="SN1" s="155" t="s">
        <v>1273</v>
      </c>
      <c r="SO1" s="155" t="s">
        <v>1275</v>
      </c>
      <c r="SP1" s="155" t="s">
        <v>1277</v>
      </c>
      <c r="SQ1" s="155" t="s">
        <v>1279</v>
      </c>
      <c r="SR1" s="155" t="s">
        <v>1281</v>
      </c>
      <c r="SS1" s="152" t="s">
        <v>380</v>
      </c>
      <c r="ST1" s="162" t="s">
        <v>381</v>
      </c>
      <c r="SU1" s="155" t="s">
        <v>382</v>
      </c>
      <c r="SV1" s="155" t="s">
        <v>1283</v>
      </c>
      <c r="SW1" s="155" t="s">
        <v>1285</v>
      </c>
      <c r="SX1" s="155" t="s">
        <v>1287</v>
      </c>
      <c r="SY1" s="155" t="s">
        <v>1289</v>
      </c>
      <c r="SZ1" s="155" t="s">
        <v>1291</v>
      </c>
      <c r="TA1" s="155" t="s">
        <v>383</v>
      </c>
      <c r="TB1" s="155" t="s">
        <v>1293</v>
      </c>
      <c r="TC1" s="155" t="s">
        <v>1295</v>
      </c>
      <c r="TD1" s="155" t="s">
        <v>1297</v>
      </c>
      <c r="TE1" s="155" t="s">
        <v>1299</v>
      </c>
      <c r="TF1" s="155" t="s">
        <v>1301</v>
      </c>
      <c r="TG1" s="155" t="s">
        <v>1303</v>
      </c>
      <c r="TH1" s="162" t="s">
        <v>384</v>
      </c>
      <c r="TI1" s="155" t="s">
        <v>385</v>
      </c>
      <c r="TJ1" s="155" t="s">
        <v>386</v>
      </c>
      <c r="TK1" s="155" t="s">
        <v>1305</v>
      </c>
      <c r="TL1" s="155" t="s">
        <v>1307</v>
      </c>
      <c r="TM1" s="155" t="s">
        <v>1308</v>
      </c>
      <c r="TN1" s="155" t="s">
        <v>1310</v>
      </c>
      <c r="TO1" s="155" t="s">
        <v>1312</v>
      </c>
      <c r="TP1" s="155" t="s">
        <v>1314</v>
      </c>
      <c r="TQ1" s="155" t="s">
        <v>1316</v>
      </c>
      <c r="TR1" s="155" t="s">
        <v>1318</v>
      </c>
      <c r="TS1" s="155" t="s">
        <v>1320</v>
      </c>
      <c r="TT1" s="155" t="s">
        <v>1322</v>
      </c>
      <c r="TU1" s="155" t="s">
        <v>1324</v>
      </c>
      <c r="TV1" s="155" t="s">
        <v>1326</v>
      </c>
      <c r="TW1" s="155" t="s">
        <v>1328</v>
      </c>
      <c r="TX1" s="155" t="s">
        <v>1330</v>
      </c>
      <c r="TY1" s="155" t="s">
        <v>1332</v>
      </c>
      <c r="TZ1" s="155" t="s">
        <v>1334</v>
      </c>
      <c r="UA1" s="152" t="s">
        <v>1336</v>
      </c>
      <c r="UB1" s="155" t="s">
        <v>1338</v>
      </c>
      <c r="UC1" s="155" t="s">
        <v>1340</v>
      </c>
      <c r="UD1" s="155" t="s">
        <v>1342</v>
      </c>
      <c r="UE1" s="155" t="s">
        <v>1344</v>
      </c>
      <c r="UF1" s="155" t="s">
        <v>1346</v>
      </c>
      <c r="UG1" s="158"/>
    </row>
    <row r="2" spans="1:553" s="113" customFormat="1" hidden="1">
      <c r="A2" s="113" t="s">
        <v>481</v>
      </c>
      <c r="B2" s="113" t="s">
        <v>1380</v>
      </c>
      <c r="C2" s="113" t="s">
        <v>1382</v>
      </c>
      <c r="D2" s="113" t="s">
        <v>482</v>
      </c>
      <c r="E2" s="143" t="s">
        <v>1383</v>
      </c>
      <c r="F2" s="113" t="s">
        <v>1384</v>
      </c>
      <c r="G2" s="113" t="s">
        <v>1385</v>
      </c>
      <c r="H2" s="113" t="s">
        <v>1485</v>
      </c>
      <c r="I2" s="113" t="s">
        <v>1386</v>
      </c>
      <c r="J2" s="113" t="s">
        <v>1387</v>
      </c>
      <c r="K2" s="113" t="s">
        <v>1388</v>
      </c>
      <c r="L2" s="113" t="s">
        <v>1389</v>
      </c>
      <c r="M2" s="113" t="s">
        <v>1390</v>
      </c>
      <c r="P2" s="113" t="s">
        <v>137</v>
      </c>
      <c r="Q2" s="113" t="s">
        <v>1473</v>
      </c>
      <c r="S2" s="113" t="s">
        <v>402</v>
      </c>
      <c r="T2" s="113" t="s">
        <v>420</v>
      </c>
      <c r="U2" s="113" t="s">
        <v>403</v>
      </c>
      <c r="V2" s="113" t="s">
        <v>404</v>
      </c>
      <c r="W2" s="113" t="s">
        <v>405</v>
      </c>
      <c r="X2" s="113" t="s">
        <v>406</v>
      </c>
      <c r="Y2" s="113" t="s">
        <v>407</v>
      </c>
      <c r="Z2" s="113" t="s">
        <v>408</v>
      </c>
      <c r="AA2" s="113" t="s">
        <v>409</v>
      </c>
      <c r="AB2" s="113" t="s">
        <v>410</v>
      </c>
      <c r="AC2" s="113" t="s">
        <v>411</v>
      </c>
      <c r="AD2" s="113" t="s">
        <v>412</v>
      </c>
      <c r="AF2" s="113" t="s">
        <v>430</v>
      </c>
      <c r="AG2" s="113" t="s">
        <v>431</v>
      </c>
      <c r="AH2" s="113" t="s">
        <v>432</v>
      </c>
      <c r="AI2" s="113" t="s">
        <v>433</v>
      </c>
      <c r="AJ2" s="113" t="s">
        <v>434</v>
      </c>
      <c r="AK2" s="113" t="s">
        <v>437</v>
      </c>
      <c r="AL2" s="113" t="s">
        <v>435</v>
      </c>
      <c r="AM2" s="113" t="s">
        <v>436</v>
      </c>
      <c r="AN2" s="113" t="s">
        <v>438</v>
      </c>
      <c r="AO2" s="113" t="s">
        <v>439</v>
      </c>
      <c r="AP2" s="113" t="s">
        <v>440</v>
      </c>
      <c r="AQ2" s="113" t="s">
        <v>441</v>
      </c>
      <c r="AR2" s="113" t="s">
        <v>442</v>
      </c>
      <c r="AS2" s="113" t="s">
        <v>443</v>
      </c>
      <c r="AT2" s="113" t="s">
        <v>444</v>
      </c>
      <c r="AU2" s="113" t="s">
        <v>445</v>
      </c>
      <c r="AV2" s="113" t="s">
        <v>446</v>
      </c>
      <c r="AW2" s="113" t="s">
        <v>447</v>
      </c>
      <c r="AX2" s="113" t="s">
        <v>448</v>
      </c>
      <c r="AY2" s="113" t="s">
        <v>449</v>
      </c>
      <c r="AZ2" s="113" t="s">
        <v>450</v>
      </c>
      <c r="BA2" s="113" t="s">
        <v>451</v>
      </c>
      <c r="BB2" s="113" t="s">
        <v>452</v>
      </c>
      <c r="BC2" s="113" t="s">
        <v>453</v>
      </c>
      <c r="BD2" s="113" t="s">
        <v>454</v>
      </c>
      <c r="BE2" s="113" t="s">
        <v>455</v>
      </c>
      <c r="BF2" s="113" t="s">
        <v>456</v>
      </c>
      <c r="BG2" s="113" t="s">
        <v>457</v>
      </c>
      <c r="BH2" s="113" t="s">
        <v>458</v>
      </c>
      <c r="BI2" s="113" t="s">
        <v>459</v>
      </c>
      <c r="BJ2" s="113" t="s">
        <v>460</v>
      </c>
      <c r="BK2" s="113" t="s">
        <v>461</v>
      </c>
      <c r="BL2" s="113" t="s">
        <v>462</v>
      </c>
      <c r="BM2" s="113" t="s">
        <v>463</v>
      </c>
      <c r="BN2" s="113" t="s">
        <v>464</v>
      </c>
      <c r="BO2" s="113" t="s">
        <v>465</v>
      </c>
      <c r="BP2" s="113" t="s">
        <v>466</v>
      </c>
      <c r="BQ2" s="113" t="s">
        <v>467</v>
      </c>
      <c r="BR2" s="113" t="s">
        <v>468</v>
      </c>
      <c r="BS2" s="113" t="s">
        <v>469</v>
      </c>
      <c r="BZ2" s="113" t="s">
        <v>1349</v>
      </c>
      <c r="CA2" s="113" t="s">
        <v>1350</v>
      </c>
      <c r="CB2" s="113" t="s">
        <v>1348</v>
      </c>
      <c r="CC2" s="113" t="s">
        <v>1351</v>
      </c>
    </row>
    <row r="3" spans="1:553" hidden="1">
      <c r="AF3" s="84">
        <v>2500</v>
      </c>
      <c r="AG3" s="84">
        <v>1900</v>
      </c>
      <c r="AH3" s="84">
        <v>1650</v>
      </c>
      <c r="AI3" s="84">
        <v>1580</v>
      </c>
      <c r="AJ3" s="84">
        <v>2250</v>
      </c>
      <c r="AK3" s="84">
        <v>1650</v>
      </c>
      <c r="AL3" s="84">
        <v>1400</v>
      </c>
      <c r="AM3" s="84">
        <v>1340</v>
      </c>
      <c r="AN3" s="84">
        <v>2000</v>
      </c>
      <c r="AO3" s="84">
        <v>1400</v>
      </c>
      <c r="AP3" s="84">
        <v>1150</v>
      </c>
      <c r="AQ3" s="84">
        <v>1100</v>
      </c>
      <c r="AR3" s="84">
        <v>1750</v>
      </c>
      <c r="AS3" s="84">
        <v>1150</v>
      </c>
      <c r="AT3" s="84">
        <v>900</v>
      </c>
      <c r="AU3" s="84">
        <v>860</v>
      </c>
      <c r="AV3" s="84">
        <v>1200</v>
      </c>
      <c r="AW3" s="84">
        <v>900</v>
      </c>
      <c r="AX3" s="84">
        <v>650</v>
      </c>
      <c r="AY3" s="84">
        <v>620</v>
      </c>
      <c r="AZ3" s="84">
        <v>5355</v>
      </c>
      <c r="BA3" s="84">
        <v>4935</v>
      </c>
      <c r="BB3" s="84">
        <v>6300</v>
      </c>
      <c r="BC3" s="84">
        <v>5880</v>
      </c>
      <c r="BD3" s="84">
        <v>4725</v>
      </c>
      <c r="BE3" s="84">
        <v>4305</v>
      </c>
      <c r="BF3" s="84">
        <v>5670</v>
      </c>
      <c r="BG3" s="84">
        <v>5250</v>
      </c>
      <c r="BH3" s="84">
        <v>4095</v>
      </c>
      <c r="BI3" s="84">
        <v>3780</v>
      </c>
      <c r="BJ3" s="84">
        <v>5040</v>
      </c>
      <c r="BK3" s="84">
        <v>4620</v>
      </c>
      <c r="BL3" s="84">
        <v>3465</v>
      </c>
      <c r="BM3" s="84">
        <v>3150</v>
      </c>
      <c r="BN3" s="84">
        <v>4410</v>
      </c>
      <c r="BO3" s="84">
        <v>4095</v>
      </c>
      <c r="BP3" s="84">
        <v>3045</v>
      </c>
      <c r="BQ3" s="84">
        <v>2835</v>
      </c>
      <c r="BR3" s="84">
        <v>3885</v>
      </c>
      <c r="BS3" s="84">
        <v>3570</v>
      </c>
      <c r="BZ3" s="84">
        <v>35000</v>
      </c>
      <c r="CA3" s="84">
        <v>15000</v>
      </c>
      <c r="CB3" s="84">
        <v>35000</v>
      </c>
      <c r="CC3" s="84">
        <v>15000</v>
      </c>
    </row>
    <row r="4" spans="1:553" ht="15.75" thickBot="1"/>
    <row r="5" spans="1:553" ht="38.25" thickBot="1">
      <c r="A5" s="520" t="s">
        <v>390</v>
      </c>
      <c r="B5" s="521">
        <f>SUMIF(A:A,$A$10,B:B)</f>
        <v>584500</v>
      </c>
      <c r="C5" s="478"/>
      <c r="D5" s="478"/>
      <c r="E5" s="506"/>
      <c r="F5" s="478"/>
      <c r="G5" s="478"/>
      <c r="H5" s="478"/>
    </row>
    <row r="6" spans="1:553">
      <c r="A6" s="478"/>
      <c r="B6" s="478"/>
      <c r="C6" s="478"/>
      <c r="D6" s="478"/>
      <c r="E6" s="506"/>
      <c r="F6" s="478"/>
      <c r="G6" s="478"/>
      <c r="H6" s="478"/>
    </row>
    <row r="7" spans="1:553">
      <c r="A7" s="478"/>
      <c r="B7" s="478"/>
      <c r="C7" s="478"/>
      <c r="D7" s="478"/>
      <c r="E7" s="506"/>
      <c r="F7" s="478"/>
      <c r="G7" s="478"/>
      <c r="H7" s="478"/>
    </row>
    <row r="8" spans="1:553">
      <c r="A8" s="507"/>
      <c r="B8" s="507"/>
      <c r="C8" s="507"/>
      <c r="D8" s="507"/>
      <c r="E8" s="508"/>
      <c r="F8" s="507"/>
      <c r="G8" s="507"/>
      <c r="H8" s="478"/>
    </row>
    <row r="9" spans="1:553" ht="15.75" thickBot="1">
      <c r="A9" s="507"/>
      <c r="B9" s="507"/>
      <c r="C9" s="507"/>
      <c r="D9" s="507"/>
      <c r="E9" s="508"/>
      <c r="F9" s="507"/>
      <c r="G9" s="507"/>
      <c r="H9" s="478"/>
    </row>
    <row r="10" spans="1:553" ht="15.75" thickBot="1">
      <c r="A10" s="509" t="s">
        <v>42</v>
      </c>
      <c r="B10" s="505">
        <f>SUM(D17:D22)</f>
        <v>584500</v>
      </c>
      <c r="C10" s="478"/>
      <c r="D10" s="510"/>
      <c r="E10" s="511"/>
      <c r="F10" s="510"/>
      <c r="G10" s="510"/>
      <c r="H10" s="478"/>
    </row>
    <row r="11" spans="1:553">
      <c r="A11" s="510"/>
      <c r="B11" s="512"/>
      <c r="C11" s="476"/>
      <c r="D11" s="476"/>
      <c r="E11" s="476"/>
      <c r="F11" s="477"/>
      <c r="G11" s="477"/>
      <c r="H11" s="477"/>
      <c r="I11" s="109"/>
    </row>
    <row r="12" spans="1:553">
      <c r="A12" s="510"/>
      <c r="B12" s="512"/>
      <c r="C12" s="476"/>
      <c r="D12" s="476"/>
      <c r="E12" s="476"/>
      <c r="F12" s="477"/>
      <c r="G12" s="477"/>
      <c r="H12" s="477"/>
      <c r="I12" s="109"/>
    </row>
    <row r="13" spans="1:553">
      <c r="A13" s="513" t="s">
        <v>399</v>
      </c>
      <c r="B13" s="418" t="s">
        <v>1519</v>
      </c>
      <c r="C13" s="476"/>
      <c r="D13" s="476"/>
      <c r="E13" s="476"/>
      <c r="F13" s="477"/>
      <c r="G13" s="477"/>
      <c r="H13" s="477"/>
      <c r="I13" s="109"/>
      <c r="L13" s="137"/>
    </row>
    <row r="14" spans="1:553">
      <c r="A14" s="514" t="str">
        <f>IFERROR(VLOOKUP(B13,'Desarrollo e Innov. Curricular'!$E:$F,2,FALSE),IFERROR(VLOOKUP(B13,'Investigación Científica'!$E:$F,2,FALSE),IFERROR(VLOOKUP(B13,'Vinculación Univ. Sociedad'!$E:$F,2,FALSE),IFERROR(VLOOKUP(B13,'Docencia y Profesorado Universi'!$E:$F,2,FALSE),IFERROR(VLOOKUP(B13,'Estudiantes y Graduados'!$E:$F,2,FALSE),IFERROR(VLOOKUP(B13,'11.Gestion Administrativa'!$E:$F,2,FALSE),IFERROR(VLOOKUP(B13,'Gestión Académica'!$E:$F,2,FALSE),IFERROR(VLOOKUP(B13,'Aseguramiento de la Calidad'!$E:$F,2,FALSE),IFERROR(VLOOKUP(B13,'Gestión del Conocimiento'!$E:$F,2,FALSE),IFERROR(VLOOKUP(B13,'15.Gobernabilidad y Procesos...'!$E:$F,2,FALSE),IFERROR(VLOOKUP(B13,'Gestión del Talento Humano'!$E:$F,2,FALSE),IFERROR(VLOOKUP(B13,'Internacionalización de la E.S.'!$E:$F,2,FALSE),IFERROR(VLOOKUP(B13,Posgrado!$E:$F,2,FALSE),IFERROR(VLOOKUP(B13,'Cultura de Innovación Insti...'!$E:$F,2,FALSE),VLOOKUP(B13,'Lo Esencial de la Reforma Univ.'!$E:$F,2,0)))))))))))))))</f>
        <v xml:space="preserve">1. Apoyo a la SEAF en la Adquisición de paquetes informáticos para la modernización de los sistemas presupuestarios, contables, de compras, tesorería, inventarios, planillas, RRHH, patrimonio, cuentas por cobrar y cuentas por pagar, conciliaciones bancarias y flujo de caja,  en complemento a los exixtentes, a fin de contar con un sistema completamente integado. </v>
      </c>
      <c r="B14" s="512"/>
      <c r="C14" s="476"/>
      <c r="D14" s="476"/>
      <c r="E14" s="476"/>
      <c r="F14" s="477"/>
      <c r="G14" s="477"/>
      <c r="H14" s="477"/>
      <c r="I14" s="109"/>
      <c r="L14" s="137"/>
    </row>
    <row r="15" spans="1:553">
      <c r="A15" s="478"/>
      <c r="B15" s="478"/>
      <c r="C15" s="478"/>
      <c r="D15" s="476"/>
      <c r="E15" s="477"/>
      <c r="F15" s="477"/>
      <c r="G15" s="477"/>
      <c r="H15" s="478"/>
    </row>
    <row r="16" spans="1:553" ht="32.25" customHeight="1">
      <c r="A16" s="515" t="s">
        <v>43</v>
      </c>
      <c r="B16" s="515" t="s">
        <v>54</v>
      </c>
      <c r="C16" s="515" t="s">
        <v>56</v>
      </c>
      <c r="D16" s="516" t="s">
        <v>27</v>
      </c>
      <c r="E16" s="516" t="s">
        <v>139</v>
      </c>
      <c r="F16" s="515" t="s">
        <v>45</v>
      </c>
      <c r="G16" s="515" t="s">
        <v>140</v>
      </c>
      <c r="H16" s="515" t="s">
        <v>418</v>
      </c>
      <c r="I16" s="135" t="s">
        <v>419</v>
      </c>
      <c r="J16" s="135" t="s">
        <v>474</v>
      </c>
    </row>
    <row r="17" spans="1:10">
      <c r="A17" s="449" t="s">
        <v>1527</v>
      </c>
      <c r="B17" s="453">
        <v>1</v>
      </c>
      <c r="C17" s="450">
        <v>500000</v>
      </c>
      <c r="D17" s="451">
        <f t="shared" ref="D17:D22" si="0">B17*C17</f>
        <v>500000</v>
      </c>
      <c r="E17" s="517" t="s">
        <v>137</v>
      </c>
      <c r="F17" s="518" t="s">
        <v>1058</v>
      </c>
      <c r="G17" s="518" t="str">
        <f>VLOOKUP(F17,Presupuesto!$A$11:$B$565,2,0)</f>
        <v>APLICACIONES INFORMATICAS</v>
      </c>
      <c r="H17" s="452" t="s">
        <v>1386</v>
      </c>
      <c r="I17" s="97" t="s">
        <v>402</v>
      </c>
      <c r="J17" s="97"/>
    </row>
    <row r="18" spans="1:10">
      <c r="A18" s="449" t="s">
        <v>77</v>
      </c>
      <c r="B18" s="453">
        <v>1</v>
      </c>
      <c r="C18" s="450">
        <v>30000</v>
      </c>
      <c r="D18" s="451">
        <f t="shared" si="0"/>
        <v>30000</v>
      </c>
      <c r="E18" s="517" t="s">
        <v>137</v>
      </c>
      <c r="F18" s="518" t="s">
        <v>1058</v>
      </c>
      <c r="G18" s="518" t="str">
        <f>VLOOKUP(F18,Presupuesto!$A$11:$B$565,2,0)</f>
        <v>APLICACIONES INFORMATICAS</v>
      </c>
      <c r="H18" s="452" t="s">
        <v>1386</v>
      </c>
      <c r="I18" s="97" t="s">
        <v>420</v>
      </c>
      <c r="J18" s="97"/>
    </row>
    <row r="19" spans="1:10">
      <c r="A19" s="454" t="s">
        <v>78</v>
      </c>
      <c r="B19" s="453">
        <v>1</v>
      </c>
      <c r="C19" s="450">
        <v>30000</v>
      </c>
      <c r="D19" s="451">
        <f>B19*C19</f>
        <v>30000</v>
      </c>
      <c r="E19" s="517" t="s">
        <v>137</v>
      </c>
      <c r="F19" s="519" t="s">
        <v>1026</v>
      </c>
      <c r="G19" s="519" t="str">
        <f>VLOOKUP(F19,Presupuesto!$A$11:$B$565,2,0)</f>
        <v>EQUIPO DE COMPUTACION</v>
      </c>
      <c r="H19" s="452" t="s">
        <v>1386</v>
      </c>
      <c r="I19" s="97" t="s">
        <v>403</v>
      </c>
      <c r="J19" s="97"/>
    </row>
    <row r="20" spans="1:10">
      <c r="A20" s="454" t="s">
        <v>79</v>
      </c>
      <c r="B20" s="453">
        <v>1</v>
      </c>
      <c r="C20" s="450">
        <v>20000</v>
      </c>
      <c r="D20" s="451">
        <f t="shared" si="0"/>
        <v>20000</v>
      </c>
      <c r="E20" s="517" t="s">
        <v>137</v>
      </c>
      <c r="F20" s="519" t="s">
        <v>958</v>
      </c>
      <c r="G20" s="519" t="str">
        <f>VLOOKUP(F20,Presupuesto!$A$11:$B$565,2,0)</f>
        <v>UTILES Y MATERIALES ELECTRICOS</v>
      </c>
      <c r="H20" s="452" t="s">
        <v>1386</v>
      </c>
      <c r="I20" s="97" t="s">
        <v>404</v>
      </c>
      <c r="J20" s="97"/>
    </row>
    <row r="21" spans="1:10">
      <c r="A21" s="454" t="s">
        <v>80</v>
      </c>
      <c r="B21" s="453">
        <v>3</v>
      </c>
      <c r="C21" s="450">
        <v>1500</v>
      </c>
      <c r="D21" s="451">
        <f t="shared" si="0"/>
        <v>4500</v>
      </c>
      <c r="E21" s="517" t="s">
        <v>137</v>
      </c>
      <c r="F21" s="519" t="s">
        <v>1026</v>
      </c>
      <c r="G21" s="519" t="str">
        <f>VLOOKUP(F21,Presupuesto!$A$11:$B$565,2,0)</f>
        <v>EQUIPO DE COMPUTACION</v>
      </c>
      <c r="H21" s="452" t="s">
        <v>1386</v>
      </c>
      <c r="I21" s="97" t="s">
        <v>405</v>
      </c>
      <c r="J21" s="97"/>
    </row>
    <row r="22" spans="1:10" ht="15.75" thickBot="1">
      <c r="A22" s="101"/>
      <c r="B22" s="142"/>
      <c r="C22" s="103"/>
      <c r="D22" s="104">
        <f t="shared" si="0"/>
        <v>0</v>
      </c>
      <c r="E22" s="145"/>
      <c r="F22" s="105"/>
      <c r="G22" s="105"/>
      <c r="H22" s="105"/>
      <c r="I22" s="115"/>
      <c r="J22" s="115"/>
    </row>
    <row r="23" spans="1:10">
      <c r="D23" s="92"/>
      <c r="E23" s="74"/>
      <c r="F23" s="74"/>
      <c r="G23" s="74"/>
    </row>
  </sheetData>
  <dataValidations xWindow="801" yWindow="652" count="4">
    <dataValidation type="list" allowBlank="1" showInputMessage="1" showErrorMessage="1" errorTitle="¡Ingreso Inválido!" error="Seleccione una opción de la lista.&#10;" promptTitle="Tipo de Presupuesto" prompt="Seleccione una opción de la lista." sqref="E17:E22">
      <formula1>$P$2:$Q$2</formula1>
    </dataValidation>
    <dataValidation type="list" allowBlank="1" showInputMessage="1" showErrorMessage="1" errorTitle="¡Ingreso Inválido!" error="Seleccione una opción de la lista." promptTitle="Dimensión Estratégica" prompt="Seleccione una opción de la lista." sqref="H17:H22">
      <formula1>$A$2:$M$2</formula1>
    </dataValidation>
    <dataValidation type="list" allowBlank="1" showInputMessage="1" showErrorMessage="1" errorTitle="¡Ingreso Inválido!" error="Seleccione una opción de la lista" promptTitle="Mes Requerido" prompt="Seleccione el mes en el que requiere el recurso." sqref="I17:I22">
      <formula1>$S$2:$AD$2</formula1>
    </dataValidation>
    <dataValidation type="list" allowBlank="1" showInputMessage="1" showErrorMessage="1" errorTitle="¡Ingreso Inválido!" error="Verifique el valor ingresado" promptTitle="Objeto de Gasto" prompt="Ingrese el Objeto de Gasto" sqref="F17:F22">
      <formula1>$A$1:$UG$1</formula1>
    </dataValidation>
  </dataValidations>
  <printOptions horizontalCentered="1"/>
  <pageMargins left="0.31496062992125984" right="0.31496062992125984" top="0.55118110236220474" bottom="0.55118110236220474" header="0.31496062992125984" footer="0.31496062992125984"/>
  <pageSetup paperSize="5" orientation="landscape" horizontalDpi="300" verticalDpi="300" r:id="rId1"/>
  <drawing r:id="rId2"/>
</worksheet>
</file>

<file path=xl/worksheets/sheet8.xml><?xml version="1.0" encoding="utf-8"?>
<worksheet xmlns="http://schemas.openxmlformats.org/spreadsheetml/2006/main" xmlns:r="http://schemas.openxmlformats.org/officeDocument/2006/relationships">
  <sheetPr>
    <tabColor rgb="FF92D050"/>
  </sheetPr>
  <dimension ref="A1:UG23"/>
  <sheetViews>
    <sheetView showGridLines="0" topLeftCell="A4" zoomScale="86" zoomScaleNormal="86" workbookViewId="0">
      <selection activeCell="E25" sqref="E25"/>
    </sheetView>
  </sheetViews>
  <sheetFormatPr baseColWidth="10" defaultColWidth="11.5703125" defaultRowHeight="15"/>
  <cols>
    <col min="1" max="1" width="38" style="84" customWidth="1"/>
    <col min="2" max="2" width="14.28515625" style="84" customWidth="1"/>
    <col min="3" max="3" width="10.85546875" style="84" customWidth="1"/>
    <col min="4" max="4" width="10.5703125" style="84" customWidth="1"/>
    <col min="5" max="5" width="12.7109375" style="75" customWidth="1"/>
    <col min="6" max="6" width="14.28515625" style="84" customWidth="1"/>
    <col min="7" max="7" width="19.7109375" style="84" customWidth="1"/>
    <col min="8" max="8" width="20.140625" style="84" customWidth="1"/>
    <col min="9" max="9" width="19.85546875" style="84" bestFit="1" customWidth="1"/>
    <col min="10" max="16384" width="11.5703125" style="84"/>
  </cols>
  <sheetData>
    <row r="1" spans="1:553" ht="26.25" hidden="1">
      <c r="A1" s="155" t="s">
        <v>260</v>
      </c>
      <c r="B1" s="155" t="s">
        <v>508</v>
      </c>
      <c r="C1" s="155" t="s">
        <v>510</v>
      </c>
      <c r="D1" s="155" t="s">
        <v>512</v>
      </c>
      <c r="E1" s="155" t="s">
        <v>514</v>
      </c>
      <c r="F1" s="155" t="s">
        <v>516</v>
      </c>
      <c r="G1" s="155" t="s">
        <v>518</v>
      </c>
      <c r="H1" s="155" t="s">
        <v>261</v>
      </c>
      <c r="I1" s="155" t="s">
        <v>521</v>
      </c>
      <c r="J1" s="155" t="s">
        <v>262</v>
      </c>
      <c r="K1" s="155" t="s">
        <v>523</v>
      </c>
      <c r="L1" s="155" t="s">
        <v>525</v>
      </c>
      <c r="M1" s="155" t="s">
        <v>527</v>
      </c>
      <c r="N1" s="155" t="s">
        <v>263</v>
      </c>
      <c r="O1" s="155" t="s">
        <v>528</v>
      </c>
      <c r="P1" s="155" t="s">
        <v>531</v>
      </c>
      <c r="Q1" s="155" t="s">
        <v>264</v>
      </c>
      <c r="R1" s="155" t="s">
        <v>533</v>
      </c>
      <c r="S1" s="155" t="s">
        <v>265</v>
      </c>
      <c r="T1" s="155" t="s">
        <v>534</v>
      </c>
      <c r="U1" s="155" t="s">
        <v>535</v>
      </c>
      <c r="V1" s="155" t="s">
        <v>539</v>
      </c>
      <c r="W1" s="155" t="s">
        <v>281</v>
      </c>
      <c r="X1" s="155" t="s">
        <v>540</v>
      </c>
      <c r="Y1" s="155" t="s">
        <v>542</v>
      </c>
      <c r="Z1" s="155" t="s">
        <v>544</v>
      </c>
      <c r="AA1" s="155" t="s">
        <v>282</v>
      </c>
      <c r="AB1" s="155" t="s">
        <v>546</v>
      </c>
      <c r="AC1" s="155" t="s">
        <v>548</v>
      </c>
      <c r="AD1" s="155" t="s">
        <v>550</v>
      </c>
      <c r="AE1" s="155" t="s">
        <v>552</v>
      </c>
      <c r="AF1" s="155" t="s">
        <v>257</v>
      </c>
      <c r="AG1" s="155" t="s">
        <v>554</v>
      </c>
      <c r="AH1" s="162" t="s">
        <v>266</v>
      </c>
      <c r="AI1" s="155" t="s">
        <v>556</v>
      </c>
      <c r="AJ1" s="155" t="s">
        <v>267</v>
      </c>
      <c r="AK1" s="155" t="s">
        <v>558</v>
      </c>
      <c r="AL1" s="155" t="s">
        <v>560</v>
      </c>
      <c r="AM1" s="155" t="s">
        <v>268</v>
      </c>
      <c r="AN1" s="155" t="s">
        <v>562</v>
      </c>
      <c r="AO1" s="155" t="s">
        <v>564</v>
      </c>
      <c r="AP1" s="155" t="s">
        <v>269</v>
      </c>
      <c r="AQ1" s="155" t="s">
        <v>565</v>
      </c>
      <c r="AR1" s="155" t="s">
        <v>567</v>
      </c>
      <c r="AS1" s="155" t="s">
        <v>568</v>
      </c>
      <c r="AT1" s="155" t="s">
        <v>569</v>
      </c>
      <c r="AU1" s="155" t="s">
        <v>571</v>
      </c>
      <c r="AV1" s="155" t="s">
        <v>573</v>
      </c>
      <c r="AW1" s="155" t="s">
        <v>574</v>
      </c>
      <c r="AX1" s="155" t="s">
        <v>270</v>
      </c>
      <c r="AY1" s="155" t="s">
        <v>576</v>
      </c>
      <c r="AZ1" s="155" t="s">
        <v>578</v>
      </c>
      <c r="BA1" s="155" t="s">
        <v>580</v>
      </c>
      <c r="BB1" s="155" t="s">
        <v>582</v>
      </c>
      <c r="BC1" s="155" t="s">
        <v>584</v>
      </c>
      <c r="BD1" s="155" t="s">
        <v>586</v>
      </c>
      <c r="BE1" s="155" t="s">
        <v>588</v>
      </c>
      <c r="BF1" s="155" t="s">
        <v>590</v>
      </c>
      <c r="BG1" s="155" t="s">
        <v>283</v>
      </c>
      <c r="BH1" s="155" t="s">
        <v>592</v>
      </c>
      <c r="BI1" s="155" t="s">
        <v>594</v>
      </c>
      <c r="BJ1" s="155" t="s">
        <v>596</v>
      </c>
      <c r="BK1" s="155" t="s">
        <v>598</v>
      </c>
      <c r="BL1" s="155" t="s">
        <v>600</v>
      </c>
      <c r="BM1" s="155" t="s">
        <v>602</v>
      </c>
      <c r="BN1" s="155" t="s">
        <v>604</v>
      </c>
      <c r="BO1" s="155" t="s">
        <v>606</v>
      </c>
      <c r="BP1" s="155" t="s">
        <v>608</v>
      </c>
      <c r="BQ1" s="155" t="s">
        <v>610</v>
      </c>
      <c r="BR1" s="162" t="s">
        <v>271</v>
      </c>
      <c r="BS1" s="155" t="s">
        <v>272</v>
      </c>
      <c r="BT1" s="155" t="s">
        <v>612</v>
      </c>
      <c r="BU1" s="155" t="s">
        <v>273</v>
      </c>
      <c r="BV1" s="155" t="s">
        <v>614</v>
      </c>
      <c r="BW1" s="155" t="s">
        <v>616</v>
      </c>
      <c r="BX1" s="162" t="s">
        <v>274</v>
      </c>
      <c r="BY1" s="155" t="s">
        <v>275</v>
      </c>
      <c r="BZ1" s="155" t="s">
        <v>618</v>
      </c>
      <c r="CA1" s="155" t="s">
        <v>276</v>
      </c>
      <c r="CB1" s="155" t="s">
        <v>620</v>
      </c>
      <c r="CC1" s="155" t="s">
        <v>622</v>
      </c>
      <c r="CD1" s="155" t="s">
        <v>624</v>
      </c>
      <c r="CE1" s="162" t="s">
        <v>277</v>
      </c>
      <c r="CF1" s="155" t="s">
        <v>630</v>
      </c>
      <c r="CG1" s="155" t="s">
        <v>632</v>
      </c>
      <c r="CH1" s="155" t="s">
        <v>278</v>
      </c>
      <c r="CI1" s="155" t="s">
        <v>626</v>
      </c>
      <c r="CJ1" s="155" t="s">
        <v>628</v>
      </c>
      <c r="CK1" s="155" t="s">
        <v>279</v>
      </c>
      <c r="CL1" s="155" t="s">
        <v>634</v>
      </c>
      <c r="CM1" s="155" t="s">
        <v>280</v>
      </c>
      <c r="CN1" s="155" t="s">
        <v>635</v>
      </c>
      <c r="CO1" s="152" t="s">
        <v>284</v>
      </c>
      <c r="CP1" s="162" t="s">
        <v>285</v>
      </c>
      <c r="CQ1" s="155" t="s">
        <v>636</v>
      </c>
      <c r="CR1" s="155" t="s">
        <v>637</v>
      </c>
      <c r="CS1" s="155" t="s">
        <v>639</v>
      </c>
      <c r="CT1" s="155" t="s">
        <v>286</v>
      </c>
      <c r="CU1" s="155" t="s">
        <v>641</v>
      </c>
      <c r="CV1" s="155" t="s">
        <v>643</v>
      </c>
      <c r="CW1" s="155" t="s">
        <v>645</v>
      </c>
      <c r="CX1" s="155" t="s">
        <v>647</v>
      </c>
      <c r="CY1" s="155" t="s">
        <v>649</v>
      </c>
      <c r="CZ1" s="155" t="s">
        <v>651</v>
      </c>
      <c r="DA1" s="162" t="s">
        <v>287</v>
      </c>
      <c r="DB1" s="155" t="s">
        <v>288</v>
      </c>
      <c r="DC1" s="155" t="s">
        <v>653</v>
      </c>
      <c r="DD1" s="155" t="s">
        <v>289</v>
      </c>
      <c r="DE1" s="155" t="s">
        <v>655</v>
      </c>
      <c r="DF1" s="155" t="s">
        <v>657</v>
      </c>
      <c r="DG1" s="155" t="s">
        <v>659</v>
      </c>
      <c r="DH1" s="155" t="s">
        <v>661</v>
      </c>
      <c r="DI1" s="155" t="s">
        <v>663</v>
      </c>
      <c r="DJ1" s="155" t="s">
        <v>665</v>
      </c>
      <c r="DK1" s="155" t="s">
        <v>667</v>
      </c>
      <c r="DL1" s="155" t="s">
        <v>290</v>
      </c>
      <c r="DM1" s="155" t="s">
        <v>669</v>
      </c>
      <c r="DN1" s="155" t="s">
        <v>671</v>
      </c>
      <c r="DO1" s="155" t="s">
        <v>673</v>
      </c>
      <c r="DP1" s="162" t="s">
        <v>291</v>
      </c>
      <c r="DQ1" s="155" t="s">
        <v>675</v>
      </c>
      <c r="DR1" s="155" t="s">
        <v>292</v>
      </c>
      <c r="DS1" s="155" t="s">
        <v>677</v>
      </c>
      <c r="DT1" s="155" t="s">
        <v>293</v>
      </c>
      <c r="DU1" s="155" t="s">
        <v>679</v>
      </c>
      <c r="DV1" s="155" t="s">
        <v>681</v>
      </c>
      <c r="DW1" s="155" t="s">
        <v>683</v>
      </c>
      <c r="DX1" s="155" t="s">
        <v>685</v>
      </c>
      <c r="DY1" s="155" t="s">
        <v>687</v>
      </c>
      <c r="DZ1" s="155" t="s">
        <v>689</v>
      </c>
      <c r="EA1" s="155" t="s">
        <v>691</v>
      </c>
      <c r="EB1" s="155" t="s">
        <v>693</v>
      </c>
      <c r="EC1" s="155" t="s">
        <v>695</v>
      </c>
      <c r="ED1" s="155" t="s">
        <v>697</v>
      </c>
      <c r="EE1" s="155" t="s">
        <v>699</v>
      </c>
      <c r="EF1" s="162" t="s">
        <v>294</v>
      </c>
      <c r="EG1" s="155" t="s">
        <v>701</v>
      </c>
      <c r="EH1" s="155" t="s">
        <v>295</v>
      </c>
      <c r="EI1" s="155" t="s">
        <v>703</v>
      </c>
      <c r="EJ1" s="155" t="s">
        <v>705</v>
      </c>
      <c r="EK1" s="155" t="s">
        <v>296</v>
      </c>
      <c r="EL1" s="155" t="s">
        <v>707</v>
      </c>
      <c r="EM1" s="155" t="s">
        <v>709</v>
      </c>
      <c r="EN1" s="155" t="s">
        <v>297</v>
      </c>
      <c r="EO1" s="155" t="s">
        <v>711</v>
      </c>
      <c r="EP1" s="155" t="s">
        <v>713</v>
      </c>
      <c r="EQ1" s="155" t="s">
        <v>715</v>
      </c>
      <c r="ER1" s="155" t="s">
        <v>298</v>
      </c>
      <c r="ES1" s="155" t="s">
        <v>717</v>
      </c>
      <c r="ET1" s="155" t="s">
        <v>719</v>
      </c>
      <c r="EU1" s="162" t="s">
        <v>299</v>
      </c>
      <c r="EV1" s="155" t="s">
        <v>300</v>
      </c>
      <c r="EW1" s="155" t="s">
        <v>721</v>
      </c>
      <c r="EX1" s="155" t="s">
        <v>723</v>
      </c>
      <c r="EY1" s="155" t="s">
        <v>725</v>
      </c>
      <c r="EZ1" s="155" t="s">
        <v>727</v>
      </c>
      <c r="FA1" s="155" t="s">
        <v>301</v>
      </c>
      <c r="FB1" s="155" t="s">
        <v>729</v>
      </c>
      <c r="FC1" s="155" t="s">
        <v>731</v>
      </c>
      <c r="FD1" s="155" t="s">
        <v>733</v>
      </c>
      <c r="FE1" s="155" t="s">
        <v>735</v>
      </c>
      <c r="FF1" s="155" t="s">
        <v>737</v>
      </c>
      <c r="FG1" s="155" t="s">
        <v>302</v>
      </c>
      <c r="FH1" s="155" t="s">
        <v>740</v>
      </c>
      <c r="FI1" s="155" t="s">
        <v>303</v>
      </c>
      <c r="FJ1" s="155" t="s">
        <v>743</v>
      </c>
      <c r="FK1" s="155" t="s">
        <v>744</v>
      </c>
      <c r="FL1" s="155" t="s">
        <v>746</v>
      </c>
      <c r="FM1" s="155" t="s">
        <v>304</v>
      </c>
      <c r="FN1" s="155" t="s">
        <v>749</v>
      </c>
      <c r="FO1" s="155" t="s">
        <v>750</v>
      </c>
      <c r="FP1" s="155" t="s">
        <v>752</v>
      </c>
      <c r="FQ1" s="155" t="s">
        <v>305</v>
      </c>
      <c r="FR1" s="155" t="s">
        <v>755</v>
      </c>
      <c r="FS1" s="155" t="s">
        <v>757</v>
      </c>
      <c r="FT1" s="155" t="s">
        <v>759</v>
      </c>
      <c r="FU1" s="162" t="s">
        <v>306</v>
      </c>
      <c r="FV1" s="162" t="s">
        <v>307</v>
      </c>
      <c r="FW1" s="155" t="s">
        <v>313</v>
      </c>
      <c r="FX1" s="155" t="s">
        <v>761</v>
      </c>
      <c r="FY1" s="155" t="s">
        <v>763</v>
      </c>
      <c r="FZ1" s="155" t="s">
        <v>765</v>
      </c>
      <c r="GA1" s="155" t="s">
        <v>767</v>
      </c>
      <c r="GB1" s="155" t="s">
        <v>769</v>
      </c>
      <c r="GC1" s="155" t="s">
        <v>771</v>
      </c>
      <c r="GD1" s="162" t="s">
        <v>308</v>
      </c>
      <c r="GE1" s="155" t="s">
        <v>314</v>
      </c>
      <c r="GF1" s="155" t="s">
        <v>773</v>
      </c>
      <c r="GG1" s="155" t="s">
        <v>775</v>
      </c>
      <c r="GH1" s="155" t="s">
        <v>776</v>
      </c>
      <c r="GI1" s="155" t="s">
        <v>315</v>
      </c>
      <c r="GJ1" s="155" t="s">
        <v>779</v>
      </c>
      <c r="GK1" s="155" t="s">
        <v>780</v>
      </c>
      <c r="GL1" s="162" t="s">
        <v>309</v>
      </c>
      <c r="GM1" s="155" t="s">
        <v>310</v>
      </c>
      <c r="GN1" s="155" t="s">
        <v>782</v>
      </c>
      <c r="GO1" s="155" t="s">
        <v>784</v>
      </c>
      <c r="GP1" s="155" t="s">
        <v>786</v>
      </c>
      <c r="GQ1" s="155" t="s">
        <v>788</v>
      </c>
      <c r="GR1" s="155" t="s">
        <v>790</v>
      </c>
      <c r="GS1" s="162" t="s">
        <v>311</v>
      </c>
      <c r="GT1" s="155" t="s">
        <v>312</v>
      </c>
      <c r="GU1" s="155" t="s">
        <v>792</v>
      </c>
      <c r="GV1" s="155" t="s">
        <v>794</v>
      </c>
      <c r="GW1" s="155" t="s">
        <v>796</v>
      </c>
      <c r="GX1" s="155" t="s">
        <v>798</v>
      </c>
      <c r="GY1" s="155" t="s">
        <v>800</v>
      </c>
      <c r="GZ1" s="155" t="s">
        <v>802</v>
      </c>
      <c r="HA1" s="152" t="s">
        <v>316</v>
      </c>
      <c r="HB1" s="162" t="s">
        <v>317</v>
      </c>
      <c r="HC1" s="155" t="s">
        <v>318</v>
      </c>
      <c r="HD1" s="155" t="s">
        <v>804</v>
      </c>
      <c r="HE1" s="155" t="s">
        <v>806</v>
      </c>
      <c r="HF1" s="155" t="s">
        <v>808</v>
      </c>
      <c r="HG1" s="155" t="s">
        <v>810</v>
      </c>
      <c r="HH1" s="155" t="s">
        <v>319</v>
      </c>
      <c r="HI1" s="155" t="s">
        <v>813</v>
      </c>
      <c r="HJ1" s="155" t="s">
        <v>336</v>
      </c>
      <c r="HK1" s="155" t="s">
        <v>851</v>
      </c>
      <c r="HL1" s="155" t="s">
        <v>853</v>
      </c>
      <c r="HM1" s="155" t="s">
        <v>855</v>
      </c>
      <c r="HN1" s="162" t="s">
        <v>320</v>
      </c>
      <c r="HO1" s="155" t="s">
        <v>815</v>
      </c>
      <c r="HP1" s="155" t="s">
        <v>817</v>
      </c>
      <c r="HQ1" s="155" t="s">
        <v>321</v>
      </c>
      <c r="HR1" s="155" t="s">
        <v>820</v>
      </c>
      <c r="HS1" s="155" t="s">
        <v>822</v>
      </c>
      <c r="HT1" s="155" t="s">
        <v>823</v>
      </c>
      <c r="HU1" s="155" t="s">
        <v>825</v>
      </c>
      <c r="HV1" s="162" t="s">
        <v>322</v>
      </c>
      <c r="HW1" s="155" t="s">
        <v>827</v>
      </c>
      <c r="HX1" s="155" t="s">
        <v>829</v>
      </c>
      <c r="HY1" s="155" t="s">
        <v>831</v>
      </c>
      <c r="HZ1" s="155" t="s">
        <v>323</v>
      </c>
      <c r="IA1" s="155" t="s">
        <v>833</v>
      </c>
      <c r="IB1" s="155" t="s">
        <v>835</v>
      </c>
      <c r="IC1" s="155" t="s">
        <v>324</v>
      </c>
      <c r="ID1" s="155" t="s">
        <v>837</v>
      </c>
      <c r="IE1" s="155" t="s">
        <v>839</v>
      </c>
      <c r="IF1" s="155" t="s">
        <v>325</v>
      </c>
      <c r="IG1" s="155" t="s">
        <v>841</v>
      </c>
      <c r="IH1" s="155" t="s">
        <v>843</v>
      </c>
      <c r="II1" s="155" t="s">
        <v>845</v>
      </c>
      <c r="IJ1" s="155" t="s">
        <v>847</v>
      </c>
      <c r="IK1" s="155" t="s">
        <v>326</v>
      </c>
      <c r="IL1" s="155" t="s">
        <v>849</v>
      </c>
      <c r="IM1" s="162" t="s">
        <v>327</v>
      </c>
      <c r="IN1" s="155" t="s">
        <v>857</v>
      </c>
      <c r="IO1" s="155" t="s">
        <v>859</v>
      </c>
      <c r="IP1" s="155" t="s">
        <v>328</v>
      </c>
      <c r="IQ1" s="155" t="s">
        <v>861</v>
      </c>
      <c r="IR1" s="155" t="s">
        <v>863</v>
      </c>
      <c r="IS1" s="155" t="s">
        <v>865</v>
      </c>
      <c r="IT1" s="162" t="s">
        <v>329</v>
      </c>
      <c r="IU1" s="155" t="s">
        <v>867</v>
      </c>
      <c r="IV1" s="155" t="s">
        <v>330</v>
      </c>
      <c r="IW1" s="155" t="s">
        <v>870</v>
      </c>
      <c r="IX1" s="155" t="s">
        <v>872</v>
      </c>
      <c r="IY1" s="155" t="s">
        <v>874</v>
      </c>
      <c r="IZ1" s="155" t="s">
        <v>876</v>
      </c>
      <c r="JA1" s="155" t="s">
        <v>878</v>
      </c>
      <c r="JB1" s="155" t="s">
        <v>880</v>
      </c>
      <c r="JC1" s="155" t="s">
        <v>331</v>
      </c>
      <c r="JD1" s="155" t="s">
        <v>883</v>
      </c>
      <c r="JE1" s="155" t="s">
        <v>885</v>
      </c>
      <c r="JF1" s="155" t="s">
        <v>887</v>
      </c>
      <c r="JG1" s="155" t="s">
        <v>889</v>
      </c>
      <c r="JH1" s="155" t="s">
        <v>891</v>
      </c>
      <c r="JI1" s="155" t="s">
        <v>893</v>
      </c>
      <c r="JJ1" s="155" t="s">
        <v>895</v>
      </c>
      <c r="JK1" s="155" t="s">
        <v>897</v>
      </c>
      <c r="JL1" s="155" t="s">
        <v>332</v>
      </c>
      <c r="JM1" s="155" t="s">
        <v>900</v>
      </c>
      <c r="JN1" s="155" t="s">
        <v>902</v>
      </c>
      <c r="JO1" s="155" t="s">
        <v>904</v>
      </c>
      <c r="JP1" s="155" t="s">
        <v>906</v>
      </c>
      <c r="JQ1" s="155" t="s">
        <v>907</v>
      </c>
      <c r="JR1" s="155" t="s">
        <v>909</v>
      </c>
      <c r="JS1" s="155" t="s">
        <v>911</v>
      </c>
      <c r="JT1" s="155" t="s">
        <v>913</v>
      </c>
      <c r="JU1" s="155" t="s">
        <v>915</v>
      </c>
      <c r="JV1" s="155" t="s">
        <v>917</v>
      </c>
      <c r="JW1" s="155" t="s">
        <v>919</v>
      </c>
      <c r="JX1" s="155" t="s">
        <v>921</v>
      </c>
      <c r="JY1" s="155" t="s">
        <v>923</v>
      </c>
      <c r="JZ1" s="155" t="s">
        <v>925</v>
      </c>
      <c r="KA1" s="155" t="s">
        <v>927</v>
      </c>
      <c r="KB1" s="155" t="s">
        <v>929</v>
      </c>
      <c r="KC1" s="155" t="s">
        <v>931</v>
      </c>
      <c r="KD1" s="155" t="s">
        <v>933</v>
      </c>
      <c r="KE1" s="155" t="s">
        <v>935</v>
      </c>
      <c r="KF1" s="155" t="s">
        <v>937</v>
      </c>
      <c r="KG1" s="155" t="s">
        <v>939</v>
      </c>
      <c r="KH1" s="155" t="s">
        <v>941</v>
      </c>
      <c r="KI1" s="155" t="s">
        <v>943</v>
      </c>
      <c r="KJ1" s="155" t="s">
        <v>945</v>
      </c>
      <c r="KK1" s="155" t="s">
        <v>947</v>
      </c>
      <c r="KL1" s="155" t="s">
        <v>949</v>
      </c>
      <c r="KM1" s="162" t="s">
        <v>333</v>
      </c>
      <c r="KN1" s="155" t="s">
        <v>951</v>
      </c>
      <c r="KO1" s="155" t="s">
        <v>334</v>
      </c>
      <c r="KP1" s="155" t="s">
        <v>954</v>
      </c>
      <c r="KQ1" s="155" t="s">
        <v>956</v>
      </c>
      <c r="KR1" s="155" t="s">
        <v>958</v>
      </c>
      <c r="KS1" s="155" t="s">
        <v>960</v>
      </c>
      <c r="KT1" s="155" t="s">
        <v>335</v>
      </c>
      <c r="KU1" s="155" t="s">
        <v>963</v>
      </c>
      <c r="KV1" s="155" t="s">
        <v>965</v>
      </c>
      <c r="KW1" s="155" t="s">
        <v>967</v>
      </c>
      <c r="KX1" s="155" t="s">
        <v>969</v>
      </c>
      <c r="KY1" s="155" t="s">
        <v>971</v>
      </c>
      <c r="KZ1" s="155" t="s">
        <v>973</v>
      </c>
      <c r="LA1" s="155" t="s">
        <v>975</v>
      </c>
      <c r="LB1" s="152" t="s">
        <v>337</v>
      </c>
      <c r="LC1" s="162" t="s">
        <v>338</v>
      </c>
      <c r="LD1" s="155" t="s">
        <v>339</v>
      </c>
      <c r="LE1" s="155" t="s">
        <v>353</v>
      </c>
      <c r="LF1" s="155" t="s">
        <v>977</v>
      </c>
      <c r="LG1" s="155" t="s">
        <v>979</v>
      </c>
      <c r="LH1" s="155" t="s">
        <v>981</v>
      </c>
      <c r="LI1" s="155" t="s">
        <v>983</v>
      </c>
      <c r="LJ1" s="155" t="s">
        <v>354</v>
      </c>
      <c r="LK1" s="155" t="s">
        <v>985</v>
      </c>
      <c r="LL1" s="155" t="s">
        <v>355</v>
      </c>
      <c r="LM1" s="155" t="s">
        <v>987</v>
      </c>
      <c r="LN1" s="155" t="s">
        <v>340</v>
      </c>
      <c r="LO1" s="155" t="s">
        <v>989</v>
      </c>
      <c r="LP1" s="155" t="s">
        <v>356</v>
      </c>
      <c r="LQ1" s="155" t="s">
        <v>991</v>
      </c>
      <c r="LR1" s="155" t="s">
        <v>993</v>
      </c>
      <c r="LS1" s="155" t="s">
        <v>357</v>
      </c>
      <c r="LT1" s="162" t="s">
        <v>341</v>
      </c>
      <c r="LU1" s="155" t="s">
        <v>342</v>
      </c>
      <c r="LV1" s="155" t="s">
        <v>995</v>
      </c>
      <c r="LW1" s="155" t="s">
        <v>997</v>
      </c>
      <c r="LX1" s="155" t="s">
        <v>998</v>
      </c>
      <c r="LY1" s="155" t="s">
        <v>1000</v>
      </c>
      <c r="LZ1" s="155" t="s">
        <v>1001</v>
      </c>
      <c r="MA1" s="155" t="s">
        <v>1003</v>
      </c>
      <c r="MB1" s="155" t="s">
        <v>1005</v>
      </c>
      <c r="MC1" s="155" t="s">
        <v>1007</v>
      </c>
      <c r="MD1" s="155" t="s">
        <v>1009</v>
      </c>
      <c r="ME1" s="155" t="s">
        <v>343</v>
      </c>
      <c r="MF1" s="155" t="s">
        <v>1012</v>
      </c>
      <c r="MG1" s="155" t="s">
        <v>1013</v>
      </c>
      <c r="MH1" s="155" t="s">
        <v>1015</v>
      </c>
      <c r="MI1" s="155" t="s">
        <v>344</v>
      </c>
      <c r="MJ1" s="155" t="s">
        <v>1018</v>
      </c>
      <c r="MK1" s="155" t="s">
        <v>1019</v>
      </c>
      <c r="ML1" s="155" t="s">
        <v>1021</v>
      </c>
      <c r="MM1" s="155" t="s">
        <v>1023</v>
      </c>
      <c r="MN1" s="155" t="s">
        <v>345</v>
      </c>
      <c r="MO1" s="155" t="s">
        <v>1026</v>
      </c>
      <c r="MP1" s="155" t="s">
        <v>1028</v>
      </c>
      <c r="MQ1" s="155" t="s">
        <v>1030</v>
      </c>
      <c r="MR1" s="155" t="s">
        <v>1032</v>
      </c>
      <c r="MS1" s="155" t="s">
        <v>346</v>
      </c>
      <c r="MT1" s="155" t="s">
        <v>1035</v>
      </c>
      <c r="MU1" s="155" t="s">
        <v>1037</v>
      </c>
      <c r="MV1" s="155" t="s">
        <v>1039</v>
      </c>
      <c r="MW1" s="155" t="s">
        <v>1041</v>
      </c>
      <c r="MX1" s="155" t="s">
        <v>1043</v>
      </c>
      <c r="MY1" s="155" t="s">
        <v>1045</v>
      </c>
      <c r="MZ1" s="155" t="s">
        <v>1047</v>
      </c>
      <c r="NA1" s="155" t="s">
        <v>1049</v>
      </c>
      <c r="NB1" s="155" t="s">
        <v>1051</v>
      </c>
      <c r="NC1" s="155" t="s">
        <v>1053</v>
      </c>
      <c r="ND1" s="155" t="s">
        <v>1055</v>
      </c>
      <c r="NE1" s="155" t="s">
        <v>1056</v>
      </c>
      <c r="NF1" s="162" t="s">
        <v>347</v>
      </c>
      <c r="NG1" s="155" t="s">
        <v>348</v>
      </c>
      <c r="NH1" s="155" t="s">
        <v>1058</v>
      </c>
      <c r="NI1" s="155" t="s">
        <v>1060</v>
      </c>
      <c r="NJ1" s="155" t="s">
        <v>1062</v>
      </c>
      <c r="NK1" s="155" t="s">
        <v>1064</v>
      </c>
      <c r="NL1" s="162" t="s">
        <v>349</v>
      </c>
      <c r="NM1" s="155" t="s">
        <v>350</v>
      </c>
      <c r="NN1" s="155" t="s">
        <v>1065</v>
      </c>
      <c r="NO1" s="155" t="s">
        <v>351</v>
      </c>
      <c r="NP1" s="155" t="s">
        <v>1067</v>
      </c>
      <c r="NQ1" s="155" t="s">
        <v>1069</v>
      </c>
      <c r="NR1" s="155" t="s">
        <v>352</v>
      </c>
      <c r="NS1" s="155" t="s">
        <v>1071</v>
      </c>
      <c r="NT1" s="152" t="s">
        <v>358</v>
      </c>
      <c r="NU1" s="162" t="s">
        <v>359</v>
      </c>
      <c r="NV1" s="155" t="s">
        <v>360</v>
      </c>
      <c r="NW1" s="155" t="s">
        <v>1074</v>
      </c>
      <c r="NX1" s="155" t="s">
        <v>1076</v>
      </c>
      <c r="NY1" s="155" t="s">
        <v>361</v>
      </c>
      <c r="NZ1" s="155" t="s">
        <v>371</v>
      </c>
      <c r="OA1" s="155" t="s">
        <v>1078</v>
      </c>
      <c r="OB1" s="155" t="s">
        <v>1080</v>
      </c>
      <c r="OC1" s="155" t="s">
        <v>1082</v>
      </c>
      <c r="OD1" s="155" t="s">
        <v>1084</v>
      </c>
      <c r="OE1" s="155" t="s">
        <v>1086</v>
      </c>
      <c r="OF1" s="155" t="s">
        <v>1088</v>
      </c>
      <c r="OG1" s="155" t="s">
        <v>1090</v>
      </c>
      <c r="OH1" s="155" t="s">
        <v>1092</v>
      </c>
      <c r="OI1" s="155" t="s">
        <v>1094</v>
      </c>
      <c r="OJ1" s="155" t="s">
        <v>1096</v>
      </c>
      <c r="OK1" s="155" t="s">
        <v>1098</v>
      </c>
      <c r="OL1" s="155" t="s">
        <v>1100</v>
      </c>
      <c r="OM1" s="155" t="s">
        <v>1102</v>
      </c>
      <c r="ON1" s="155" t="s">
        <v>1104</v>
      </c>
      <c r="OO1" s="155" t="s">
        <v>1106</v>
      </c>
      <c r="OP1" s="155" t="s">
        <v>1108</v>
      </c>
      <c r="OQ1" s="155" t="s">
        <v>1110</v>
      </c>
      <c r="OR1" s="155" t="s">
        <v>1112</v>
      </c>
      <c r="OS1" s="155" t="s">
        <v>1114</v>
      </c>
      <c r="OT1" s="155" t="s">
        <v>1116</v>
      </c>
      <c r="OU1" s="155" t="s">
        <v>1118</v>
      </c>
      <c r="OV1" s="155" t="s">
        <v>1120</v>
      </c>
      <c r="OW1" s="155" t="s">
        <v>372</v>
      </c>
      <c r="OX1" s="155" t="s">
        <v>1123</v>
      </c>
      <c r="OY1" s="155" t="s">
        <v>1125</v>
      </c>
      <c r="OZ1" s="155" t="s">
        <v>1126</v>
      </c>
      <c r="PA1" s="155" t="s">
        <v>1128</v>
      </c>
      <c r="PB1" s="155" t="s">
        <v>1130</v>
      </c>
      <c r="PC1" s="155" t="s">
        <v>1132</v>
      </c>
      <c r="PD1" s="155" t="s">
        <v>1134</v>
      </c>
      <c r="PE1" s="155" t="s">
        <v>1136</v>
      </c>
      <c r="PF1" s="155" t="s">
        <v>1138</v>
      </c>
      <c r="PG1" s="155" t="s">
        <v>1140</v>
      </c>
      <c r="PH1" s="155" t="s">
        <v>1142</v>
      </c>
      <c r="PI1" s="155" t="s">
        <v>1144</v>
      </c>
      <c r="PJ1" s="155" t="s">
        <v>1146</v>
      </c>
      <c r="PK1" s="155" t="s">
        <v>1148</v>
      </c>
      <c r="PL1" s="155" t="s">
        <v>1150</v>
      </c>
      <c r="PM1" s="155" t="s">
        <v>1152</v>
      </c>
      <c r="PN1" s="155" t="s">
        <v>1154</v>
      </c>
      <c r="PO1" s="155" t="s">
        <v>1156</v>
      </c>
      <c r="PP1" s="155" t="s">
        <v>1158</v>
      </c>
      <c r="PQ1" s="155" t="s">
        <v>1160</v>
      </c>
      <c r="PR1" s="155" t="s">
        <v>1162</v>
      </c>
      <c r="PS1" s="155" t="s">
        <v>1164</v>
      </c>
      <c r="PT1" s="155" t="s">
        <v>1166</v>
      </c>
      <c r="PU1" s="155" t="s">
        <v>1168</v>
      </c>
      <c r="PV1" s="155" t="s">
        <v>1170</v>
      </c>
      <c r="PW1" s="155" t="s">
        <v>1172</v>
      </c>
      <c r="PX1" s="155" t="s">
        <v>362</v>
      </c>
      <c r="PY1" s="155" t="s">
        <v>1174</v>
      </c>
      <c r="PZ1" s="155" t="s">
        <v>1176</v>
      </c>
      <c r="QA1" s="155" t="s">
        <v>1178</v>
      </c>
      <c r="QB1" s="155" t="s">
        <v>1180</v>
      </c>
      <c r="QC1" s="155" t="s">
        <v>1182</v>
      </c>
      <c r="QD1" s="162" t="s">
        <v>363</v>
      </c>
      <c r="QE1" s="155" t="s">
        <v>364</v>
      </c>
      <c r="QF1" s="155" t="s">
        <v>1184</v>
      </c>
      <c r="QG1" s="155" t="s">
        <v>1186</v>
      </c>
      <c r="QH1" s="155" t="s">
        <v>1188</v>
      </c>
      <c r="QI1" s="155" t="s">
        <v>1190</v>
      </c>
      <c r="QJ1" s="155" t="s">
        <v>1192</v>
      </c>
      <c r="QK1" s="155" t="s">
        <v>1194</v>
      </c>
      <c r="QL1" s="162" t="s">
        <v>365</v>
      </c>
      <c r="QM1" s="155" t="s">
        <v>1196</v>
      </c>
      <c r="QN1" s="155" t="s">
        <v>366</v>
      </c>
      <c r="QO1" s="155" t="s">
        <v>373</v>
      </c>
      <c r="QP1" s="155" t="s">
        <v>1198</v>
      </c>
      <c r="QQ1" s="155" t="s">
        <v>1200</v>
      </c>
      <c r="QR1" s="155" t="s">
        <v>1202</v>
      </c>
      <c r="QS1" s="155" t="s">
        <v>1204</v>
      </c>
      <c r="QT1" s="155" t="s">
        <v>1206</v>
      </c>
      <c r="QU1" s="155" t="s">
        <v>1208</v>
      </c>
      <c r="QV1" s="155" t="s">
        <v>1210</v>
      </c>
      <c r="QW1" s="155" t="s">
        <v>1212</v>
      </c>
      <c r="QX1" s="155" t="s">
        <v>1214</v>
      </c>
      <c r="QY1" s="155" t="s">
        <v>1216</v>
      </c>
      <c r="QZ1" s="155" t="s">
        <v>1218</v>
      </c>
      <c r="RA1" s="155" t="s">
        <v>1220</v>
      </c>
      <c r="RB1" s="155" t="s">
        <v>1222</v>
      </c>
      <c r="RC1" s="155" t="s">
        <v>1224</v>
      </c>
      <c r="RD1" s="162" t="s">
        <v>367</v>
      </c>
      <c r="RE1" s="155" t="s">
        <v>368</v>
      </c>
      <c r="RF1" s="155" t="s">
        <v>1226</v>
      </c>
      <c r="RG1" s="155" t="s">
        <v>1228</v>
      </c>
      <c r="RH1" s="162" t="s">
        <v>369</v>
      </c>
      <c r="RI1" s="155" t="s">
        <v>370</v>
      </c>
      <c r="RJ1" s="155" t="s">
        <v>1230</v>
      </c>
      <c r="RK1" s="155" t="s">
        <v>1231</v>
      </c>
      <c r="RL1" s="155" t="s">
        <v>1232</v>
      </c>
      <c r="RM1" s="155" t="s">
        <v>1233</v>
      </c>
      <c r="RN1" s="155" t="s">
        <v>1235</v>
      </c>
      <c r="RO1" s="155" t="s">
        <v>1236</v>
      </c>
      <c r="RP1" s="155" t="s">
        <v>1238</v>
      </c>
      <c r="RQ1" s="155" t="s">
        <v>1239</v>
      </c>
      <c r="RR1" s="152" t="s">
        <v>374</v>
      </c>
      <c r="RS1" s="162" t="s">
        <v>375</v>
      </c>
      <c r="RT1" s="155" t="s">
        <v>376</v>
      </c>
      <c r="RU1" s="155" t="s">
        <v>1241</v>
      </c>
      <c r="RV1" s="155" t="s">
        <v>1243</v>
      </c>
      <c r="RW1" s="155" t="s">
        <v>377</v>
      </c>
      <c r="RX1" s="155" t="s">
        <v>1245</v>
      </c>
      <c r="RY1" s="155" t="s">
        <v>1247</v>
      </c>
      <c r="RZ1" s="155" t="s">
        <v>1249</v>
      </c>
      <c r="SA1" s="155" t="s">
        <v>1251</v>
      </c>
      <c r="SB1" s="162" t="s">
        <v>378</v>
      </c>
      <c r="SC1" s="155" t="s">
        <v>379</v>
      </c>
      <c r="SD1" s="155" t="s">
        <v>1253</v>
      </c>
      <c r="SE1" s="155" t="s">
        <v>1255</v>
      </c>
      <c r="SF1" s="155" t="s">
        <v>1257</v>
      </c>
      <c r="SG1" s="155" t="s">
        <v>1259</v>
      </c>
      <c r="SH1" s="155" t="s">
        <v>1261</v>
      </c>
      <c r="SI1" s="155" t="s">
        <v>1263</v>
      </c>
      <c r="SJ1" s="155" t="s">
        <v>1265</v>
      </c>
      <c r="SK1" s="155" t="s">
        <v>1267</v>
      </c>
      <c r="SL1" s="155" t="s">
        <v>1269</v>
      </c>
      <c r="SM1" s="155" t="s">
        <v>1271</v>
      </c>
      <c r="SN1" s="155" t="s">
        <v>1273</v>
      </c>
      <c r="SO1" s="155" t="s">
        <v>1275</v>
      </c>
      <c r="SP1" s="155" t="s">
        <v>1277</v>
      </c>
      <c r="SQ1" s="155" t="s">
        <v>1279</v>
      </c>
      <c r="SR1" s="155" t="s">
        <v>1281</v>
      </c>
      <c r="SS1" s="152" t="s">
        <v>380</v>
      </c>
      <c r="ST1" s="162" t="s">
        <v>381</v>
      </c>
      <c r="SU1" s="155" t="s">
        <v>382</v>
      </c>
      <c r="SV1" s="155" t="s">
        <v>1283</v>
      </c>
      <c r="SW1" s="155" t="s">
        <v>1285</v>
      </c>
      <c r="SX1" s="155" t="s">
        <v>1287</v>
      </c>
      <c r="SY1" s="155" t="s">
        <v>1289</v>
      </c>
      <c r="SZ1" s="155" t="s">
        <v>1291</v>
      </c>
      <c r="TA1" s="155" t="s">
        <v>383</v>
      </c>
      <c r="TB1" s="155" t="s">
        <v>1293</v>
      </c>
      <c r="TC1" s="155" t="s">
        <v>1295</v>
      </c>
      <c r="TD1" s="155" t="s">
        <v>1297</v>
      </c>
      <c r="TE1" s="155" t="s">
        <v>1299</v>
      </c>
      <c r="TF1" s="155" t="s">
        <v>1301</v>
      </c>
      <c r="TG1" s="155" t="s">
        <v>1303</v>
      </c>
      <c r="TH1" s="162" t="s">
        <v>384</v>
      </c>
      <c r="TI1" s="155" t="s">
        <v>385</v>
      </c>
      <c r="TJ1" s="155" t="s">
        <v>386</v>
      </c>
      <c r="TK1" s="155" t="s">
        <v>1305</v>
      </c>
      <c r="TL1" s="155" t="s">
        <v>1307</v>
      </c>
      <c r="TM1" s="155" t="s">
        <v>1308</v>
      </c>
      <c r="TN1" s="155" t="s">
        <v>1310</v>
      </c>
      <c r="TO1" s="155" t="s">
        <v>1312</v>
      </c>
      <c r="TP1" s="155" t="s">
        <v>1314</v>
      </c>
      <c r="TQ1" s="155" t="s">
        <v>1316</v>
      </c>
      <c r="TR1" s="155" t="s">
        <v>1318</v>
      </c>
      <c r="TS1" s="155" t="s">
        <v>1320</v>
      </c>
      <c r="TT1" s="155" t="s">
        <v>1322</v>
      </c>
      <c r="TU1" s="155" t="s">
        <v>1324</v>
      </c>
      <c r="TV1" s="155" t="s">
        <v>1326</v>
      </c>
      <c r="TW1" s="155" t="s">
        <v>1328</v>
      </c>
      <c r="TX1" s="155" t="s">
        <v>1330</v>
      </c>
      <c r="TY1" s="155" t="s">
        <v>1332</v>
      </c>
      <c r="TZ1" s="155" t="s">
        <v>1334</v>
      </c>
      <c r="UA1" s="152" t="s">
        <v>1336</v>
      </c>
      <c r="UB1" s="155" t="s">
        <v>1338</v>
      </c>
      <c r="UC1" s="155" t="s">
        <v>1340</v>
      </c>
      <c r="UD1" s="155" t="s">
        <v>1342</v>
      </c>
      <c r="UE1" s="155" t="s">
        <v>1344</v>
      </c>
      <c r="UF1" s="155" t="s">
        <v>1346</v>
      </c>
      <c r="UG1" s="158"/>
    </row>
    <row r="2" spans="1:553" s="113" customFormat="1" hidden="1">
      <c r="A2" s="113" t="s">
        <v>481</v>
      </c>
      <c r="B2" s="113" t="s">
        <v>1380</v>
      </c>
      <c r="C2" s="113" t="s">
        <v>1382</v>
      </c>
      <c r="D2" s="113" t="s">
        <v>482</v>
      </c>
      <c r="E2" s="143" t="s">
        <v>1383</v>
      </c>
      <c r="F2" s="113" t="s">
        <v>1384</v>
      </c>
      <c r="G2" s="113" t="s">
        <v>1385</v>
      </c>
      <c r="H2" s="113" t="s">
        <v>1485</v>
      </c>
      <c r="I2" s="113" t="s">
        <v>1386</v>
      </c>
      <c r="J2" s="113" t="s">
        <v>1387</v>
      </c>
      <c r="K2" s="113" t="s">
        <v>1388</v>
      </c>
      <c r="L2" s="113" t="s">
        <v>1389</v>
      </c>
      <c r="M2" s="113" t="s">
        <v>1390</v>
      </c>
      <c r="P2" s="113" t="s">
        <v>137</v>
      </c>
      <c r="Q2" s="113" t="s">
        <v>1473</v>
      </c>
      <c r="S2" s="113" t="s">
        <v>402</v>
      </c>
      <c r="T2" s="113" t="s">
        <v>420</v>
      </c>
      <c r="U2" s="113" t="s">
        <v>403</v>
      </c>
      <c r="V2" s="113" t="s">
        <v>404</v>
      </c>
      <c r="W2" s="113" t="s">
        <v>405</v>
      </c>
      <c r="X2" s="113" t="s">
        <v>406</v>
      </c>
      <c r="Y2" s="113" t="s">
        <v>407</v>
      </c>
      <c r="Z2" s="113" t="s">
        <v>408</v>
      </c>
      <c r="AA2" s="113" t="s">
        <v>409</v>
      </c>
      <c r="AB2" s="113" t="s">
        <v>410</v>
      </c>
      <c r="AC2" s="113" t="s">
        <v>411</v>
      </c>
      <c r="AD2" s="113" t="s">
        <v>412</v>
      </c>
      <c r="AF2" s="113" t="s">
        <v>430</v>
      </c>
      <c r="AG2" s="113" t="s">
        <v>431</v>
      </c>
      <c r="AH2" s="113" t="s">
        <v>432</v>
      </c>
      <c r="AI2" s="113" t="s">
        <v>433</v>
      </c>
      <c r="AJ2" s="113" t="s">
        <v>434</v>
      </c>
      <c r="AK2" s="113" t="s">
        <v>437</v>
      </c>
      <c r="AL2" s="113" t="s">
        <v>435</v>
      </c>
      <c r="AM2" s="113" t="s">
        <v>436</v>
      </c>
      <c r="AN2" s="113" t="s">
        <v>438</v>
      </c>
      <c r="AO2" s="113" t="s">
        <v>439</v>
      </c>
      <c r="AP2" s="113" t="s">
        <v>440</v>
      </c>
      <c r="AQ2" s="113" t="s">
        <v>441</v>
      </c>
      <c r="AR2" s="113" t="s">
        <v>442</v>
      </c>
      <c r="AS2" s="113" t="s">
        <v>443</v>
      </c>
      <c r="AT2" s="113" t="s">
        <v>444</v>
      </c>
      <c r="AU2" s="113" t="s">
        <v>445</v>
      </c>
      <c r="AV2" s="113" t="s">
        <v>446</v>
      </c>
      <c r="AW2" s="113" t="s">
        <v>447</v>
      </c>
      <c r="AX2" s="113" t="s">
        <v>448</v>
      </c>
      <c r="AY2" s="113" t="s">
        <v>449</v>
      </c>
      <c r="AZ2" s="113" t="s">
        <v>450</v>
      </c>
      <c r="BA2" s="113" t="s">
        <v>451</v>
      </c>
      <c r="BB2" s="113" t="s">
        <v>452</v>
      </c>
      <c r="BC2" s="113" t="s">
        <v>453</v>
      </c>
      <c r="BD2" s="113" t="s">
        <v>454</v>
      </c>
      <c r="BE2" s="113" t="s">
        <v>455</v>
      </c>
      <c r="BF2" s="113" t="s">
        <v>456</v>
      </c>
      <c r="BG2" s="113" t="s">
        <v>457</v>
      </c>
      <c r="BH2" s="113" t="s">
        <v>458</v>
      </c>
      <c r="BI2" s="113" t="s">
        <v>459</v>
      </c>
      <c r="BJ2" s="113" t="s">
        <v>460</v>
      </c>
      <c r="BK2" s="113" t="s">
        <v>461</v>
      </c>
      <c r="BL2" s="113" t="s">
        <v>462</v>
      </c>
      <c r="BM2" s="113" t="s">
        <v>463</v>
      </c>
      <c r="BN2" s="113" t="s">
        <v>464</v>
      </c>
      <c r="BO2" s="113" t="s">
        <v>465</v>
      </c>
      <c r="BP2" s="113" t="s">
        <v>466</v>
      </c>
      <c r="BQ2" s="113" t="s">
        <v>467</v>
      </c>
      <c r="BR2" s="113" t="s">
        <v>468</v>
      </c>
      <c r="BS2" s="113" t="s">
        <v>469</v>
      </c>
    </row>
    <row r="3" spans="1:553" hidden="1">
      <c r="AF3" s="84">
        <v>2500</v>
      </c>
      <c r="AG3" s="84">
        <v>1900</v>
      </c>
      <c r="AH3" s="84">
        <v>1650</v>
      </c>
      <c r="AI3" s="84">
        <v>1580</v>
      </c>
      <c r="AJ3" s="84">
        <v>2250</v>
      </c>
      <c r="AK3" s="84">
        <v>1650</v>
      </c>
      <c r="AL3" s="84">
        <v>1400</v>
      </c>
      <c r="AM3" s="84">
        <v>1340</v>
      </c>
      <c r="AN3" s="84">
        <v>2000</v>
      </c>
      <c r="AO3" s="84">
        <v>1400</v>
      </c>
      <c r="AP3" s="84">
        <v>1150</v>
      </c>
      <c r="AQ3" s="84">
        <v>1100</v>
      </c>
      <c r="AR3" s="84">
        <v>1750</v>
      </c>
      <c r="AS3" s="84">
        <v>1150</v>
      </c>
      <c r="AT3" s="84">
        <v>900</v>
      </c>
      <c r="AU3" s="84">
        <v>860</v>
      </c>
      <c r="AV3" s="84">
        <v>1200</v>
      </c>
      <c r="AW3" s="84">
        <v>900</v>
      </c>
      <c r="AX3" s="84">
        <v>650</v>
      </c>
      <c r="AY3" s="84">
        <v>620</v>
      </c>
      <c r="AZ3" s="84">
        <v>5355</v>
      </c>
      <c r="BA3" s="84">
        <v>4935</v>
      </c>
      <c r="BB3" s="84">
        <v>6300</v>
      </c>
      <c r="BC3" s="84">
        <v>5880</v>
      </c>
      <c r="BD3" s="84">
        <v>4725</v>
      </c>
      <c r="BE3" s="84">
        <v>4305</v>
      </c>
      <c r="BF3" s="84">
        <v>5670</v>
      </c>
      <c r="BG3" s="84">
        <v>5250</v>
      </c>
      <c r="BH3" s="84">
        <v>4095</v>
      </c>
      <c r="BI3" s="84">
        <v>3780</v>
      </c>
      <c r="BJ3" s="84">
        <v>5040</v>
      </c>
      <c r="BK3" s="84">
        <v>4620</v>
      </c>
      <c r="BL3" s="84">
        <v>3465</v>
      </c>
      <c r="BM3" s="84">
        <v>3150</v>
      </c>
      <c r="BN3" s="84">
        <v>4410</v>
      </c>
      <c r="BO3" s="84">
        <v>4095</v>
      </c>
      <c r="BP3" s="84">
        <v>3045</v>
      </c>
      <c r="BQ3" s="84">
        <v>2835</v>
      </c>
      <c r="BR3" s="84">
        <v>3885</v>
      </c>
      <c r="BS3" s="84">
        <v>3570</v>
      </c>
    </row>
    <row r="4" spans="1:553" ht="15.75" thickBot="1"/>
    <row r="5" spans="1:553" ht="42.75" thickBot="1">
      <c r="A5" s="536" t="s">
        <v>392</v>
      </c>
      <c r="B5" s="521">
        <f>SUMIF(A:A,$A$10,B:B)</f>
        <v>207966</v>
      </c>
    </row>
    <row r="6" spans="1:553" ht="18.75">
      <c r="A6" s="535"/>
      <c r="B6" s="535"/>
      <c r="C6" s="106"/>
      <c r="D6" s="106"/>
      <c r="E6" s="76"/>
      <c r="F6" s="106"/>
      <c r="G6" s="106"/>
    </row>
    <row r="7" spans="1:553">
      <c r="A7" s="106"/>
      <c r="B7" s="106"/>
      <c r="C7" s="106"/>
      <c r="D7" s="106"/>
      <c r="E7" s="76"/>
      <c r="F7" s="106"/>
      <c r="G7" s="106"/>
    </row>
    <row r="8" spans="1:553">
      <c r="A8" s="106"/>
      <c r="B8" s="106"/>
      <c r="C8" s="106"/>
      <c r="D8" s="106"/>
      <c r="E8" s="76"/>
      <c r="F8" s="106"/>
      <c r="G8" s="106"/>
    </row>
    <row r="9" spans="1:553" ht="15.75" thickBot="1">
      <c r="A9" s="106"/>
      <c r="B9" s="106"/>
      <c r="C9" s="106"/>
      <c r="D9" s="106"/>
      <c r="E9" s="76"/>
      <c r="F9" s="106"/>
      <c r="G9" s="106"/>
      <c r="I9" s="150"/>
    </row>
    <row r="10" spans="1:553" ht="15.75" thickBot="1">
      <c r="A10" s="140" t="s">
        <v>52</v>
      </c>
      <c r="B10" s="107">
        <f>SUM(D17:D20)</f>
        <v>207966</v>
      </c>
      <c r="D10" s="69"/>
      <c r="E10" s="77"/>
      <c r="F10" s="69"/>
      <c r="G10" s="69"/>
    </row>
    <row r="11" spans="1:553">
      <c r="A11" s="69"/>
      <c r="B11" s="31"/>
      <c r="C11" s="92"/>
      <c r="D11" s="92"/>
      <c r="E11" s="92"/>
      <c r="F11" s="74"/>
      <c r="G11" s="74"/>
      <c r="H11" s="74"/>
      <c r="I11" s="109"/>
    </row>
    <row r="12" spans="1:553">
      <c r="A12" s="69"/>
      <c r="B12" s="31"/>
      <c r="C12" s="92"/>
      <c r="D12" s="92"/>
      <c r="E12" s="92"/>
      <c r="F12" s="74"/>
      <c r="G12" s="74"/>
      <c r="H12" s="74"/>
      <c r="I12" s="109"/>
    </row>
    <row r="13" spans="1:553">
      <c r="A13" s="473" t="s">
        <v>399</v>
      </c>
      <c r="B13" s="474" t="s">
        <v>1533</v>
      </c>
      <c r="C13" s="463"/>
      <c r="D13" s="463"/>
      <c r="E13" s="463"/>
      <c r="F13" s="466"/>
      <c r="G13" s="466"/>
      <c r="H13" s="466"/>
      <c r="I13" s="467"/>
    </row>
    <row r="14" spans="1:553">
      <c r="A14" s="464" t="str">
        <f>IFERROR(VLOOKUP(B13,'Desarrollo e Innov. Curricular'!$E:$F,2,FALSE),IFERROR(VLOOKUP(B13,'Investigación Científica'!$E:$F,2,FALSE),IFERROR(VLOOKUP(B13,'Vinculación Univ. Sociedad'!$E:$F,2,FALSE),IFERROR(VLOOKUP(B13,'Docencia y Profesorado Universi'!$E:$F,2,FALSE),IFERROR(VLOOKUP(B13,'Estudiantes y Graduados'!$E:$F,2,FALSE),IFERROR(VLOOKUP(B13,'11.Gestion Administrativa'!$E:$F,2,FALSE),IFERROR(VLOOKUP(B13,'Gestión Académica'!$E:$F,2,FALSE),IFERROR(VLOOKUP(B13,'Aseguramiento de la Calidad'!$E:$F,2,FALSE),IFERROR(VLOOKUP(B13,'Gestión del Conocimiento'!$E:$F,2,FALSE),IFERROR(VLOOKUP(B13,'15.Gobernabilidad y Procesos...'!$E:$F,2,FALSE),IFERROR(VLOOKUP(B13,'Gestión del Talento Humano'!$E:$F,2,FALSE),IFERROR(VLOOKUP(B13,'Internacionalización de la E.S.'!$E:$F,2,FALSE),IFERROR(VLOOKUP(B13,Posgrado!$E:$F,2,FALSE),IFERROR(VLOOKUP(B13,'Cultura de Innovación Insti...'!$E:$F,2,FALSE),VLOOKUP(B13,'Lo Esencial de la Reforma Univ.'!$E:$F,2,0)))))))))))))))</f>
        <v>4. Giras a las Universidades de México y Chile para realizar pasantías, a fin de conocer políticas y prácticas de transparencia para la rendición de cuentas.</v>
      </c>
      <c r="B14" s="465"/>
      <c r="C14" s="463"/>
      <c r="D14" s="463"/>
      <c r="E14" s="463"/>
      <c r="F14" s="466"/>
      <c r="G14" s="466"/>
      <c r="H14" s="466"/>
      <c r="I14" s="467"/>
    </row>
    <row r="15" spans="1:553" ht="15.75" thickBot="1">
      <c r="A15" s="468"/>
      <c r="B15" s="468"/>
      <c r="C15" s="468"/>
      <c r="D15" s="463"/>
      <c r="E15" s="466"/>
      <c r="F15" s="466"/>
      <c r="G15" s="466"/>
      <c r="H15" s="468"/>
      <c r="I15" s="468"/>
    </row>
    <row r="16" spans="1:553" ht="23.25" thickBot="1">
      <c r="A16" s="459" t="s">
        <v>43</v>
      </c>
      <c r="B16" s="459" t="s">
        <v>54</v>
      </c>
      <c r="C16" s="486" t="s">
        <v>56</v>
      </c>
      <c r="D16" s="485" t="s">
        <v>27</v>
      </c>
      <c r="E16" s="462" t="s">
        <v>139</v>
      </c>
      <c r="F16" s="486" t="s">
        <v>45</v>
      </c>
      <c r="G16" s="462" t="s">
        <v>140</v>
      </c>
      <c r="H16" s="462" t="s">
        <v>418</v>
      </c>
      <c r="I16" s="462" t="s">
        <v>419</v>
      </c>
    </row>
    <row r="17" spans="1:9">
      <c r="A17" s="522" t="s">
        <v>452</v>
      </c>
      <c r="B17" s="523">
        <v>21</v>
      </c>
      <c r="C17" s="524">
        <v>5610</v>
      </c>
      <c r="D17" s="431">
        <f t="shared" ref="D17:D20" si="0">B17*C17</f>
        <v>117810</v>
      </c>
      <c r="E17" s="432" t="s">
        <v>137</v>
      </c>
      <c r="F17" s="525" t="s">
        <v>315</v>
      </c>
      <c r="G17" s="526" t="str">
        <f>VLOOKUP(F17,Presupuesto!$A$11:$B$565,2,0)</f>
        <v>VIATICOS AL EXTERIOR</v>
      </c>
      <c r="H17" s="527" t="s">
        <v>1390</v>
      </c>
      <c r="I17" s="433" t="s">
        <v>402</v>
      </c>
    </row>
    <row r="18" spans="1:9">
      <c r="A18" s="528" t="s">
        <v>1542</v>
      </c>
      <c r="B18" s="529">
        <v>3</v>
      </c>
      <c r="C18" s="530">
        <v>26400</v>
      </c>
      <c r="D18" s="431">
        <f t="shared" ref="D18:D19" si="1">B18*C18</f>
        <v>79200</v>
      </c>
      <c r="E18" s="432" t="s">
        <v>137</v>
      </c>
      <c r="F18" s="525" t="s">
        <v>767</v>
      </c>
      <c r="G18" s="526" t="str">
        <f>VLOOKUP(F18,Presupuesto!$A$11:$B$565,2,0)</f>
        <v>PASAJES AL EXTERIOR</v>
      </c>
      <c r="H18" s="433" t="str">
        <f t="shared" ref="H18:H19" si="2">$H$17</f>
        <v>Gobernabilidad y Procesos  de Gestión Descentralizada en Redes</v>
      </c>
      <c r="I18" s="433" t="s">
        <v>420</v>
      </c>
    </row>
    <row r="19" spans="1:9">
      <c r="A19" s="528" t="s">
        <v>1543</v>
      </c>
      <c r="B19" s="529">
        <v>6</v>
      </c>
      <c r="C19" s="530">
        <v>1826</v>
      </c>
      <c r="D19" s="431">
        <f t="shared" si="1"/>
        <v>10956</v>
      </c>
      <c r="E19" s="432" t="s">
        <v>137</v>
      </c>
      <c r="F19" s="525" t="s">
        <v>755</v>
      </c>
      <c r="G19" s="526" t="str">
        <f>VLOOKUP(F19,Presupuesto!$A$11:$B$565,2,0)</f>
        <v>OTROS SERVICIOS COMERCIALES Y FINANCIEROS</v>
      </c>
      <c r="H19" s="433" t="str">
        <f t="shared" si="2"/>
        <v>Gobernabilidad y Procesos  de Gestión Descentralizada en Redes</v>
      </c>
      <c r="I19" s="433" t="s">
        <v>420</v>
      </c>
    </row>
    <row r="20" spans="1:9" ht="15.75" thickBot="1">
      <c r="A20" s="531"/>
      <c r="B20" s="532"/>
      <c r="C20" s="533"/>
      <c r="D20" s="444">
        <f t="shared" si="0"/>
        <v>0</v>
      </c>
      <c r="E20" s="500"/>
      <c r="F20" s="534"/>
      <c r="G20" s="501" t="e">
        <f>VLOOKUP(F20,Presupuesto!$A$11:$B$565,2,0)</f>
        <v>#N/A</v>
      </c>
      <c r="H20" s="447"/>
      <c r="I20" s="504"/>
    </row>
    <row r="21" spans="1:9">
      <c r="A21" s="468"/>
      <c r="B21" s="468"/>
      <c r="C21" s="468"/>
      <c r="D21" s="468"/>
      <c r="E21" s="470"/>
      <c r="F21" s="468"/>
      <c r="G21" s="468"/>
      <c r="H21" s="468"/>
      <c r="I21" s="468"/>
    </row>
    <row r="22" spans="1:9">
      <c r="D22" s="89"/>
      <c r="E22" s="88"/>
      <c r="F22" s="89"/>
      <c r="G22" s="89"/>
    </row>
    <row r="23" spans="1:9">
      <c r="D23" s="89"/>
      <c r="E23" s="88"/>
      <c r="F23" s="89"/>
      <c r="G23" s="89"/>
    </row>
  </sheetData>
  <dataValidations count="5">
    <dataValidation type="list" allowBlank="1" showInputMessage="1" showErrorMessage="1" errorTitle="¡Ingreso Inválido!" error="Seleccione una opción de la lista." promptTitle="Tipo de Presupuesto" prompt="Seleccione una opción de la lista." sqref="E17:E20">
      <formula1>$P$2:$Q$2</formula1>
    </dataValidation>
    <dataValidation type="list" allowBlank="1" showInputMessage="1" showErrorMessage="1" errorTitle="¡Ingreso Inválido!" error="Seleccione una opción de la lista" promptTitle="Mes Requerido" prompt="Seleccione el mes en el que requiere el recurso." sqref="I17:I20">
      <formula1>$S$2:$AD$2</formula1>
    </dataValidation>
    <dataValidation type="list" allowBlank="1" showInputMessage="1" showErrorMessage="1" errorTitle="¡Ingreso Inválido!" error="Seleccione una opción de la lista." promptTitle="Dimensión Estratégica" prompt="Seleccione una opción de la lista." sqref="H17:H20">
      <formula1>$A$2:$M$2</formula1>
    </dataValidation>
    <dataValidation type="list" allowBlank="1" showInputMessage="1" showErrorMessage="1" errorTitle="¡Ingreso Invalido!" error="Seleccione una opción de la lista." promptTitle="Categoria/Zona de Viáticos" prompt="Seleccione una opción de la lista" sqref="A17">
      <formula1>$AF$2:$BS$2</formula1>
    </dataValidation>
    <dataValidation type="list" allowBlank="1" showInputMessage="1" showErrorMessage="1" errorTitle="¡Ingreso Inválido!" error="Verifique el valor ingresado." promptTitle="Ingrese el Objeto de Gasto" prompt="Ingrese el Objeto de Gasto" sqref="F17:F20">
      <formula1>$A$1:$UG$1</formula1>
    </dataValidation>
  </dataValidations>
  <pageMargins left="0.7" right="0.7" top="0.75" bottom="0.75" header="0.3" footer="0.3"/>
  <pageSetup paperSize="5" orientation="landscape" horizontalDpi="300" verticalDpi="300" r:id="rId1"/>
  <drawing r:id="rId2"/>
</worksheet>
</file>

<file path=xl/worksheets/sheet9.xml><?xml version="1.0" encoding="utf-8"?>
<worksheet xmlns="http://schemas.openxmlformats.org/spreadsheetml/2006/main" xmlns:r="http://schemas.openxmlformats.org/officeDocument/2006/relationships">
  <sheetPr>
    <tabColor rgb="FFFFFF00"/>
  </sheetPr>
  <dimension ref="A1:UI52"/>
  <sheetViews>
    <sheetView showGridLines="0" topLeftCell="A4" zoomScale="86" zoomScaleNormal="86" workbookViewId="0">
      <selection activeCell="C14" sqref="C14"/>
    </sheetView>
  </sheetViews>
  <sheetFormatPr baseColWidth="10" defaultColWidth="11.5703125" defaultRowHeight="15"/>
  <cols>
    <col min="1" max="1" width="1.85546875" style="84" customWidth="1"/>
    <col min="2" max="2" width="7.85546875" style="84" customWidth="1"/>
    <col min="3" max="3" width="46.7109375" style="84" bestFit="1" customWidth="1"/>
    <col min="4" max="4" width="26.85546875" style="84" bestFit="1" customWidth="1"/>
    <col min="5" max="5" width="13.85546875" style="84" customWidth="1"/>
    <col min="6" max="6" width="21.85546875" style="84" customWidth="1"/>
    <col min="7" max="7" width="16.5703125" style="75" customWidth="1"/>
    <col min="8" max="8" width="18.28515625" style="84" customWidth="1"/>
    <col min="9" max="9" width="43.28515625" style="84" customWidth="1"/>
    <col min="10" max="10" width="28.140625" style="84" bestFit="1" customWidth="1"/>
    <col min="11" max="11" width="19.85546875" style="84" bestFit="1" customWidth="1"/>
    <col min="12" max="12" width="12.7109375" style="84" bestFit="1" customWidth="1"/>
    <col min="13" max="16384" width="11.5703125" style="84"/>
  </cols>
  <sheetData>
    <row r="1" spans="1:555" ht="26.25" hidden="1">
      <c r="A1" s="160" t="s">
        <v>258</v>
      </c>
      <c r="B1" s="162" t="s">
        <v>259</v>
      </c>
      <c r="C1" s="155" t="s">
        <v>260</v>
      </c>
      <c r="D1" s="155" t="s">
        <v>508</v>
      </c>
      <c r="E1" s="155" t="s">
        <v>510</v>
      </c>
      <c r="F1" s="155" t="s">
        <v>512</v>
      </c>
      <c r="G1" s="155" t="s">
        <v>514</v>
      </c>
      <c r="H1" s="155" t="s">
        <v>516</v>
      </c>
      <c r="I1" s="155" t="s">
        <v>518</v>
      </c>
      <c r="J1" s="155" t="s">
        <v>261</v>
      </c>
      <c r="K1" s="155" t="s">
        <v>521</v>
      </c>
      <c r="L1" s="155" t="s">
        <v>262</v>
      </c>
      <c r="M1" s="155" t="s">
        <v>523</v>
      </c>
      <c r="N1" s="155" t="s">
        <v>525</v>
      </c>
      <c r="O1" s="155" t="s">
        <v>527</v>
      </c>
      <c r="P1" s="155" t="s">
        <v>263</v>
      </c>
      <c r="Q1" s="155" t="s">
        <v>528</v>
      </c>
      <c r="R1" s="155" t="s">
        <v>531</v>
      </c>
      <c r="S1" s="155" t="s">
        <v>264</v>
      </c>
      <c r="T1" s="155" t="s">
        <v>533</v>
      </c>
      <c r="U1" s="155" t="s">
        <v>265</v>
      </c>
      <c r="V1" s="155" t="s">
        <v>534</v>
      </c>
      <c r="W1" s="155" t="s">
        <v>535</v>
      </c>
      <c r="X1" s="155" t="s">
        <v>539</v>
      </c>
      <c r="Y1" s="155" t="s">
        <v>281</v>
      </c>
      <c r="Z1" s="155" t="s">
        <v>540</v>
      </c>
      <c r="AA1" s="155" t="s">
        <v>542</v>
      </c>
      <c r="AB1" s="155" t="s">
        <v>544</v>
      </c>
      <c r="AC1" s="155" t="s">
        <v>282</v>
      </c>
      <c r="AD1" s="155" t="s">
        <v>546</v>
      </c>
      <c r="AE1" s="155" t="s">
        <v>548</v>
      </c>
      <c r="AF1" s="155" t="s">
        <v>550</v>
      </c>
      <c r="AG1" s="155" t="s">
        <v>552</v>
      </c>
      <c r="AH1" s="155" t="s">
        <v>257</v>
      </c>
      <c r="AI1" s="155" t="s">
        <v>554</v>
      </c>
      <c r="AJ1" s="162" t="s">
        <v>266</v>
      </c>
      <c r="AK1" s="155" t="s">
        <v>556</v>
      </c>
      <c r="AL1" s="155" t="s">
        <v>267</v>
      </c>
      <c r="AM1" s="155" t="s">
        <v>558</v>
      </c>
      <c r="AN1" s="155" t="s">
        <v>560</v>
      </c>
      <c r="AO1" s="155" t="s">
        <v>268</v>
      </c>
      <c r="AP1" s="155" t="s">
        <v>562</v>
      </c>
      <c r="AQ1" s="155" t="s">
        <v>564</v>
      </c>
      <c r="AR1" s="155" t="s">
        <v>269</v>
      </c>
      <c r="AS1" s="155" t="s">
        <v>565</v>
      </c>
      <c r="AT1" s="155" t="s">
        <v>567</v>
      </c>
      <c r="AU1" s="155" t="s">
        <v>568</v>
      </c>
      <c r="AV1" s="155" t="s">
        <v>569</v>
      </c>
      <c r="AW1" s="155" t="s">
        <v>571</v>
      </c>
      <c r="AX1" s="155" t="s">
        <v>573</v>
      </c>
      <c r="AY1" s="155" t="s">
        <v>574</v>
      </c>
      <c r="AZ1" s="155" t="s">
        <v>270</v>
      </c>
      <c r="BA1" s="155" t="s">
        <v>576</v>
      </c>
      <c r="BB1" s="155" t="s">
        <v>578</v>
      </c>
      <c r="BC1" s="155" t="s">
        <v>580</v>
      </c>
      <c r="BD1" s="155" t="s">
        <v>582</v>
      </c>
      <c r="BE1" s="155" t="s">
        <v>584</v>
      </c>
      <c r="BF1" s="155" t="s">
        <v>586</v>
      </c>
      <c r="BG1" s="155" t="s">
        <v>588</v>
      </c>
      <c r="BH1" s="155" t="s">
        <v>590</v>
      </c>
      <c r="BI1" s="155" t="s">
        <v>283</v>
      </c>
      <c r="BJ1" s="155" t="s">
        <v>592</v>
      </c>
      <c r="BK1" s="155" t="s">
        <v>594</v>
      </c>
      <c r="BL1" s="155" t="s">
        <v>596</v>
      </c>
      <c r="BM1" s="155" t="s">
        <v>598</v>
      </c>
      <c r="BN1" s="155" t="s">
        <v>600</v>
      </c>
      <c r="BO1" s="155" t="s">
        <v>602</v>
      </c>
      <c r="BP1" s="155" t="s">
        <v>604</v>
      </c>
      <c r="BQ1" s="155" t="s">
        <v>606</v>
      </c>
      <c r="BR1" s="155" t="s">
        <v>608</v>
      </c>
      <c r="BS1" s="155" t="s">
        <v>610</v>
      </c>
      <c r="BT1" s="162" t="s">
        <v>271</v>
      </c>
      <c r="BU1" s="155" t="s">
        <v>272</v>
      </c>
      <c r="BV1" s="155" t="s">
        <v>612</v>
      </c>
      <c r="BW1" s="155" t="s">
        <v>273</v>
      </c>
      <c r="BX1" s="155" t="s">
        <v>614</v>
      </c>
      <c r="BY1" s="155" t="s">
        <v>616</v>
      </c>
      <c r="BZ1" s="162" t="s">
        <v>274</v>
      </c>
      <c r="CA1" s="155" t="s">
        <v>275</v>
      </c>
      <c r="CB1" s="155" t="s">
        <v>618</v>
      </c>
      <c r="CC1" s="155" t="s">
        <v>276</v>
      </c>
      <c r="CD1" s="155" t="s">
        <v>620</v>
      </c>
      <c r="CE1" s="155" t="s">
        <v>622</v>
      </c>
      <c r="CF1" s="155" t="s">
        <v>624</v>
      </c>
      <c r="CG1" s="162" t="s">
        <v>277</v>
      </c>
      <c r="CH1" s="155" t="s">
        <v>630</v>
      </c>
      <c r="CI1" s="155" t="s">
        <v>632</v>
      </c>
      <c r="CJ1" s="155" t="s">
        <v>278</v>
      </c>
      <c r="CK1" s="155" t="s">
        <v>626</v>
      </c>
      <c r="CL1" s="155" t="s">
        <v>628</v>
      </c>
      <c r="CM1" s="155" t="s">
        <v>279</v>
      </c>
      <c r="CN1" s="155" t="s">
        <v>634</v>
      </c>
      <c r="CO1" s="155" t="s">
        <v>280</v>
      </c>
      <c r="CP1" s="155" t="s">
        <v>635</v>
      </c>
      <c r="CQ1" s="152" t="s">
        <v>284</v>
      </c>
      <c r="CR1" s="162" t="s">
        <v>285</v>
      </c>
      <c r="CS1" s="155" t="s">
        <v>636</v>
      </c>
      <c r="CT1" s="155" t="s">
        <v>637</v>
      </c>
      <c r="CU1" s="155" t="s">
        <v>639</v>
      </c>
      <c r="CV1" s="155" t="s">
        <v>286</v>
      </c>
      <c r="CW1" s="155" t="s">
        <v>641</v>
      </c>
      <c r="CX1" s="155" t="s">
        <v>643</v>
      </c>
      <c r="CY1" s="155" t="s">
        <v>645</v>
      </c>
      <c r="CZ1" s="155" t="s">
        <v>647</v>
      </c>
      <c r="DA1" s="155" t="s">
        <v>649</v>
      </c>
      <c r="DB1" s="155" t="s">
        <v>651</v>
      </c>
      <c r="DC1" s="162" t="s">
        <v>287</v>
      </c>
      <c r="DD1" s="155" t="s">
        <v>288</v>
      </c>
      <c r="DE1" s="155" t="s">
        <v>653</v>
      </c>
      <c r="DF1" s="155" t="s">
        <v>289</v>
      </c>
      <c r="DG1" s="155" t="s">
        <v>655</v>
      </c>
      <c r="DH1" s="155" t="s">
        <v>657</v>
      </c>
      <c r="DI1" s="155" t="s">
        <v>659</v>
      </c>
      <c r="DJ1" s="155" t="s">
        <v>661</v>
      </c>
      <c r="DK1" s="155" t="s">
        <v>663</v>
      </c>
      <c r="DL1" s="155" t="s">
        <v>665</v>
      </c>
      <c r="DM1" s="155" t="s">
        <v>667</v>
      </c>
      <c r="DN1" s="155" t="s">
        <v>290</v>
      </c>
      <c r="DO1" s="155" t="s">
        <v>669</v>
      </c>
      <c r="DP1" s="155" t="s">
        <v>671</v>
      </c>
      <c r="DQ1" s="155" t="s">
        <v>673</v>
      </c>
      <c r="DR1" s="162" t="s">
        <v>291</v>
      </c>
      <c r="DS1" s="155" t="s">
        <v>675</v>
      </c>
      <c r="DT1" s="155" t="s">
        <v>292</v>
      </c>
      <c r="DU1" s="155" t="s">
        <v>677</v>
      </c>
      <c r="DV1" s="155" t="s">
        <v>293</v>
      </c>
      <c r="DW1" s="155" t="s">
        <v>679</v>
      </c>
      <c r="DX1" s="155" t="s">
        <v>681</v>
      </c>
      <c r="DY1" s="155" t="s">
        <v>683</v>
      </c>
      <c r="DZ1" s="155" t="s">
        <v>685</v>
      </c>
      <c r="EA1" s="155" t="s">
        <v>687</v>
      </c>
      <c r="EB1" s="155" t="s">
        <v>689</v>
      </c>
      <c r="EC1" s="155" t="s">
        <v>691</v>
      </c>
      <c r="ED1" s="155" t="s">
        <v>693</v>
      </c>
      <c r="EE1" s="155" t="s">
        <v>695</v>
      </c>
      <c r="EF1" s="155" t="s">
        <v>697</v>
      </c>
      <c r="EG1" s="155" t="s">
        <v>699</v>
      </c>
      <c r="EH1" s="162" t="s">
        <v>294</v>
      </c>
      <c r="EI1" s="155" t="s">
        <v>701</v>
      </c>
      <c r="EJ1" s="155" t="s">
        <v>295</v>
      </c>
      <c r="EK1" s="155" t="s">
        <v>703</v>
      </c>
      <c r="EL1" s="155" t="s">
        <v>705</v>
      </c>
      <c r="EM1" s="155" t="s">
        <v>296</v>
      </c>
      <c r="EN1" s="155" t="s">
        <v>707</v>
      </c>
      <c r="EO1" s="155" t="s">
        <v>709</v>
      </c>
      <c r="EP1" s="155" t="s">
        <v>297</v>
      </c>
      <c r="EQ1" s="155" t="s">
        <v>711</v>
      </c>
      <c r="ER1" s="155" t="s">
        <v>713</v>
      </c>
      <c r="ES1" s="155" t="s">
        <v>715</v>
      </c>
      <c r="ET1" s="155" t="s">
        <v>298</v>
      </c>
      <c r="EU1" s="155" t="s">
        <v>717</v>
      </c>
      <c r="EV1" s="155" t="s">
        <v>719</v>
      </c>
      <c r="EW1" s="162" t="s">
        <v>299</v>
      </c>
      <c r="EX1" s="155" t="s">
        <v>300</v>
      </c>
      <c r="EY1" s="155" t="s">
        <v>721</v>
      </c>
      <c r="EZ1" s="155" t="s">
        <v>723</v>
      </c>
      <c r="FA1" s="155" t="s">
        <v>725</v>
      </c>
      <c r="FB1" s="155" t="s">
        <v>727</v>
      </c>
      <c r="FC1" s="155" t="s">
        <v>301</v>
      </c>
      <c r="FD1" s="155" t="s">
        <v>729</v>
      </c>
      <c r="FE1" s="155" t="s">
        <v>731</v>
      </c>
      <c r="FF1" s="155" t="s">
        <v>733</v>
      </c>
      <c r="FG1" s="155" t="s">
        <v>735</v>
      </c>
      <c r="FH1" s="155" t="s">
        <v>737</v>
      </c>
      <c r="FI1" s="155" t="s">
        <v>302</v>
      </c>
      <c r="FJ1" s="155" t="s">
        <v>740</v>
      </c>
      <c r="FK1" s="155" t="s">
        <v>303</v>
      </c>
      <c r="FL1" s="155" t="s">
        <v>743</v>
      </c>
      <c r="FM1" s="155" t="s">
        <v>744</v>
      </c>
      <c r="FN1" s="155" t="s">
        <v>746</v>
      </c>
      <c r="FO1" s="155" t="s">
        <v>304</v>
      </c>
      <c r="FP1" s="155" t="s">
        <v>749</v>
      </c>
      <c r="FQ1" s="155" t="s">
        <v>750</v>
      </c>
      <c r="FR1" s="155" t="s">
        <v>752</v>
      </c>
      <c r="FS1" s="155" t="s">
        <v>305</v>
      </c>
      <c r="FT1" s="155" t="s">
        <v>755</v>
      </c>
      <c r="FU1" s="155" t="s">
        <v>757</v>
      </c>
      <c r="FV1" s="155" t="s">
        <v>759</v>
      </c>
      <c r="FW1" s="162" t="s">
        <v>306</v>
      </c>
      <c r="FX1" s="162" t="s">
        <v>307</v>
      </c>
      <c r="FY1" s="155" t="s">
        <v>313</v>
      </c>
      <c r="FZ1" s="155" t="s">
        <v>761</v>
      </c>
      <c r="GA1" s="155" t="s">
        <v>763</v>
      </c>
      <c r="GB1" s="155" t="s">
        <v>765</v>
      </c>
      <c r="GC1" s="155" t="s">
        <v>767</v>
      </c>
      <c r="GD1" s="155" t="s">
        <v>769</v>
      </c>
      <c r="GE1" s="155" t="s">
        <v>771</v>
      </c>
      <c r="GF1" s="162" t="s">
        <v>308</v>
      </c>
      <c r="GG1" s="155" t="s">
        <v>314</v>
      </c>
      <c r="GH1" s="155" t="s">
        <v>773</v>
      </c>
      <c r="GI1" s="155" t="s">
        <v>775</v>
      </c>
      <c r="GJ1" s="155" t="s">
        <v>776</v>
      </c>
      <c r="GK1" s="155" t="s">
        <v>315</v>
      </c>
      <c r="GL1" s="155" t="s">
        <v>779</v>
      </c>
      <c r="GM1" s="155" t="s">
        <v>780</v>
      </c>
      <c r="GN1" s="162" t="s">
        <v>309</v>
      </c>
      <c r="GO1" s="155" t="s">
        <v>310</v>
      </c>
      <c r="GP1" s="155" t="s">
        <v>782</v>
      </c>
      <c r="GQ1" s="155" t="s">
        <v>784</v>
      </c>
      <c r="GR1" s="155" t="s">
        <v>786</v>
      </c>
      <c r="GS1" s="155" t="s">
        <v>788</v>
      </c>
      <c r="GT1" s="155" t="s">
        <v>790</v>
      </c>
      <c r="GU1" s="162" t="s">
        <v>311</v>
      </c>
      <c r="GV1" s="155" t="s">
        <v>312</v>
      </c>
      <c r="GW1" s="155" t="s">
        <v>792</v>
      </c>
      <c r="GX1" s="155" t="s">
        <v>794</v>
      </c>
      <c r="GY1" s="155" t="s">
        <v>796</v>
      </c>
      <c r="GZ1" s="155" t="s">
        <v>798</v>
      </c>
      <c r="HA1" s="155" t="s">
        <v>800</v>
      </c>
      <c r="HB1" s="155" t="s">
        <v>802</v>
      </c>
      <c r="HC1" s="152" t="s">
        <v>316</v>
      </c>
      <c r="HD1" s="162" t="s">
        <v>317</v>
      </c>
      <c r="HE1" s="155" t="s">
        <v>318</v>
      </c>
      <c r="HF1" s="155" t="s">
        <v>804</v>
      </c>
      <c r="HG1" s="155" t="s">
        <v>806</v>
      </c>
      <c r="HH1" s="155" t="s">
        <v>808</v>
      </c>
      <c r="HI1" s="155" t="s">
        <v>810</v>
      </c>
      <c r="HJ1" s="155" t="s">
        <v>319</v>
      </c>
      <c r="HK1" s="155" t="s">
        <v>813</v>
      </c>
      <c r="HL1" s="155" t="s">
        <v>336</v>
      </c>
      <c r="HM1" s="155" t="s">
        <v>851</v>
      </c>
      <c r="HN1" s="155" t="s">
        <v>853</v>
      </c>
      <c r="HO1" s="155" t="s">
        <v>855</v>
      </c>
      <c r="HP1" s="162" t="s">
        <v>320</v>
      </c>
      <c r="HQ1" s="155" t="s">
        <v>815</v>
      </c>
      <c r="HR1" s="155" t="s">
        <v>817</v>
      </c>
      <c r="HS1" s="155" t="s">
        <v>321</v>
      </c>
      <c r="HT1" s="155" t="s">
        <v>820</v>
      </c>
      <c r="HU1" s="155" t="s">
        <v>822</v>
      </c>
      <c r="HV1" s="155" t="s">
        <v>823</v>
      </c>
      <c r="HW1" s="155" t="s">
        <v>825</v>
      </c>
      <c r="HX1" s="162" t="s">
        <v>322</v>
      </c>
      <c r="HY1" s="155" t="s">
        <v>827</v>
      </c>
      <c r="HZ1" s="155" t="s">
        <v>829</v>
      </c>
      <c r="IA1" s="155" t="s">
        <v>831</v>
      </c>
      <c r="IB1" s="155" t="s">
        <v>323</v>
      </c>
      <c r="IC1" s="155" t="s">
        <v>833</v>
      </c>
      <c r="ID1" s="155" t="s">
        <v>835</v>
      </c>
      <c r="IE1" s="155" t="s">
        <v>324</v>
      </c>
      <c r="IF1" s="155" t="s">
        <v>837</v>
      </c>
      <c r="IG1" s="155" t="s">
        <v>839</v>
      </c>
      <c r="IH1" s="155" t="s">
        <v>325</v>
      </c>
      <c r="II1" s="155" t="s">
        <v>841</v>
      </c>
      <c r="IJ1" s="155" t="s">
        <v>843</v>
      </c>
      <c r="IK1" s="155" t="s">
        <v>845</v>
      </c>
      <c r="IL1" s="155" t="s">
        <v>847</v>
      </c>
      <c r="IM1" s="155" t="s">
        <v>326</v>
      </c>
      <c r="IN1" s="155" t="s">
        <v>849</v>
      </c>
      <c r="IO1" s="162" t="s">
        <v>327</v>
      </c>
      <c r="IP1" s="155" t="s">
        <v>857</v>
      </c>
      <c r="IQ1" s="155" t="s">
        <v>859</v>
      </c>
      <c r="IR1" s="155" t="s">
        <v>328</v>
      </c>
      <c r="IS1" s="155" t="s">
        <v>861</v>
      </c>
      <c r="IT1" s="155" t="s">
        <v>863</v>
      </c>
      <c r="IU1" s="155" t="s">
        <v>865</v>
      </c>
      <c r="IV1" s="162" t="s">
        <v>329</v>
      </c>
      <c r="IW1" s="155" t="s">
        <v>867</v>
      </c>
      <c r="IX1" s="155" t="s">
        <v>330</v>
      </c>
      <c r="IY1" s="155" t="s">
        <v>870</v>
      </c>
      <c r="IZ1" s="155" t="s">
        <v>872</v>
      </c>
      <c r="JA1" s="155" t="s">
        <v>874</v>
      </c>
      <c r="JB1" s="155" t="s">
        <v>876</v>
      </c>
      <c r="JC1" s="155" t="s">
        <v>878</v>
      </c>
      <c r="JD1" s="155" t="s">
        <v>880</v>
      </c>
      <c r="JE1" s="155" t="s">
        <v>331</v>
      </c>
      <c r="JF1" s="155" t="s">
        <v>883</v>
      </c>
      <c r="JG1" s="155" t="s">
        <v>885</v>
      </c>
      <c r="JH1" s="155" t="s">
        <v>887</v>
      </c>
      <c r="JI1" s="155" t="s">
        <v>889</v>
      </c>
      <c r="JJ1" s="155" t="s">
        <v>891</v>
      </c>
      <c r="JK1" s="155" t="s">
        <v>893</v>
      </c>
      <c r="JL1" s="155" t="s">
        <v>895</v>
      </c>
      <c r="JM1" s="155" t="s">
        <v>897</v>
      </c>
      <c r="JN1" s="155" t="s">
        <v>332</v>
      </c>
      <c r="JO1" s="155" t="s">
        <v>900</v>
      </c>
      <c r="JP1" s="155" t="s">
        <v>902</v>
      </c>
      <c r="JQ1" s="155" t="s">
        <v>904</v>
      </c>
      <c r="JR1" s="155" t="s">
        <v>906</v>
      </c>
      <c r="JS1" s="155" t="s">
        <v>907</v>
      </c>
      <c r="JT1" s="155" t="s">
        <v>909</v>
      </c>
      <c r="JU1" s="155" t="s">
        <v>911</v>
      </c>
      <c r="JV1" s="155" t="s">
        <v>913</v>
      </c>
      <c r="JW1" s="155" t="s">
        <v>915</v>
      </c>
      <c r="JX1" s="155" t="s">
        <v>917</v>
      </c>
      <c r="JY1" s="155" t="s">
        <v>919</v>
      </c>
      <c r="JZ1" s="155" t="s">
        <v>921</v>
      </c>
      <c r="KA1" s="155" t="s">
        <v>923</v>
      </c>
      <c r="KB1" s="155" t="s">
        <v>925</v>
      </c>
      <c r="KC1" s="155" t="s">
        <v>927</v>
      </c>
      <c r="KD1" s="155" t="s">
        <v>929</v>
      </c>
      <c r="KE1" s="155" t="s">
        <v>931</v>
      </c>
      <c r="KF1" s="155" t="s">
        <v>933</v>
      </c>
      <c r="KG1" s="155" t="s">
        <v>935</v>
      </c>
      <c r="KH1" s="155" t="s">
        <v>937</v>
      </c>
      <c r="KI1" s="155" t="s">
        <v>939</v>
      </c>
      <c r="KJ1" s="155" t="s">
        <v>941</v>
      </c>
      <c r="KK1" s="155" t="s">
        <v>943</v>
      </c>
      <c r="KL1" s="155" t="s">
        <v>945</v>
      </c>
      <c r="KM1" s="155" t="s">
        <v>947</v>
      </c>
      <c r="KN1" s="155" t="s">
        <v>949</v>
      </c>
      <c r="KO1" s="162" t="s">
        <v>333</v>
      </c>
      <c r="KP1" s="155" t="s">
        <v>951</v>
      </c>
      <c r="KQ1" s="155" t="s">
        <v>334</v>
      </c>
      <c r="KR1" s="155" t="s">
        <v>954</v>
      </c>
      <c r="KS1" s="155" t="s">
        <v>956</v>
      </c>
      <c r="KT1" s="155" t="s">
        <v>958</v>
      </c>
      <c r="KU1" s="155" t="s">
        <v>960</v>
      </c>
      <c r="KV1" s="155" t="s">
        <v>335</v>
      </c>
      <c r="KW1" s="155" t="s">
        <v>963</v>
      </c>
      <c r="KX1" s="155" t="s">
        <v>965</v>
      </c>
      <c r="KY1" s="155" t="s">
        <v>967</v>
      </c>
      <c r="KZ1" s="155" t="s">
        <v>969</v>
      </c>
      <c r="LA1" s="155" t="s">
        <v>971</v>
      </c>
      <c r="LB1" s="155" t="s">
        <v>973</v>
      </c>
      <c r="LC1" s="155" t="s">
        <v>975</v>
      </c>
      <c r="LD1" s="152" t="s">
        <v>337</v>
      </c>
      <c r="LE1" s="162" t="s">
        <v>338</v>
      </c>
      <c r="LF1" s="155" t="s">
        <v>339</v>
      </c>
      <c r="LG1" s="155" t="s">
        <v>353</v>
      </c>
      <c r="LH1" s="155" t="s">
        <v>977</v>
      </c>
      <c r="LI1" s="155" t="s">
        <v>979</v>
      </c>
      <c r="LJ1" s="155" t="s">
        <v>981</v>
      </c>
      <c r="LK1" s="155" t="s">
        <v>983</v>
      </c>
      <c r="LL1" s="155" t="s">
        <v>354</v>
      </c>
      <c r="LM1" s="155" t="s">
        <v>985</v>
      </c>
      <c r="LN1" s="155" t="s">
        <v>355</v>
      </c>
      <c r="LO1" s="155" t="s">
        <v>987</v>
      </c>
      <c r="LP1" s="155" t="s">
        <v>340</v>
      </c>
      <c r="LQ1" s="155" t="s">
        <v>989</v>
      </c>
      <c r="LR1" s="155" t="s">
        <v>356</v>
      </c>
      <c r="LS1" s="155" t="s">
        <v>991</v>
      </c>
      <c r="LT1" s="155" t="s">
        <v>993</v>
      </c>
      <c r="LU1" s="155" t="s">
        <v>357</v>
      </c>
      <c r="LV1" s="162" t="s">
        <v>341</v>
      </c>
      <c r="LW1" s="155" t="s">
        <v>342</v>
      </c>
      <c r="LX1" s="155" t="s">
        <v>995</v>
      </c>
      <c r="LY1" s="155" t="s">
        <v>997</v>
      </c>
      <c r="LZ1" s="155" t="s">
        <v>998</v>
      </c>
      <c r="MA1" s="155" t="s">
        <v>1000</v>
      </c>
      <c r="MB1" s="155" t="s">
        <v>1001</v>
      </c>
      <c r="MC1" s="155" t="s">
        <v>1003</v>
      </c>
      <c r="MD1" s="155" t="s">
        <v>1005</v>
      </c>
      <c r="ME1" s="155" t="s">
        <v>1007</v>
      </c>
      <c r="MF1" s="155" t="s">
        <v>1009</v>
      </c>
      <c r="MG1" s="155" t="s">
        <v>343</v>
      </c>
      <c r="MH1" s="155" t="s">
        <v>1012</v>
      </c>
      <c r="MI1" s="155" t="s">
        <v>1013</v>
      </c>
      <c r="MJ1" s="155" t="s">
        <v>1015</v>
      </c>
      <c r="MK1" s="155" t="s">
        <v>344</v>
      </c>
      <c r="ML1" s="155" t="s">
        <v>1018</v>
      </c>
      <c r="MM1" s="155" t="s">
        <v>1019</v>
      </c>
      <c r="MN1" s="155" t="s">
        <v>1021</v>
      </c>
      <c r="MO1" s="155" t="s">
        <v>1023</v>
      </c>
      <c r="MP1" s="155" t="s">
        <v>345</v>
      </c>
      <c r="MQ1" s="155" t="s">
        <v>1026</v>
      </c>
      <c r="MR1" s="155" t="s">
        <v>1028</v>
      </c>
      <c r="MS1" s="155" t="s">
        <v>1030</v>
      </c>
      <c r="MT1" s="155" t="s">
        <v>1032</v>
      </c>
      <c r="MU1" s="155" t="s">
        <v>346</v>
      </c>
      <c r="MV1" s="155" t="s">
        <v>1035</v>
      </c>
      <c r="MW1" s="155" t="s">
        <v>1037</v>
      </c>
      <c r="MX1" s="155" t="s">
        <v>1039</v>
      </c>
      <c r="MY1" s="155" t="s">
        <v>1041</v>
      </c>
      <c r="MZ1" s="155" t="s">
        <v>1043</v>
      </c>
      <c r="NA1" s="155" t="s">
        <v>1045</v>
      </c>
      <c r="NB1" s="155" t="s">
        <v>1047</v>
      </c>
      <c r="NC1" s="155" t="s">
        <v>1049</v>
      </c>
      <c r="ND1" s="155" t="s">
        <v>1051</v>
      </c>
      <c r="NE1" s="155" t="s">
        <v>1053</v>
      </c>
      <c r="NF1" s="155" t="s">
        <v>1055</v>
      </c>
      <c r="NG1" s="155" t="s">
        <v>1056</v>
      </c>
      <c r="NH1" s="162" t="s">
        <v>347</v>
      </c>
      <c r="NI1" s="155" t="s">
        <v>348</v>
      </c>
      <c r="NJ1" s="155" t="s">
        <v>1058</v>
      </c>
      <c r="NK1" s="155" t="s">
        <v>1060</v>
      </c>
      <c r="NL1" s="155" t="s">
        <v>1062</v>
      </c>
      <c r="NM1" s="155" t="s">
        <v>1064</v>
      </c>
      <c r="NN1" s="162" t="s">
        <v>349</v>
      </c>
      <c r="NO1" s="155" t="s">
        <v>350</v>
      </c>
      <c r="NP1" s="155" t="s">
        <v>1065</v>
      </c>
      <c r="NQ1" s="155" t="s">
        <v>351</v>
      </c>
      <c r="NR1" s="155" t="s">
        <v>1067</v>
      </c>
      <c r="NS1" s="155" t="s">
        <v>1069</v>
      </c>
      <c r="NT1" s="155" t="s">
        <v>352</v>
      </c>
      <c r="NU1" s="155" t="s">
        <v>1071</v>
      </c>
      <c r="NV1" s="152" t="s">
        <v>358</v>
      </c>
      <c r="NW1" s="162" t="s">
        <v>359</v>
      </c>
      <c r="NX1" s="155" t="s">
        <v>360</v>
      </c>
      <c r="NY1" s="155" t="s">
        <v>1074</v>
      </c>
      <c r="NZ1" s="155" t="s">
        <v>1076</v>
      </c>
      <c r="OA1" s="155" t="s">
        <v>361</v>
      </c>
      <c r="OB1" s="155" t="s">
        <v>371</v>
      </c>
      <c r="OC1" s="155" t="s">
        <v>1078</v>
      </c>
      <c r="OD1" s="155" t="s">
        <v>1080</v>
      </c>
      <c r="OE1" s="155" t="s">
        <v>1082</v>
      </c>
      <c r="OF1" s="155" t="s">
        <v>1084</v>
      </c>
      <c r="OG1" s="155" t="s">
        <v>1086</v>
      </c>
      <c r="OH1" s="155" t="s">
        <v>1088</v>
      </c>
      <c r="OI1" s="155" t="s">
        <v>1090</v>
      </c>
      <c r="OJ1" s="155" t="s">
        <v>1092</v>
      </c>
      <c r="OK1" s="155" t="s">
        <v>1094</v>
      </c>
      <c r="OL1" s="155" t="s">
        <v>1096</v>
      </c>
      <c r="OM1" s="155" t="s">
        <v>1098</v>
      </c>
      <c r="ON1" s="155" t="s">
        <v>1100</v>
      </c>
      <c r="OO1" s="155" t="s">
        <v>1102</v>
      </c>
      <c r="OP1" s="155" t="s">
        <v>1104</v>
      </c>
      <c r="OQ1" s="155" t="s">
        <v>1106</v>
      </c>
      <c r="OR1" s="155" t="s">
        <v>1108</v>
      </c>
      <c r="OS1" s="155" t="s">
        <v>1110</v>
      </c>
      <c r="OT1" s="155" t="s">
        <v>1112</v>
      </c>
      <c r="OU1" s="155" t="s">
        <v>1114</v>
      </c>
      <c r="OV1" s="155" t="s">
        <v>1116</v>
      </c>
      <c r="OW1" s="155" t="s">
        <v>1118</v>
      </c>
      <c r="OX1" s="155" t="s">
        <v>1120</v>
      </c>
      <c r="OY1" s="155" t="s">
        <v>372</v>
      </c>
      <c r="OZ1" s="155" t="s">
        <v>1123</v>
      </c>
      <c r="PA1" s="155" t="s">
        <v>1125</v>
      </c>
      <c r="PB1" s="155" t="s">
        <v>1126</v>
      </c>
      <c r="PC1" s="155" t="s">
        <v>1128</v>
      </c>
      <c r="PD1" s="155" t="s">
        <v>1130</v>
      </c>
      <c r="PE1" s="155" t="s">
        <v>1132</v>
      </c>
      <c r="PF1" s="155" t="s">
        <v>1134</v>
      </c>
      <c r="PG1" s="155" t="s">
        <v>1136</v>
      </c>
      <c r="PH1" s="155" t="s">
        <v>1138</v>
      </c>
      <c r="PI1" s="155" t="s">
        <v>1140</v>
      </c>
      <c r="PJ1" s="155" t="s">
        <v>1142</v>
      </c>
      <c r="PK1" s="155" t="s">
        <v>1144</v>
      </c>
      <c r="PL1" s="155" t="s">
        <v>1146</v>
      </c>
      <c r="PM1" s="155" t="s">
        <v>1148</v>
      </c>
      <c r="PN1" s="155" t="s">
        <v>1150</v>
      </c>
      <c r="PO1" s="155" t="s">
        <v>1152</v>
      </c>
      <c r="PP1" s="155" t="s">
        <v>1154</v>
      </c>
      <c r="PQ1" s="155" t="s">
        <v>1156</v>
      </c>
      <c r="PR1" s="155" t="s">
        <v>1158</v>
      </c>
      <c r="PS1" s="155" t="s">
        <v>1160</v>
      </c>
      <c r="PT1" s="155" t="s">
        <v>1162</v>
      </c>
      <c r="PU1" s="155" t="s">
        <v>1164</v>
      </c>
      <c r="PV1" s="155" t="s">
        <v>1166</v>
      </c>
      <c r="PW1" s="155" t="s">
        <v>1168</v>
      </c>
      <c r="PX1" s="155" t="s">
        <v>1170</v>
      </c>
      <c r="PY1" s="155" t="s">
        <v>1172</v>
      </c>
      <c r="PZ1" s="155" t="s">
        <v>362</v>
      </c>
      <c r="QA1" s="155" t="s">
        <v>1174</v>
      </c>
      <c r="QB1" s="155" t="s">
        <v>1176</v>
      </c>
      <c r="QC1" s="155" t="s">
        <v>1178</v>
      </c>
      <c r="QD1" s="155" t="s">
        <v>1180</v>
      </c>
      <c r="QE1" s="155" t="s">
        <v>1182</v>
      </c>
      <c r="QF1" s="162" t="s">
        <v>363</v>
      </c>
      <c r="QG1" s="155" t="s">
        <v>364</v>
      </c>
      <c r="QH1" s="155" t="s">
        <v>1184</v>
      </c>
      <c r="QI1" s="155" t="s">
        <v>1186</v>
      </c>
      <c r="QJ1" s="155" t="s">
        <v>1188</v>
      </c>
      <c r="QK1" s="155" t="s">
        <v>1190</v>
      </c>
      <c r="QL1" s="155" t="s">
        <v>1192</v>
      </c>
      <c r="QM1" s="155" t="s">
        <v>1194</v>
      </c>
      <c r="QN1" s="162" t="s">
        <v>365</v>
      </c>
      <c r="QO1" s="155" t="s">
        <v>1196</v>
      </c>
      <c r="QP1" s="155" t="s">
        <v>366</v>
      </c>
      <c r="QQ1" s="155" t="s">
        <v>373</v>
      </c>
      <c r="QR1" s="155" t="s">
        <v>1198</v>
      </c>
      <c r="QS1" s="155" t="s">
        <v>1200</v>
      </c>
      <c r="QT1" s="155" t="s">
        <v>1202</v>
      </c>
      <c r="QU1" s="155" t="s">
        <v>1204</v>
      </c>
      <c r="QV1" s="155" t="s">
        <v>1206</v>
      </c>
      <c r="QW1" s="155" t="s">
        <v>1208</v>
      </c>
      <c r="QX1" s="155" t="s">
        <v>1210</v>
      </c>
      <c r="QY1" s="155" t="s">
        <v>1212</v>
      </c>
      <c r="QZ1" s="155" t="s">
        <v>1214</v>
      </c>
      <c r="RA1" s="155" t="s">
        <v>1216</v>
      </c>
      <c r="RB1" s="155" t="s">
        <v>1218</v>
      </c>
      <c r="RC1" s="155" t="s">
        <v>1220</v>
      </c>
      <c r="RD1" s="155" t="s">
        <v>1222</v>
      </c>
      <c r="RE1" s="155" t="s">
        <v>1224</v>
      </c>
      <c r="RF1" s="162" t="s">
        <v>367</v>
      </c>
      <c r="RG1" s="155" t="s">
        <v>368</v>
      </c>
      <c r="RH1" s="155" t="s">
        <v>1226</v>
      </c>
      <c r="RI1" s="155" t="s">
        <v>1228</v>
      </c>
      <c r="RJ1" s="162" t="s">
        <v>369</v>
      </c>
      <c r="RK1" s="155" t="s">
        <v>370</v>
      </c>
      <c r="RL1" s="155" t="s">
        <v>1230</v>
      </c>
      <c r="RM1" s="155" t="s">
        <v>1231</v>
      </c>
      <c r="RN1" s="155" t="s">
        <v>1232</v>
      </c>
      <c r="RO1" s="155" t="s">
        <v>1233</v>
      </c>
      <c r="RP1" s="155" t="s">
        <v>1235</v>
      </c>
      <c r="RQ1" s="155" t="s">
        <v>1236</v>
      </c>
      <c r="RR1" s="155" t="s">
        <v>1238</v>
      </c>
      <c r="RS1" s="155" t="s">
        <v>1239</v>
      </c>
      <c r="RT1" s="152" t="s">
        <v>374</v>
      </c>
      <c r="RU1" s="162" t="s">
        <v>375</v>
      </c>
      <c r="RV1" s="155" t="s">
        <v>376</v>
      </c>
      <c r="RW1" s="155" t="s">
        <v>1241</v>
      </c>
      <c r="RX1" s="155" t="s">
        <v>1243</v>
      </c>
      <c r="RY1" s="155" t="s">
        <v>377</v>
      </c>
      <c r="RZ1" s="155" t="s">
        <v>1245</v>
      </c>
      <c r="SA1" s="155" t="s">
        <v>1247</v>
      </c>
      <c r="SB1" s="155" t="s">
        <v>1249</v>
      </c>
      <c r="SC1" s="155" t="s">
        <v>1251</v>
      </c>
      <c r="SD1" s="162" t="s">
        <v>378</v>
      </c>
      <c r="SE1" s="155" t="s">
        <v>379</v>
      </c>
      <c r="SF1" s="155" t="s">
        <v>1253</v>
      </c>
      <c r="SG1" s="155" t="s">
        <v>1255</v>
      </c>
      <c r="SH1" s="155" t="s">
        <v>1257</v>
      </c>
      <c r="SI1" s="155" t="s">
        <v>1259</v>
      </c>
      <c r="SJ1" s="155" t="s">
        <v>1261</v>
      </c>
      <c r="SK1" s="155" t="s">
        <v>1263</v>
      </c>
      <c r="SL1" s="155" t="s">
        <v>1265</v>
      </c>
      <c r="SM1" s="155" t="s">
        <v>1267</v>
      </c>
      <c r="SN1" s="155" t="s">
        <v>1269</v>
      </c>
      <c r="SO1" s="155" t="s">
        <v>1271</v>
      </c>
      <c r="SP1" s="155" t="s">
        <v>1273</v>
      </c>
      <c r="SQ1" s="155" t="s">
        <v>1275</v>
      </c>
      <c r="SR1" s="155" t="s">
        <v>1277</v>
      </c>
      <c r="SS1" s="155" t="s">
        <v>1279</v>
      </c>
      <c r="ST1" s="155" t="s">
        <v>1281</v>
      </c>
      <c r="SU1" s="152" t="s">
        <v>380</v>
      </c>
      <c r="SV1" s="162" t="s">
        <v>381</v>
      </c>
      <c r="SW1" s="155" t="s">
        <v>382</v>
      </c>
      <c r="SX1" s="155" t="s">
        <v>1283</v>
      </c>
      <c r="SY1" s="155" t="s">
        <v>1285</v>
      </c>
      <c r="SZ1" s="155" t="s">
        <v>1287</v>
      </c>
      <c r="TA1" s="155" t="s">
        <v>1289</v>
      </c>
      <c r="TB1" s="155" t="s">
        <v>1291</v>
      </c>
      <c r="TC1" s="155" t="s">
        <v>383</v>
      </c>
      <c r="TD1" s="155" t="s">
        <v>1293</v>
      </c>
      <c r="TE1" s="155" t="s">
        <v>1295</v>
      </c>
      <c r="TF1" s="155" t="s">
        <v>1297</v>
      </c>
      <c r="TG1" s="155" t="s">
        <v>1299</v>
      </c>
      <c r="TH1" s="155" t="s">
        <v>1301</v>
      </c>
      <c r="TI1" s="155" t="s">
        <v>1303</v>
      </c>
      <c r="TJ1" s="162" t="s">
        <v>384</v>
      </c>
      <c r="TK1" s="155" t="s">
        <v>385</v>
      </c>
      <c r="TL1" s="155" t="s">
        <v>386</v>
      </c>
      <c r="TM1" s="155" t="s">
        <v>1305</v>
      </c>
      <c r="TN1" s="155" t="s">
        <v>1307</v>
      </c>
      <c r="TO1" s="155" t="s">
        <v>1308</v>
      </c>
      <c r="TP1" s="155" t="s">
        <v>1310</v>
      </c>
      <c r="TQ1" s="155" t="s">
        <v>1312</v>
      </c>
      <c r="TR1" s="155" t="s">
        <v>1314</v>
      </c>
      <c r="TS1" s="155" t="s">
        <v>1316</v>
      </c>
      <c r="TT1" s="155" t="s">
        <v>1318</v>
      </c>
      <c r="TU1" s="155" t="s">
        <v>1320</v>
      </c>
      <c r="TV1" s="155" t="s">
        <v>1322</v>
      </c>
      <c r="TW1" s="155" t="s">
        <v>1324</v>
      </c>
      <c r="TX1" s="155" t="s">
        <v>1326</v>
      </c>
      <c r="TY1" s="155" t="s">
        <v>1328</v>
      </c>
      <c r="TZ1" s="155" t="s">
        <v>1330</v>
      </c>
      <c r="UA1" s="155" t="s">
        <v>1332</v>
      </c>
      <c r="UB1" s="155" t="s">
        <v>1334</v>
      </c>
      <c r="UC1" s="152" t="s">
        <v>1336</v>
      </c>
      <c r="UD1" s="155" t="s">
        <v>1338</v>
      </c>
      <c r="UE1" s="155" t="s">
        <v>1340</v>
      </c>
      <c r="UF1" s="155" t="s">
        <v>1342</v>
      </c>
      <c r="UG1" s="155" t="s">
        <v>1344</v>
      </c>
      <c r="UH1" s="155" t="s">
        <v>1346</v>
      </c>
      <c r="UI1" s="158"/>
    </row>
    <row r="2" spans="1:555" s="113" customFormat="1" hidden="1">
      <c r="A2" s="113" t="s">
        <v>1379</v>
      </c>
      <c r="B2" s="113" t="s">
        <v>1381</v>
      </c>
      <c r="C2" s="113" t="s">
        <v>481</v>
      </c>
      <c r="D2" s="113" t="s">
        <v>1380</v>
      </c>
      <c r="E2" s="113" t="s">
        <v>1382</v>
      </c>
      <c r="F2" s="113" t="s">
        <v>482</v>
      </c>
      <c r="G2" s="143" t="s">
        <v>1383</v>
      </c>
      <c r="H2" s="113" t="s">
        <v>1384</v>
      </c>
      <c r="I2" s="113" t="s">
        <v>1385</v>
      </c>
      <c r="J2" s="113" t="s">
        <v>1485</v>
      </c>
      <c r="K2" s="113" t="s">
        <v>1386</v>
      </c>
      <c r="L2" s="113" t="s">
        <v>1387</v>
      </c>
      <c r="M2" s="113" t="s">
        <v>1388</v>
      </c>
      <c r="N2" s="113" t="s">
        <v>1389</v>
      </c>
      <c r="O2" s="113" t="s">
        <v>1390</v>
      </c>
      <c r="R2" s="113" t="s">
        <v>137</v>
      </c>
      <c r="S2" s="113" t="s">
        <v>1473</v>
      </c>
      <c r="U2" s="113" t="s">
        <v>402</v>
      </c>
      <c r="V2" s="113" t="s">
        <v>420</v>
      </c>
      <c r="W2" s="113" t="s">
        <v>403</v>
      </c>
      <c r="X2" s="113" t="s">
        <v>404</v>
      </c>
      <c r="Y2" s="113" t="s">
        <v>405</v>
      </c>
      <c r="Z2" s="113" t="s">
        <v>406</v>
      </c>
      <c r="AA2" s="113" t="s">
        <v>407</v>
      </c>
      <c r="AB2" s="113" t="s">
        <v>408</v>
      </c>
      <c r="AC2" s="113" t="s">
        <v>409</v>
      </c>
      <c r="AD2" s="113" t="s">
        <v>410</v>
      </c>
      <c r="AE2" s="113" t="s">
        <v>411</v>
      </c>
      <c r="AF2" s="113" t="s">
        <v>412</v>
      </c>
      <c r="AH2" s="113" t="s">
        <v>430</v>
      </c>
      <c r="AI2" s="113" t="s">
        <v>431</v>
      </c>
      <c r="AJ2" s="113" t="s">
        <v>432</v>
      </c>
      <c r="AK2" s="113" t="s">
        <v>433</v>
      </c>
      <c r="AL2" s="113" t="s">
        <v>434</v>
      </c>
      <c r="AM2" s="113" t="s">
        <v>437</v>
      </c>
      <c r="AN2" s="113" t="s">
        <v>435</v>
      </c>
      <c r="AO2" s="113" t="s">
        <v>436</v>
      </c>
      <c r="AP2" s="113" t="s">
        <v>438</v>
      </c>
      <c r="AQ2" s="113" t="s">
        <v>439</v>
      </c>
      <c r="AR2" s="113" t="s">
        <v>440</v>
      </c>
      <c r="AS2" s="113" t="s">
        <v>441</v>
      </c>
      <c r="AT2" s="113" t="s">
        <v>442</v>
      </c>
      <c r="AU2" s="113" t="s">
        <v>443</v>
      </c>
      <c r="AV2" s="113" t="s">
        <v>444</v>
      </c>
      <c r="AW2" s="113" t="s">
        <v>445</v>
      </c>
      <c r="AX2" s="113" t="s">
        <v>446</v>
      </c>
      <c r="AY2" s="113" t="s">
        <v>447</v>
      </c>
      <c r="AZ2" s="113" t="s">
        <v>448</v>
      </c>
      <c r="BA2" s="113" t="s">
        <v>449</v>
      </c>
      <c r="BB2" s="113" t="s">
        <v>450</v>
      </c>
      <c r="BC2" s="113" t="s">
        <v>451</v>
      </c>
      <c r="BD2" s="113" t="s">
        <v>452</v>
      </c>
      <c r="BE2" s="113" t="s">
        <v>453</v>
      </c>
      <c r="BF2" s="113" t="s">
        <v>454</v>
      </c>
      <c r="BG2" s="113" t="s">
        <v>455</v>
      </c>
      <c r="BH2" s="113" t="s">
        <v>456</v>
      </c>
      <c r="BI2" s="113" t="s">
        <v>457</v>
      </c>
      <c r="BJ2" s="113" t="s">
        <v>458</v>
      </c>
      <c r="BK2" s="113" t="s">
        <v>459</v>
      </c>
      <c r="BL2" s="113" t="s">
        <v>460</v>
      </c>
      <c r="BM2" s="113" t="s">
        <v>461</v>
      </c>
      <c r="BN2" s="113" t="s">
        <v>462</v>
      </c>
      <c r="BO2" s="113" t="s">
        <v>463</v>
      </c>
      <c r="BP2" s="113" t="s">
        <v>464</v>
      </c>
      <c r="BQ2" s="113" t="s">
        <v>465</v>
      </c>
      <c r="BR2" s="113" t="s">
        <v>466</v>
      </c>
      <c r="BS2" s="113" t="s">
        <v>467</v>
      </c>
      <c r="BT2" s="113" t="s">
        <v>468</v>
      </c>
      <c r="BU2" s="113" t="s">
        <v>469</v>
      </c>
    </row>
    <row r="3" spans="1:555" hidden="1">
      <c r="AH3" s="84">
        <v>2500</v>
      </c>
      <c r="AI3" s="84">
        <v>1900</v>
      </c>
      <c r="AJ3" s="84">
        <v>1650</v>
      </c>
      <c r="AK3" s="84">
        <v>1580</v>
      </c>
      <c r="AL3" s="84">
        <v>2250</v>
      </c>
      <c r="AM3" s="84">
        <v>1650</v>
      </c>
      <c r="AN3" s="84">
        <v>1400</v>
      </c>
      <c r="AO3" s="84">
        <v>1340</v>
      </c>
      <c r="AP3" s="84">
        <v>2000</v>
      </c>
      <c r="AQ3" s="84">
        <v>1400</v>
      </c>
      <c r="AR3" s="84">
        <v>1150</v>
      </c>
      <c r="AS3" s="84">
        <v>1100</v>
      </c>
      <c r="AT3" s="84">
        <v>1750</v>
      </c>
      <c r="AU3" s="84">
        <v>1150</v>
      </c>
      <c r="AV3" s="84">
        <v>900</v>
      </c>
      <c r="AW3" s="84">
        <v>860</v>
      </c>
      <c r="AX3" s="84">
        <v>1200</v>
      </c>
      <c r="AY3" s="84">
        <v>900</v>
      </c>
      <c r="AZ3" s="84">
        <v>650</v>
      </c>
      <c r="BA3" s="84">
        <v>620</v>
      </c>
      <c r="BB3" s="84">
        <v>5355</v>
      </c>
      <c r="BC3" s="84">
        <v>4935</v>
      </c>
      <c r="BD3" s="84">
        <v>6300</v>
      </c>
      <c r="BE3" s="84">
        <v>5880</v>
      </c>
      <c r="BF3" s="84">
        <v>4725</v>
      </c>
      <c r="BG3" s="84">
        <v>4305</v>
      </c>
      <c r="BH3" s="84">
        <v>5670</v>
      </c>
      <c r="BI3" s="84">
        <v>5250</v>
      </c>
      <c r="BJ3" s="84">
        <v>4095</v>
      </c>
      <c r="BK3" s="84">
        <v>3780</v>
      </c>
      <c r="BL3" s="84">
        <v>5040</v>
      </c>
      <c r="BM3" s="84">
        <v>4620</v>
      </c>
      <c r="BN3" s="84">
        <v>3465</v>
      </c>
      <c r="BO3" s="84">
        <v>3150</v>
      </c>
      <c r="BP3" s="84">
        <v>4410</v>
      </c>
      <c r="BQ3" s="84">
        <v>4095</v>
      </c>
      <c r="BR3" s="84">
        <v>3045</v>
      </c>
      <c r="BS3" s="84">
        <v>2835</v>
      </c>
      <c r="BT3" s="84">
        <v>3885</v>
      </c>
      <c r="BU3" s="84">
        <v>3570</v>
      </c>
    </row>
    <row r="4" spans="1:555" ht="15.75" thickBot="1"/>
    <row r="5" spans="1:555" ht="27" thickBot="1">
      <c r="C5" s="85" t="s">
        <v>395</v>
      </c>
      <c r="D5" s="168">
        <f>SUMIF(C:C,$C$10,D:D)</f>
        <v>0</v>
      </c>
    </row>
    <row r="6" spans="1:555">
      <c r="C6" s="106"/>
      <c r="D6" s="106"/>
      <c r="E6" s="106"/>
      <c r="F6" s="106"/>
      <c r="G6" s="76"/>
      <c r="H6" s="106"/>
      <c r="I6" s="106"/>
    </row>
    <row r="7" spans="1:555">
      <c r="C7" s="106"/>
      <c r="D7" s="106"/>
      <c r="E7" s="106"/>
      <c r="F7" s="106"/>
      <c r="G7" s="76"/>
      <c r="H7" s="106"/>
      <c r="I7" s="106"/>
    </row>
    <row r="8" spans="1:555">
      <c r="C8" s="106"/>
      <c r="D8" s="106"/>
      <c r="E8" s="106"/>
      <c r="F8" s="106"/>
      <c r="G8" s="76"/>
      <c r="H8" s="106"/>
      <c r="I8" s="106"/>
    </row>
    <row r="9" spans="1:555" ht="15.75" thickBot="1">
      <c r="C9" s="106"/>
      <c r="D9" s="106"/>
      <c r="E9" s="106"/>
      <c r="F9" s="106"/>
      <c r="G9" s="76"/>
      <c r="H9" s="106"/>
      <c r="I9" s="106"/>
      <c r="K9" s="150"/>
    </row>
    <row r="10" spans="1:555" ht="15.75" thickBot="1">
      <c r="C10" s="140" t="s">
        <v>52</v>
      </c>
      <c r="D10" s="107">
        <f>SUM(F17:F51)</f>
        <v>0</v>
      </c>
      <c r="F10" s="69"/>
      <c r="G10" s="77"/>
      <c r="H10" s="69"/>
      <c r="I10" s="69"/>
    </row>
    <row r="11" spans="1:555">
      <c r="B11" s="92"/>
      <c r="C11" s="69"/>
      <c r="D11" s="31"/>
      <c r="E11" s="92"/>
      <c r="F11" s="92"/>
      <c r="G11" s="92"/>
      <c r="H11" s="74"/>
      <c r="I11" s="74"/>
      <c r="J11" s="74"/>
      <c r="K11" s="109"/>
    </row>
    <row r="12" spans="1:555">
      <c r="B12" s="92"/>
      <c r="C12" s="69"/>
      <c r="D12" s="31"/>
      <c r="E12" s="92"/>
      <c r="F12" s="92"/>
      <c r="G12" s="92"/>
      <c r="H12" s="74"/>
      <c r="I12" s="74"/>
      <c r="J12" s="74"/>
      <c r="K12" s="109"/>
    </row>
    <row r="13" spans="1:555" ht="15.75">
      <c r="B13" s="92"/>
      <c r="C13" s="173" t="s">
        <v>399</v>
      </c>
      <c r="D13" s="174"/>
      <c r="E13" s="92"/>
      <c r="F13" s="92"/>
      <c r="G13" s="92"/>
      <c r="H13" s="74"/>
      <c r="I13" s="74"/>
      <c r="J13" s="74"/>
      <c r="K13" s="109"/>
    </row>
    <row r="14" spans="1:555" ht="18.75">
      <c r="B14" s="92"/>
      <c r="C14" s="183" t="e">
        <f>IFERROR(VLOOKUP(D13,'Desarrollo e Innov. Curricular'!$E:$F,2,FALSE),IFERROR(VLOOKUP(D13,'Investigación Científica'!$E:$F,2,FALSE),IFERROR(VLOOKUP(D13,'Vinculación Univ. Sociedad'!$E:$F,2,FALSE),IFERROR(VLOOKUP(D13,'Docencia y Profesorado Universi'!$E:$F,2,FALSE),IFERROR(VLOOKUP(D13,'Estudiantes y Graduados'!$E:$F,2,FALSE),IFERROR(VLOOKUP(D13,'11.Gestion Administrativa'!$E:$F,2,FALSE),IFERROR(VLOOKUP(D13,'Gestión Académica'!$E:$F,2,FALSE),IFERROR(VLOOKUP(D13,'Aseguramiento de la Calidad'!$E:$F,2,FALSE),IFERROR(VLOOKUP(D13,'Gestión del Conocimiento'!$E:$F,2,FALSE),IFERROR(VLOOKUP(D13,'15.Gobernabilidad y Procesos...'!$E:$F,2,FALSE),IFERROR(VLOOKUP(D13,'Gestión del Talento Humano'!$E:$F,2,FALSE),IFERROR(VLOOKUP(D13,'Internacionalización de la E.S.'!$E:$F,2,FALSE),IFERROR(VLOOKUP(D13,Posgrado!$E:$F,2,FALSE),IFERROR(VLOOKUP(D13,'Cultura de Innovación Insti...'!$E:$F,2,FALSE),VLOOKUP(D13,'Lo Esencial de la Reforma Univ.'!$E:$F,2,0)))))))))))))))</f>
        <v>#N/A</v>
      </c>
      <c r="D14" s="31"/>
      <c r="E14" s="92"/>
      <c r="F14" s="92"/>
      <c r="G14" s="92"/>
      <c r="H14" s="74"/>
      <c r="I14" s="74"/>
      <c r="J14" s="74"/>
      <c r="K14" s="109"/>
    </row>
    <row r="15" spans="1:555" ht="15.75" thickBot="1">
      <c r="F15" s="92"/>
      <c r="G15" s="74"/>
      <c r="H15" s="74"/>
      <c r="I15" s="74"/>
    </row>
    <row r="16" spans="1:555" ht="30.75" thickBot="1">
      <c r="C16" s="120" t="s">
        <v>43</v>
      </c>
      <c r="D16" s="124" t="s">
        <v>54</v>
      </c>
      <c r="E16" s="126" t="s">
        <v>56</v>
      </c>
      <c r="F16" s="125" t="s">
        <v>27</v>
      </c>
      <c r="G16" s="123" t="s">
        <v>139</v>
      </c>
      <c r="H16" s="126" t="s">
        <v>45</v>
      </c>
      <c r="I16" s="123" t="s">
        <v>140</v>
      </c>
      <c r="J16" s="123" t="s">
        <v>418</v>
      </c>
      <c r="K16" s="123" t="s">
        <v>419</v>
      </c>
      <c r="L16" s="123" t="s">
        <v>475</v>
      </c>
    </row>
    <row r="17" spans="3:12">
      <c r="C17" s="127"/>
      <c r="D17" s="141"/>
      <c r="E17" s="110"/>
      <c r="F17" s="96">
        <f t="shared" ref="F17:F51" si="0">D17*E17</f>
        <v>0</v>
      </c>
      <c r="G17" s="144" t="s">
        <v>137</v>
      </c>
      <c r="H17" s="128" t="s">
        <v>1078</v>
      </c>
      <c r="I17" s="121" t="str">
        <f>VLOOKUP(H17,Presupuesto!$A$11:$B$565,2,0)</f>
        <v>BECAS</v>
      </c>
      <c r="J17" s="190" t="s">
        <v>1485</v>
      </c>
      <c r="K17" s="97" t="s">
        <v>402</v>
      </c>
      <c r="L17" s="97"/>
    </row>
    <row r="18" spans="3:12">
      <c r="C18" s="127"/>
      <c r="D18" s="141"/>
      <c r="E18" s="114"/>
      <c r="F18" s="96">
        <f t="shared" si="0"/>
        <v>0</v>
      </c>
      <c r="G18" s="144"/>
      <c r="H18" s="128" t="s">
        <v>1080</v>
      </c>
      <c r="I18" s="121" t="str">
        <f>VLOOKUP(H18,Presupuesto!$A$11:$B$565,2,0)</f>
        <v>BECAS ESTUDIANTES DE PREGRADO (PLAN REFORMA)</v>
      </c>
      <c r="J18" s="97" t="str">
        <f>$J$17</f>
        <v>Posgrado</v>
      </c>
      <c r="K18" s="97" t="s">
        <v>420</v>
      </c>
      <c r="L18" s="97"/>
    </row>
    <row r="19" spans="3:12">
      <c r="C19" s="127"/>
      <c r="D19" s="141"/>
      <c r="E19" s="114"/>
      <c r="F19" s="96">
        <f t="shared" si="0"/>
        <v>0</v>
      </c>
      <c r="G19" s="144"/>
      <c r="H19" s="128" t="s">
        <v>1082</v>
      </c>
      <c r="I19" s="121" t="str">
        <f>VLOOKUP(H19,Presupuesto!$A$11:$B$565,2,0)</f>
        <v>BECAS CONVENIO MINISTERIO SALUD -IHSS-UNAH</v>
      </c>
      <c r="J19" s="97" t="str">
        <f t="shared" ref="J19:J50" si="1">$J$17</f>
        <v>Posgrado</v>
      </c>
      <c r="K19" s="97" t="s">
        <v>420</v>
      </c>
      <c r="L19" s="97"/>
    </row>
    <row r="20" spans="3:12">
      <c r="C20" s="127"/>
      <c r="D20" s="141"/>
      <c r="E20" s="114"/>
      <c r="F20" s="96">
        <f t="shared" si="0"/>
        <v>0</v>
      </c>
      <c r="G20" s="144"/>
      <c r="H20" s="128" t="s">
        <v>1084</v>
      </c>
      <c r="I20" s="121" t="str">
        <f>VLOOKUP(H20,Presupuesto!$A$11:$B$565,2,0)</f>
        <v>BECAS DE ACTUALIZACION Y CAPACITACION DOCENTE</v>
      </c>
      <c r="J20" s="97" t="str">
        <f t="shared" si="1"/>
        <v>Posgrado</v>
      </c>
      <c r="K20" s="97" t="s">
        <v>420</v>
      </c>
      <c r="L20" s="97"/>
    </row>
    <row r="21" spans="3:12">
      <c r="C21" s="127"/>
      <c r="D21" s="141"/>
      <c r="E21" s="114"/>
      <c r="F21" s="96">
        <f t="shared" si="0"/>
        <v>0</v>
      </c>
      <c r="G21" s="144"/>
      <c r="H21" s="128" t="s">
        <v>1086</v>
      </c>
      <c r="I21" s="121" t="str">
        <f>VLOOKUP(H21,Presupuesto!$A$11:$B$565,2,0)</f>
        <v>BECAS EXCELENCIA ACADEMICA</v>
      </c>
      <c r="J21" s="97" t="str">
        <f t="shared" si="1"/>
        <v>Posgrado</v>
      </c>
      <c r="K21" s="97" t="s">
        <v>420</v>
      </c>
      <c r="L21" s="97"/>
    </row>
    <row r="22" spans="3:12">
      <c r="C22" s="127"/>
      <c r="D22" s="141"/>
      <c r="E22" s="114"/>
      <c r="F22" s="96">
        <f t="shared" si="0"/>
        <v>0</v>
      </c>
      <c r="G22" s="144"/>
      <c r="H22" s="128" t="s">
        <v>1088</v>
      </c>
      <c r="I22" s="121" t="str">
        <f>VLOOKUP(H22,Presupuesto!$A$11:$B$565,2,0)</f>
        <v>BECAS PARA HIJOS DE LOS TRABAJADORES</v>
      </c>
      <c r="J22" s="97" t="str">
        <f t="shared" si="1"/>
        <v>Posgrado</v>
      </c>
      <c r="K22" s="97" t="s">
        <v>409</v>
      </c>
      <c r="L22" s="97"/>
    </row>
    <row r="23" spans="3:12">
      <c r="C23" s="127"/>
      <c r="D23" s="141"/>
      <c r="E23" s="114"/>
      <c r="F23" s="96">
        <f t="shared" si="0"/>
        <v>0</v>
      </c>
      <c r="G23" s="144"/>
      <c r="H23" s="128" t="s">
        <v>1090</v>
      </c>
      <c r="I23" s="121" t="str">
        <f>VLOOKUP(H23,Presupuesto!$A$11:$B$565,2,0)</f>
        <v>BECAS POST GRADO ECONOMIA</v>
      </c>
      <c r="J23" s="97" t="str">
        <f t="shared" si="1"/>
        <v>Posgrado</v>
      </c>
      <c r="K23" s="97" t="s">
        <v>420</v>
      </c>
      <c r="L23" s="97"/>
    </row>
    <row r="24" spans="3:12">
      <c r="C24" s="127"/>
      <c r="D24" s="141"/>
      <c r="E24" s="114"/>
      <c r="F24" s="96">
        <f t="shared" si="0"/>
        <v>0</v>
      </c>
      <c r="G24" s="144"/>
      <c r="H24" s="128" t="s">
        <v>1092</v>
      </c>
      <c r="I24" s="121" t="str">
        <f>VLOOKUP(H24,Presupuesto!$A$11:$B$565,2,0)</f>
        <v>BECAS POST-GRADO DE TRABAJO SOCIAL</v>
      </c>
      <c r="J24" s="97" t="str">
        <f t="shared" si="1"/>
        <v>Posgrado</v>
      </c>
      <c r="K24" s="97" t="s">
        <v>420</v>
      </c>
      <c r="L24" s="97"/>
    </row>
    <row r="25" spans="3:12">
      <c r="C25" s="127"/>
      <c r="D25" s="141"/>
      <c r="E25" s="114"/>
      <c r="F25" s="96">
        <f t="shared" si="0"/>
        <v>0</v>
      </c>
      <c r="G25" s="144"/>
      <c r="H25" s="128" t="s">
        <v>1094</v>
      </c>
      <c r="I25" s="121" t="str">
        <f>VLOOKUP(H25,Presupuesto!$A$11:$B$565,2,0)</f>
        <v>BECAS PROFESIONALIZANTES DOCENTE (PLAN DE REFORMA)</v>
      </c>
      <c r="J25" s="97" t="str">
        <f t="shared" si="1"/>
        <v>Posgrado</v>
      </c>
      <c r="K25" s="97" t="s">
        <v>420</v>
      </c>
      <c r="L25" s="97"/>
    </row>
    <row r="26" spans="3:12">
      <c r="C26" s="127"/>
      <c r="D26" s="141"/>
      <c r="E26" s="114"/>
      <c r="F26" s="96">
        <f t="shared" si="0"/>
        <v>0</v>
      </c>
      <c r="G26" s="144"/>
      <c r="H26" s="128" t="s">
        <v>1096</v>
      </c>
      <c r="I26" s="121" t="str">
        <f>VLOOKUP(H26,Presupuesto!$A$11:$B$565,2,0)</f>
        <v>PRESTAMOS A ESTUDIANTES</v>
      </c>
      <c r="J26" s="97" t="str">
        <f t="shared" si="1"/>
        <v>Posgrado</v>
      </c>
      <c r="K26" s="97" t="s">
        <v>420</v>
      </c>
      <c r="L26" s="97"/>
    </row>
    <row r="27" spans="3:12">
      <c r="C27" s="127"/>
      <c r="D27" s="141"/>
      <c r="E27" s="114"/>
      <c r="F27" s="96">
        <f t="shared" si="0"/>
        <v>0</v>
      </c>
      <c r="G27" s="144"/>
      <c r="H27" s="128" t="s">
        <v>1098</v>
      </c>
      <c r="I27" s="121" t="str">
        <f>VLOOKUP(H27,Presupuesto!$A$11:$B$565,2,0)</f>
        <v>BECAS TALLERES EMPLEADOS A ESTUDIANTES</v>
      </c>
      <c r="J27" s="97" t="str">
        <f t="shared" si="1"/>
        <v>Posgrado</v>
      </c>
      <c r="K27" s="97" t="s">
        <v>420</v>
      </c>
      <c r="L27" s="97"/>
    </row>
    <row r="28" spans="3:12">
      <c r="C28" s="127"/>
      <c r="D28" s="141"/>
      <c r="E28" s="114"/>
      <c r="F28" s="96">
        <f t="shared" si="0"/>
        <v>0</v>
      </c>
      <c r="G28" s="144"/>
      <c r="H28" s="128" t="s">
        <v>1100</v>
      </c>
      <c r="I28" s="121" t="str">
        <f>VLOOKUP(H28,Presupuesto!$A$11:$B$565,2,0)</f>
        <v>BECAS EXTERNAS DE INVESTIGACION</v>
      </c>
      <c r="J28" s="97" t="str">
        <f t="shared" si="1"/>
        <v>Posgrado</v>
      </c>
      <c r="K28" s="97" t="s">
        <v>420</v>
      </c>
      <c r="L28" s="97"/>
    </row>
    <row r="29" spans="3:12">
      <c r="C29" s="127"/>
      <c r="D29" s="141"/>
      <c r="E29" s="114"/>
      <c r="F29" s="96">
        <f t="shared" si="0"/>
        <v>0</v>
      </c>
      <c r="G29" s="144"/>
      <c r="H29" s="128" t="s">
        <v>1102</v>
      </c>
      <c r="I29" s="121" t="str">
        <f>VLOOKUP(H29,Presupuesto!$A$11:$B$565,2,0)</f>
        <v>BECAS SUSTANTIVAS DE INVESTIGACIÓN</v>
      </c>
      <c r="J29" s="97" t="str">
        <f t="shared" si="1"/>
        <v>Posgrado</v>
      </c>
      <c r="K29" s="97" t="s">
        <v>420</v>
      </c>
      <c r="L29" s="97"/>
    </row>
    <row r="30" spans="3:12">
      <c r="C30" s="127"/>
      <c r="D30" s="141"/>
      <c r="E30" s="114"/>
      <c r="F30" s="96">
        <f t="shared" si="0"/>
        <v>0</v>
      </c>
      <c r="G30" s="144"/>
      <c r="H30" s="128" t="s">
        <v>1104</v>
      </c>
      <c r="I30" s="121" t="str">
        <f>VLOOKUP(H30,Presupuesto!$A$11:$B$565,2,0)</f>
        <v>BECAS DE INVEST, PARA ESTUD. DE PREGRADO</v>
      </c>
      <c r="J30" s="97" t="str">
        <f t="shared" si="1"/>
        <v>Posgrado</v>
      </c>
      <c r="K30" s="97" t="s">
        <v>420</v>
      </c>
      <c r="L30" s="97"/>
    </row>
    <row r="31" spans="3:12">
      <c r="C31" s="127"/>
      <c r="D31" s="141"/>
      <c r="E31" s="114"/>
      <c r="F31" s="96">
        <f t="shared" si="0"/>
        <v>0</v>
      </c>
      <c r="G31" s="144"/>
      <c r="H31" s="128" t="s">
        <v>1106</v>
      </c>
      <c r="I31" s="121" t="str">
        <f>VLOOKUP(H31,Presupuesto!$A$11:$B$565,2,0)</f>
        <v>BECAS DE INVEST. PARA DOC.DE POST-GRADO</v>
      </c>
      <c r="J31" s="97" t="str">
        <f t="shared" si="1"/>
        <v>Posgrado</v>
      </c>
      <c r="K31" s="97" t="s">
        <v>420</v>
      </c>
      <c r="L31" s="97"/>
    </row>
    <row r="32" spans="3:12">
      <c r="C32" s="127"/>
      <c r="D32" s="141"/>
      <c r="E32" s="114"/>
      <c r="F32" s="96">
        <f t="shared" si="0"/>
        <v>0</v>
      </c>
      <c r="G32" s="144"/>
      <c r="H32" s="128" t="s">
        <v>1108</v>
      </c>
      <c r="I32" s="121" t="str">
        <f>VLOOKUP(H32,Presupuesto!$A$11:$B$565,2,0)</f>
        <v>BECAS BÁSICAS DE INVESTIGACIÓN</v>
      </c>
      <c r="J32" s="97" t="str">
        <f t="shared" si="1"/>
        <v>Posgrado</v>
      </c>
      <c r="K32" s="97" t="s">
        <v>420</v>
      </c>
      <c r="L32" s="97"/>
    </row>
    <row r="33" spans="3:12">
      <c r="C33" s="127"/>
      <c r="D33" s="141"/>
      <c r="E33" s="114"/>
      <c r="F33" s="96">
        <f t="shared" si="0"/>
        <v>0</v>
      </c>
      <c r="G33" s="144"/>
      <c r="H33" s="128" t="s">
        <v>1110</v>
      </c>
      <c r="I33" s="121" t="str">
        <f>VLOOKUP(H33,Presupuesto!$A$11:$B$565,2,0)</f>
        <v>BECAS RELEVO GENERACIONAL</v>
      </c>
      <c r="J33" s="97" t="str">
        <f t="shared" si="1"/>
        <v>Posgrado</v>
      </c>
      <c r="K33" s="97" t="s">
        <v>420</v>
      </c>
      <c r="L33" s="97"/>
    </row>
    <row r="34" spans="3:12">
      <c r="C34" s="127"/>
      <c r="D34" s="141"/>
      <c r="E34" s="114"/>
      <c r="F34" s="96">
        <f t="shared" si="0"/>
        <v>0</v>
      </c>
      <c r="G34" s="144"/>
      <c r="H34" s="128" t="s">
        <v>1112</v>
      </c>
      <c r="I34" s="121" t="str">
        <f>VLOOKUP(H34,Presupuesto!$A$11:$B$565,2,0)</f>
        <v>BECAS DE EQUIDAD</v>
      </c>
      <c r="J34" s="97" t="str">
        <f t="shared" si="1"/>
        <v>Posgrado</v>
      </c>
      <c r="K34" s="97" t="s">
        <v>420</v>
      </c>
      <c r="L34" s="97"/>
    </row>
    <row r="35" spans="3:12">
      <c r="C35" s="127"/>
      <c r="D35" s="141"/>
      <c r="E35" s="114"/>
      <c r="F35" s="96">
        <f t="shared" si="0"/>
        <v>0</v>
      </c>
      <c r="G35" s="144"/>
      <c r="H35" s="128" t="s">
        <v>1114</v>
      </c>
      <c r="I35" s="121" t="str">
        <f>VLOOKUP(H35,Presupuesto!$A$11:$B$565,2,0)</f>
        <v>PREMIOS AL INVESTIGADOR</v>
      </c>
      <c r="J35" s="97" t="str">
        <f t="shared" si="1"/>
        <v>Posgrado</v>
      </c>
      <c r="K35" s="97" t="s">
        <v>420</v>
      </c>
      <c r="L35" s="97"/>
    </row>
    <row r="36" spans="3:12">
      <c r="C36" s="127"/>
      <c r="D36" s="141"/>
      <c r="E36" s="114"/>
      <c r="F36" s="96">
        <f t="shared" si="0"/>
        <v>0</v>
      </c>
      <c r="G36" s="144"/>
      <c r="H36" s="128" t="s">
        <v>1116</v>
      </c>
      <c r="I36" s="121" t="str">
        <f>VLOOKUP(H36,Presupuesto!$A$11:$B$565,2,0)</f>
        <v>BECAS DE INV. PARA ESTUDIANTES DE POSTGRADO</v>
      </c>
      <c r="J36" s="97" t="str">
        <f t="shared" si="1"/>
        <v>Posgrado</v>
      </c>
      <c r="K36" s="97" t="s">
        <v>420</v>
      </c>
      <c r="L36" s="97"/>
    </row>
    <row r="37" spans="3:12">
      <c r="C37" s="127"/>
      <c r="D37" s="141"/>
      <c r="E37" s="114"/>
      <c r="F37" s="96">
        <f t="shared" si="0"/>
        <v>0</v>
      </c>
      <c r="G37" s="144"/>
      <c r="H37" s="128" t="s">
        <v>1118</v>
      </c>
      <c r="I37" s="121" t="str">
        <f>VLOOKUP(H37,Presupuesto!$A$11:$B$565,2,0)</f>
        <v>Becas Especiales de Investigación</v>
      </c>
      <c r="J37" s="97" t="str">
        <f t="shared" si="1"/>
        <v>Posgrado</v>
      </c>
      <c r="K37" s="97" t="s">
        <v>420</v>
      </c>
      <c r="L37" s="97"/>
    </row>
    <row r="38" spans="3:12">
      <c r="C38" s="127"/>
      <c r="D38" s="141"/>
      <c r="E38" s="114"/>
      <c r="F38" s="96">
        <f t="shared" si="0"/>
        <v>0</v>
      </c>
      <c r="G38" s="144"/>
      <c r="H38" s="128"/>
      <c r="I38" s="121" t="e">
        <f>VLOOKUP(H38,Presupuesto!$A$11:$B$565,2,0)</f>
        <v>#N/A</v>
      </c>
      <c r="J38" s="97" t="str">
        <f t="shared" si="1"/>
        <v>Posgrado</v>
      </c>
      <c r="K38" s="97" t="s">
        <v>420</v>
      </c>
      <c r="L38" s="97"/>
    </row>
    <row r="39" spans="3:12">
      <c r="C39" s="129"/>
      <c r="D39" s="141"/>
      <c r="E39" s="111"/>
      <c r="F39" s="96">
        <f t="shared" si="0"/>
        <v>0</v>
      </c>
      <c r="G39" s="144"/>
      <c r="H39" s="130"/>
      <c r="I39" s="121" t="e">
        <f>VLOOKUP(H39,Presupuesto!$A$11:$B$565,2,0)</f>
        <v>#N/A</v>
      </c>
      <c r="J39" s="97" t="str">
        <f t="shared" si="1"/>
        <v>Posgrado</v>
      </c>
      <c r="K39" s="97" t="s">
        <v>420</v>
      </c>
      <c r="L39" s="97"/>
    </row>
    <row r="40" spans="3:12">
      <c r="C40" s="129"/>
      <c r="D40" s="141"/>
      <c r="E40" s="111"/>
      <c r="F40" s="96">
        <f t="shared" si="0"/>
        <v>0</v>
      </c>
      <c r="G40" s="144"/>
      <c r="H40" s="130"/>
      <c r="I40" s="121" t="e">
        <f>VLOOKUP(H40,Presupuesto!$A$11:$B$565,2,0)</f>
        <v>#N/A</v>
      </c>
      <c r="J40" s="97" t="str">
        <f t="shared" si="1"/>
        <v>Posgrado</v>
      </c>
      <c r="K40" s="97" t="s">
        <v>420</v>
      </c>
      <c r="L40" s="97"/>
    </row>
    <row r="41" spans="3:12">
      <c r="C41" s="129"/>
      <c r="D41" s="141"/>
      <c r="E41" s="111"/>
      <c r="F41" s="96">
        <f t="shared" si="0"/>
        <v>0</v>
      </c>
      <c r="G41" s="144"/>
      <c r="H41" s="130"/>
      <c r="I41" s="121" t="e">
        <f>VLOOKUP(H41,Presupuesto!$A$11:$B$565,2,0)</f>
        <v>#N/A</v>
      </c>
      <c r="J41" s="97" t="str">
        <f t="shared" si="1"/>
        <v>Posgrado</v>
      </c>
      <c r="K41" s="97" t="s">
        <v>420</v>
      </c>
      <c r="L41" s="97"/>
    </row>
    <row r="42" spans="3:12">
      <c r="C42" s="129"/>
      <c r="D42" s="141"/>
      <c r="E42" s="111"/>
      <c r="F42" s="96">
        <f t="shared" si="0"/>
        <v>0</v>
      </c>
      <c r="G42" s="144"/>
      <c r="H42" s="130"/>
      <c r="I42" s="121" t="e">
        <f>VLOOKUP(H42,Presupuesto!$A$11:$B$565,2,0)</f>
        <v>#N/A</v>
      </c>
      <c r="J42" s="97" t="str">
        <f t="shared" si="1"/>
        <v>Posgrado</v>
      </c>
      <c r="K42" s="97" t="s">
        <v>420</v>
      </c>
      <c r="L42" s="97"/>
    </row>
    <row r="43" spans="3:12">
      <c r="C43" s="129"/>
      <c r="D43" s="141"/>
      <c r="E43" s="111"/>
      <c r="F43" s="96">
        <f t="shared" si="0"/>
        <v>0</v>
      </c>
      <c r="G43" s="144"/>
      <c r="H43" s="130"/>
      <c r="I43" s="121" t="e">
        <f>VLOOKUP(H43,Presupuesto!$A$11:$B$565,2,0)</f>
        <v>#N/A</v>
      </c>
      <c r="J43" s="97" t="str">
        <f t="shared" si="1"/>
        <v>Posgrado</v>
      </c>
      <c r="K43" s="97" t="s">
        <v>420</v>
      </c>
      <c r="L43" s="97"/>
    </row>
    <row r="44" spans="3:12">
      <c r="C44" s="129"/>
      <c r="D44" s="141"/>
      <c r="E44" s="111"/>
      <c r="F44" s="96">
        <f t="shared" si="0"/>
        <v>0</v>
      </c>
      <c r="G44" s="144"/>
      <c r="H44" s="130"/>
      <c r="I44" s="121" t="e">
        <f>VLOOKUP(H44,Presupuesto!$A$11:$B$565,2,0)</f>
        <v>#N/A</v>
      </c>
      <c r="J44" s="97" t="str">
        <f t="shared" si="1"/>
        <v>Posgrado</v>
      </c>
      <c r="K44" s="97" t="s">
        <v>420</v>
      </c>
      <c r="L44" s="97"/>
    </row>
    <row r="45" spans="3:12">
      <c r="C45" s="129"/>
      <c r="D45" s="141"/>
      <c r="E45" s="111"/>
      <c r="F45" s="96">
        <f t="shared" si="0"/>
        <v>0</v>
      </c>
      <c r="G45" s="144"/>
      <c r="H45" s="130"/>
      <c r="I45" s="121" t="e">
        <f>VLOOKUP(H45,Presupuesto!$A$11:$B$565,2,0)</f>
        <v>#N/A</v>
      </c>
      <c r="J45" s="97" t="str">
        <f t="shared" si="1"/>
        <v>Posgrado</v>
      </c>
      <c r="K45" s="97" t="s">
        <v>420</v>
      </c>
      <c r="L45" s="97"/>
    </row>
    <row r="46" spans="3:12">
      <c r="C46" s="129"/>
      <c r="D46" s="141"/>
      <c r="E46" s="111"/>
      <c r="F46" s="96">
        <f t="shared" si="0"/>
        <v>0</v>
      </c>
      <c r="G46" s="144"/>
      <c r="H46" s="130"/>
      <c r="I46" s="121" t="e">
        <f>VLOOKUP(H46,Presupuesto!$A$11:$B$565,2,0)</f>
        <v>#N/A</v>
      </c>
      <c r="J46" s="97" t="str">
        <f t="shared" si="1"/>
        <v>Posgrado</v>
      </c>
      <c r="K46" s="97" t="s">
        <v>420</v>
      </c>
      <c r="L46" s="97"/>
    </row>
    <row r="47" spans="3:12">
      <c r="C47" s="131"/>
      <c r="D47" s="141"/>
      <c r="E47" s="111"/>
      <c r="F47" s="96">
        <f t="shared" si="0"/>
        <v>0</v>
      </c>
      <c r="G47" s="144"/>
      <c r="H47" s="132"/>
      <c r="I47" s="121" t="e">
        <f>VLOOKUP(H47,Presupuesto!$A$11:$B$565,2,0)</f>
        <v>#N/A</v>
      </c>
      <c r="J47" s="97" t="str">
        <f t="shared" si="1"/>
        <v>Posgrado</v>
      </c>
      <c r="K47" s="97" t="s">
        <v>411</v>
      </c>
      <c r="L47" s="97"/>
    </row>
    <row r="48" spans="3:12">
      <c r="C48" s="131"/>
      <c r="D48" s="141"/>
      <c r="E48" s="111"/>
      <c r="F48" s="96">
        <f t="shared" si="0"/>
        <v>0</v>
      </c>
      <c r="G48" s="144"/>
      <c r="H48" s="132"/>
      <c r="I48" s="121" t="e">
        <f>VLOOKUP(H48,Presupuesto!$A$11:$B$565,2,0)</f>
        <v>#N/A</v>
      </c>
      <c r="J48" s="97" t="str">
        <f t="shared" si="1"/>
        <v>Posgrado</v>
      </c>
      <c r="K48" s="97" t="s">
        <v>420</v>
      </c>
      <c r="L48" s="97"/>
    </row>
    <row r="49" spans="3:12">
      <c r="C49" s="131"/>
      <c r="D49" s="141"/>
      <c r="E49" s="111"/>
      <c r="F49" s="96">
        <f t="shared" si="0"/>
        <v>0</v>
      </c>
      <c r="G49" s="144"/>
      <c r="H49" s="132"/>
      <c r="I49" s="121" t="e">
        <f>VLOOKUP(H49,Presupuesto!$A$11:$B$565,2,0)</f>
        <v>#N/A</v>
      </c>
      <c r="J49" s="97" t="str">
        <f t="shared" si="1"/>
        <v>Posgrado</v>
      </c>
      <c r="K49" s="97" t="s">
        <v>420</v>
      </c>
      <c r="L49" s="97"/>
    </row>
    <row r="50" spans="3:12">
      <c r="C50" s="131"/>
      <c r="D50" s="141"/>
      <c r="E50" s="111"/>
      <c r="F50" s="96">
        <f t="shared" si="0"/>
        <v>0</v>
      </c>
      <c r="G50" s="144"/>
      <c r="H50" s="132"/>
      <c r="I50" s="121" t="e">
        <f>VLOOKUP(H50,Presupuesto!$A$11:$B$565,2,0)</f>
        <v>#N/A</v>
      </c>
      <c r="J50" s="97" t="str">
        <f t="shared" si="1"/>
        <v>Posgrado</v>
      </c>
      <c r="K50" s="97" t="s">
        <v>420</v>
      </c>
      <c r="L50" s="97"/>
    </row>
    <row r="51" spans="3:12" ht="15.75" thickBot="1">
      <c r="C51" s="133"/>
      <c r="D51" s="194"/>
      <c r="E51" s="102"/>
      <c r="F51" s="104">
        <f t="shared" si="0"/>
        <v>0</v>
      </c>
      <c r="G51" s="145"/>
      <c r="H51" s="134"/>
      <c r="I51" s="122" t="e">
        <f>VLOOKUP(H51,Presupuesto!$A$11:$B$565,2,0)</f>
        <v>#N/A</v>
      </c>
      <c r="J51" s="105" t="str">
        <f t="shared" ref="J51" si="2">$J$17</f>
        <v>Posgrado</v>
      </c>
      <c r="K51" s="115" t="s">
        <v>402</v>
      </c>
      <c r="L51" s="115"/>
    </row>
    <row r="52" spans="3:12">
      <c r="F52" s="89"/>
      <c r="G52" s="88"/>
      <c r="H52" s="89"/>
      <c r="I52" s="89"/>
    </row>
  </sheetData>
  <dataValidations count="5">
    <dataValidation type="list" allowBlank="1" showInputMessage="1" showErrorMessage="1" errorTitle="¡Ingreso Inválido!" error="Seleccione una opción de la lista." promptTitle="Dimensión Estratégica" prompt="Seleccione una opción de la lista." sqref="J51">
      <formula1>$A$2:$O$2</formula1>
    </dataValidation>
    <dataValidation type="list" allowBlank="1" showInputMessage="1" showErrorMessage="1" errorTitle="¡Ingreso Inválido!" error="Seleccione una opción de la lista" promptTitle="Mes Requerido" prompt="Seleccione el mes en el que requiere el recurso." sqref="K17:K51">
      <formula1>$U$2:$AF$2</formula1>
    </dataValidation>
    <dataValidation type="list" allowBlank="1" showInputMessage="1" showErrorMessage="1" errorTitle="¡Ingreso Inválido!" error="Seleccione una opción de la lista." promptTitle="Tipo de Presupuesto" prompt="Seleccione una opción de la lista." sqref="G17:G51">
      <formula1>$R$2:$S$2</formula1>
    </dataValidation>
    <dataValidation type="list" allowBlank="1" showInputMessage="1" showErrorMessage="1" errorTitle="¡Ingreso Inválido!" error="Verifique el valor ingresado." promptTitle="Ingrese el Objeto de Gasto" prompt="Ingrese el Objeto de Gasto" sqref="H17:H51">
      <formula1>$A$1:$UI$1</formula1>
    </dataValidation>
    <dataValidation type="list" allowBlank="1" showInputMessage="1" showErrorMessage="1" errorTitle="¡Ingreso Inválido!" error="Seleccione una opción de la lista." promptTitle="Dimensión Estratégica" prompt="Seleccione una opción de la lista." sqref="J17:J50">
      <formula1>$A$2:$O$2</formula1>
    </dataValidation>
  </dataValidations>
  <pageMargins left="0.7" right="0.7" top="0.75" bottom="0.75" header="0.3" footer="0.3"/>
  <pageSetup orientation="portrait" horizontalDpi="300" verticalDpi="300" r:id="rId1"/>
  <drawing r:id="rId2"/>
</worksheet>
</file>

<file path=xl/worksheets/sheet10.xml><?xml version="1.0" encoding="utf-8"?>
<worksheet xmlns="http://schemas.openxmlformats.org/spreadsheetml/2006/main" xmlns:r="http://schemas.openxmlformats.org/officeDocument/2006/relationships">
  <sheetPr>
    <tabColor rgb="FF92D050"/>
  </sheetPr>
  <dimension ref="A1:UI52"/>
  <sheetViews>
    <sheetView showGridLines="0" topLeftCell="A4" zoomScale="86" zoomScaleNormal="86" zoomScaleSheetLayoutView="80" workbookViewId="0">
      <selection activeCell="C13" sqref="C13"/>
    </sheetView>
  </sheetViews>
  <sheetFormatPr baseColWidth="10" defaultColWidth="11.5703125" defaultRowHeight="15"/>
  <cols>
    <col min="1" max="1" width="3" style="84" customWidth="1"/>
    <col min="2" max="2" width="7.85546875" style="84" customWidth="1"/>
    <col min="3" max="3" width="51.7109375" style="84" customWidth="1"/>
    <col min="4" max="4" width="26.85546875" style="84" bestFit="1" customWidth="1"/>
    <col min="5" max="5" width="36.7109375" style="84" bestFit="1" customWidth="1"/>
    <col min="6" max="6" width="21.85546875" style="84" customWidth="1"/>
    <col min="7" max="7" width="16.5703125" style="75" customWidth="1"/>
    <col min="8" max="8" width="24.140625" style="84" bestFit="1" customWidth="1"/>
    <col min="9" max="9" width="36" style="84" bestFit="1" customWidth="1"/>
    <col min="10" max="10" width="28.140625" style="84" bestFit="1" customWidth="1"/>
    <col min="11" max="11" width="19.85546875" style="84" bestFit="1" customWidth="1"/>
    <col min="12" max="12" width="12.7109375" style="84" bestFit="1" customWidth="1"/>
    <col min="13" max="16384" width="11.5703125" style="84"/>
  </cols>
  <sheetData>
    <row r="1" spans="1:555" ht="26.25" hidden="1">
      <c r="A1" s="160" t="s">
        <v>258</v>
      </c>
      <c r="B1" s="162" t="s">
        <v>259</v>
      </c>
      <c r="C1" s="155" t="s">
        <v>260</v>
      </c>
      <c r="D1" s="155" t="s">
        <v>508</v>
      </c>
      <c r="E1" s="155" t="s">
        <v>510</v>
      </c>
      <c r="F1" s="155" t="s">
        <v>512</v>
      </c>
      <c r="G1" s="155" t="s">
        <v>514</v>
      </c>
      <c r="H1" s="155" t="s">
        <v>516</v>
      </c>
      <c r="I1" s="155" t="s">
        <v>518</v>
      </c>
      <c r="J1" s="155" t="s">
        <v>261</v>
      </c>
      <c r="K1" s="155" t="s">
        <v>521</v>
      </c>
      <c r="L1" s="155" t="s">
        <v>262</v>
      </c>
      <c r="M1" s="155" t="s">
        <v>523</v>
      </c>
      <c r="N1" s="155" t="s">
        <v>525</v>
      </c>
      <c r="O1" s="155" t="s">
        <v>527</v>
      </c>
      <c r="P1" s="155" t="s">
        <v>263</v>
      </c>
      <c r="Q1" s="155" t="s">
        <v>528</v>
      </c>
      <c r="R1" s="155" t="s">
        <v>531</v>
      </c>
      <c r="S1" s="155" t="s">
        <v>264</v>
      </c>
      <c r="T1" s="155" t="s">
        <v>533</v>
      </c>
      <c r="U1" s="155" t="s">
        <v>265</v>
      </c>
      <c r="V1" s="155" t="s">
        <v>534</v>
      </c>
      <c r="W1" s="155" t="s">
        <v>535</v>
      </c>
      <c r="X1" s="155" t="s">
        <v>539</v>
      </c>
      <c r="Y1" s="155" t="s">
        <v>281</v>
      </c>
      <c r="Z1" s="155" t="s">
        <v>540</v>
      </c>
      <c r="AA1" s="155" t="s">
        <v>542</v>
      </c>
      <c r="AB1" s="155" t="s">
        <v>544</v>
      </c>
      <c r="AC1" s="155" t="s">
        <v>282</v>
      </c>
      <c r="AD1" s="155" t="s">
        <v>546</v>
      </c>
      <c r="AE1" s="155" t="s">
        <v>548</v>
      </c>
      <c r="AF1" s="155" t="s">
        <v>550</v>
      </c>
      <c r="AG1" s="155" t="s">
        <v>552</v>
      </c>
      <c r="AH1" s="155" t="s">
        <v>257</v>
      </c>
      <c r="AI1" s="155" t="s">
        <v>554</v>
      </c>
      <c r="AJ1" s="162" t="s">
        <v>266</v>
      </c>
      <c r="AK1" s="155" t="s">
        <v>556</v>
      </c>
      <c r="AL1" s="155" t="s">
        <v>267</v>
      </c>
      <c r="AM1" s="155" t="s">
        <v>558</v>
      </c>
      <c r="AN1" s="155" t="s">
        <v>560</v>
      </c>
      <c r="AO1" s="155" t="s">
        <v>268</v>
      </c>
      <c r="AP1" s="155" t="s">
        <v>562</v>
      </c>
      <c r="AQ1" s="155" t="s">
        <v>564</v>
      </c>
      <c r="AR1" s="155" t="s">
        <v>269</v>
      </c>
      <c r="AS1" s="155" t="s">
        <v>565</v>
      </c>
      <c r="AT1" s="155" t="s">
        <v>567</v>
      </c>
      <c r="AU1" s="155" t="s">
        <v>568</v>
      </c>
      <c r="AV1" s="155" t="s">
        <v>569</v>
      </c>
      <c r="AW1" s="155" t="s">
        <v>571</v>
      </c>
      <c r="AX1" s="155" t="s">
        <v>573</v>
      </c>
      <c r="AY1" s="155" t="s">
        <v>574</v>
      </c>
      <c r="AZ1" s="155" t="s">
        <v>270</v>
      </c>
      <c r="BA1" s="155" t="s">
        <v>576</v>
      </c>
      <c r="BB1" s="155" t="s">
        <v>578</v>
      </c>
      <c r="BC1" s="155" t="s">
        <v>580</v>
      </c>
      <c r="BD1" s="155" t="s">
        <v>582</v>
      </c>
      <c r="BE1" s="155" t="s">
        <v>584</v>
      </c>
      <c r="BF1" s="155" t="s">
        <v>586</v>
      </c>
      <c r="BG1" s="155" t="s">
        <v>588</v>
      </c>
      <c r="BH1" s="155" t="s">
        <v>590</v>
      </c>
      <c r="BI1" s="155" t="s">
        <v>283</v>
      </c>
      <c r="BJ1" s="155" t="s">
        <v>592</v>
      </c>
      <c r="BK1" s="155" t="s">
        <v>594</v>
      </c>
      <c r="BL1" s="155" t="s">
        <v>596</v>
      </c>
      <c r="BM1" s="155" t="s">
        <v>598</v>
      </c>
      <c r="BN1" s="155" t="s">
        <v>600</v>
      </c>
      <c r="BO1" s="155" t="s">
        <v>602</v>
      </c>
      <c r="BP1" s="155" t="s">
        <v>604</v>
      </c>
      <c r="BQ1" s="155" t="s">
        <v>606</v>
      </c>
      <c r="BR1" s="155" t="s">
        <v>608</v>
      </c>
      <c r="BS1" s="155" t="s">
        <v>610</v>
      </c>
      <c r="BT1" s="162" t="s">
        <v>271</v>
      </c>
      <c r="BU1" s="155" t="s">
        <v>272</v>
      </c>
      <c r="BV1" s="155" t="s">
        <v>612</v>
      </c>
      <c r="BW1" s="155" t="s">
        <v>273</v>
      </c>
      <c r="BX1" s="155" t="s">
        <v>614</v>
      </c>
      <c r="BY1" s="155" t="s">
        <v>616</v>
      </c>
      <c r="BZ1" s="162" t="s">
        <v>274</v>
      </c>
      <c r="CA1" s="155" t="s">
        <v>275</v>
      </c>
      <c r="CB1" s="155" t="s">
        <v>618</v>
      </c>
      <c r="CC1" s="155" t="s">
        <v>276</v>
      </c>
      <c r="CD1" s="155" t="s">
        <v>620</v>
      </c>
      <c r="CE1" s="155" t="s">
        <v>622</v>
      </c>
      <c r="CF1" s="155" t="s">
        <v>624</v>
      </c>
      <c r="CG1" s="162" t="s">
        <v>277</v>
      </c>
      <c r="CH1" s="155" t="s">
        <v>630</v>
      </c>
      <c r="CI1" s="155" t="s">
        <v>632</v>
      </c>
      <c r="CJ1" s="155" t="s">
        <v>278</v>
      </c>
      <c r="CK1" s="155" t="s">
        <v>626</v>
      </c>
      <c r="CL1" s="155" t="s">
        <v>628</v>
      </c>
      <c r="CM1" s="155" t="s">
        <v>279</v>
      </c>
      <c r="CN1" s="155" t="s">
        <v>634</v>
      </c>
      <c r="CO1" s="155" t="s">
        <v>280</v>
      </c>
      <c r="CP1" s="155" t="s">
        <v>635</v>
      </c>
      <c r="CQ1" s="152" t="s">
        <v>284</v>
      </c>
      <c r="CR1" s="162" t="s">
        <v>285</v>
      </c>
      <c r="CS1" s="155" t="s">
        <v>636</v>
      </c>
      <c r="CT1" s="155" t="s">
        <v>637</v>
      </c>
      <c r="CU1" s="155" t="s">
        <v>639</v>
      </c>
      <c r="CV1" s="155" t="s">
        <v>286</v>
      </c>
      <c r="CW1" s="155" t="s">
        <v>641</v>
      </c>
      <c r="CX1" s="155" t="s">
        <v>643</v>
      </c>
      <c r="CY1" s="155" t="s">
        <v>645</v>
      </c>
      <c r="CZ1" s="155" t="s">
        <v>647</v>
      </c>
      <c r="DA1" s="155" t="s">
        <v>649</v>
      </c>
      <c r="DB1" s="155" t="s">
        <v>651</v>
      </c>
      <c r="DC1" s="162" t="s">
        <v>287</v>
      </c>
      <c r="DD1" s="155" t="s">
        <v>288</v>
      </c>
      <c r="DE1" s="155" t="s">
        <v>653</v>
      </c>
      <c r="DF1" s="155" t="s">
        <v>289</v>
      </c>
      <c r="DG1" s="155" t="s">
        <v>655</v>
      </c>
      <c r="DH1" s="155" t="s">
        <v>657</v>
      </c>
      <c r="DI1" s="155" t="s">
        <v>659</v>
      </c>
      <c r="DJ1" s="155" t="s">
        <v>661</v>
      </c>
      <c r="DK1" s="155" t="s">
        <v>663</v>
      </c>
      <c r="DL1" s="155" t="s">
        <v>665</v>
      </c>
      <c r="DM1" s="155" t="s">
        <v>667</v>
      </c>
      <c r="DN1" s="155" t="s">
        <v>290</v>
      </c>
      <c r="DO1" s="155" t="s">
        <v>669</v>
      </c>
      <c r="DP1" s="155" t="s">
        <v>671</v>
      </c>
      <c r="DQ1" s="155" t="s">
        <v>673</v>
      </c>
      <c r="DR1" s="162" t="s">
        <v>291</v>
      </c>
      <c r="DS1" s="155" t="s">
        <v>675</v>
      </c>
      <c r="DT1" s="155" t="s">
        <v>292</v>
      </c>
      <c r="DU1" s="155" t="s">
        <v>677</v>
      </c>
      <c r="DV1" s="155" t="s">
        <v>293</v>
      </c>
      <c r="DW1" s="155" t="s">
        <v>679</v>
      </c>
      <c r="DX1" s="155" t="s">
        <v>681</v>
      </c>
      <c r="DY1" s="155" t="s">
        <v>683</v>
      </c>
      <c r="DZ1" s="155" t="s">
        <v>685</v>
      </c>
      <c r="EA1" s="155" t="s">
        <v>687</v>
      </c>
      <c r="EB1" s="155" t="s">
        <v>689</v>
      </c>
      <c r="EC1" s="155" t="s">
        <v>691</v>
      </c>
      <c r="ED1" s="155" t="s">
        <v>693</v>
      </c>
      <c r="EE1" s="155" t="s">
        <v>695</v>
      </c>
      <c r="EF1" s="155" t="s">
        <v>697</v>
      </c>
      <c r="EG1" s="155" t="s">
        <v>699</v>
      </c>
      <c r="EH1" s="162" t="s">
        <v>294</v>
      </c>
      <c r="EI1" s="155" t="s">
        <v>701</v>
      </c>
      <c r="EJ1" s="155" t="s">
        <v>295</v>
      </c>
      <c r="EK1" s="155" t="s">
        <v>703</v>
      </c>
      <c r="EL1" s="155" t="s">
        <v>705</v>
      </c>
      <c r="EM1" s="155" t="s">
        <v>296</v>
      </c>
      <c r="EN1" s="155" t="s">
        <v>707</v>
      </c>
      <c r="EO1" s="155" t="s">
        <v>709</v>
      </c>
      <c r="EP1" s="155" t="s">
        <v>297</v>
      </c>
      <c r="EQ1" s="155" t="s">
        <v>711</v>
      </c>
      <c r="ER1" s="155" t="s">
        <v>713</v>
      </c>
      <c r="ES1" s="155" t="s">
        <v>715</v>
      </c>
      <c r="ET1" s="155" t="s">
        <v>298</v>
      </c>
      <c r="EU1" s="155" t="s">
        <v>717</v>
      </c>
      <c r="EV1" s="155" t="s">
        <v>719</v>
      </c>
      <c r="EW1" s="162" t="s">
        <v>299</v>
      </c>
      <c r="EX1" s="155" t="s">
        <v>300</v>
      </c>
      <c r="EY1" s="155" t="s">
        <v>721</v>
      </c>
      <c r="EZ1" s="155" t="s">
        <v>723</v>
      </c>
      <c r="FA1" s="155" t="s">
        <v>725</v>
      </c>
      <c r="FB1" s="155" t="s">
        <v>727</v>
      </c>
      <c r="FC1" s="155" t="s">
        <v>301</v>
      </c>
      <c r="FD1" s="155" t="s">
        <v>729</v>
      </c>
      <c r="FE1" s="155" t="s">
        <v>731</v>
      </c>
      <c r="FF1" s="155" t="s">
        <v>733</v>
      </c>
      <c r="FG1" s="155" t="s">
        <v>735</v>
      </c>
      <c r="FH1" s="155" t="s">
        <v>737</v>
      </c>
      <c r="FI1" s="155" t="s">
        <v>302</v>
      </c>
      <c r="FJ1" s="155" t="s">
        <v>740</v>
      </c>
      <c r="FK1" s="155" t="s">
        <v>303</v>
      </c>
      <c r="FL1" s="155" t="s">
        <v>743</v>
      </c>
      <c r="FM1" s="155" t="s">
        <v>744</v>
      </c>
      <c r="FN1" s="155" t="s">
        <v>746</v>
      </c>
      <c r="FO1" s="155" t="s">
        <v>304</v>
      </c>
      <c r="FP1" s="155" t="s">
        <v>749</v>
      </c>
      <c r="FQ1" s="155" t="s">
        <v>750</v>
      </c>
      <c r="FR1" s="155" t="s">
        <v>752</v>
      </c>
      <c r="FS1" s="155" t="s">
        <v>305</v>
      </c>
      <c r="FT1" s="155" t="s">
        <v>755</v>
      </c>
      <c r="FU1" s="155" t="s">
        <v>757</v>
      </c>
      <c r="FV1" s="155" t="s">
        <v>759</v>
      </c>
      <c r="FW1" s="162" t="s">
        <v>306</v>
      </c>
      <c r="FX1" s="162" t="s">
        <v>307</v>
      </c>
      <c r="FY1" s="155" t="s">
        <v>313</v>
      </c>
      <c r="FZ1" s="155" t="s">
        <v>761</v>
      </c>
      <c r="GA1" s="155" t="s">
        <v>763</v>
      </c>
      <c r="GB1" s="155" t="s">
        <v>765</v>
      </c>
      <c r="GC1" s="155" t="s">
        <v>767</v>
      </c>
      <c r="GD1" s="155" t="s">
        <v>769</v>
      </c>
      <c r="GE1" s="155" t="s">
        <v>771</v>
      </c>
      <c r="GF1" s="162" t="s">
        <v>308</v>
      </c>
      <c r="GG1" s="155" t="s">
        <v>314</v>
      </c>
      <c r="GH1" s="155" t="s">
        <v>773</v>
      </c>
      <c r="GI1" s="155" t="s">
        <v>775</v>
      </c>
      <c r="GJ1" s="155" t="s">
        <v>776</v>
      </c>
      <c r="GK1" s="155" t="s">
        <v>315</v>
      </c>
      <c r="GL1" s="155" t="s">
        <v>779</v>
      </c>
      <c r="GM1" s="155" t="s">
        <v>780</v>
      </c>
      <c r="GN1" s="162" t="s">
        <v>309</v>
      </c>
      <c r="GO1" s="155" t="s">
        <v>310</v>
      </c>
      <c r="GP1" s="155" t="s">
        <v>782</v>
      </c>
      <c r="GQ1" s="155" t="s">
        <v>784</v>
      </c>
      <c r="GR1" s="155" t="s">
        <v>786</v>
      </c>
      <c r="GS1" s="155" t="s">
        <v>788</v>
      </c>
      <c r="GT1" s="155" t="s">
        <v>790</v>
      </c>
      <c r="GU1" s="162" t="s">
        <v>311</v>
      </c>
      <c r="GV1" s="155" t="s">
        <v>312</v>
      </c>
      <c r="GW1" s="155" t="s">
        <v>792</v>
      </c>
      <c r="GX1" s="155" t="s">
        <v>794</v>
      </c>
      <c r="GY1" s="155" t="s">
        <v>796</v>
      </c>
      <c r="GZ1" s="155" t="s">
        <v>798</v>
      </c>
      <c r="HA1" s="155" t="s">
        <v>800</v>
      </c>
      <c r="HB1" s="155" t="s">
        <v>802</v>
      </c>
      <c r="HC1" s="152" t="s">
        <v>316</v>
      </c>
      <c r="HD1" s="162" t="s">
        <v>317</v>
      </c>
      <c r="HE1" s="155" t="s">
        <v>318</v>
      </c>
      <c r="HF1" s="155" t="s">
        <v>804</v>
      </c>
      <c r="HG1" s="155" t="s">
        <v>806</v>
      </c>
      <c r="HH1" s="155" t="s">
        <v>808</v>
      </c>
      <c r="HI1" s="155" t="s">
        <v>810</v>
      </c>
      <c r="HJ1" s="155" t="s">
        <v>319</v>
      </c>
      <c r="HK1" s="155" t="s">
        <v>813</v>
      </c>
      <c r="HL1" s="155" t="s">
        <v>336</v>
      </c>
      <c r="HM1" s="155" t="s">
        <v>851</v>
      </c>
      <c r="HN1" s="155" t="s">
        <v>853</v>
      </c>
      <c r="HO1" s="155" t="s">
        <v>855</v>
      </c>
      <c r="HP1" s="162" t="s">
        <v>320</v>
      </c>
      <c r="HQ1" s="155" t="s">
        <v>815</v>
      </c>
      <c r="HR1" s="155" t="s">
        <v>817</v>
      </c>
      <c r="HS1" s="155" t="s">
        <v>321</v>
      </c>
      <c r="HT1" s="155" t="s">
        <v>820</v>
      </c>
      <c r="HU1" s="155" t="s">
        <v>822</v>
      </c>
      <c r="HV1" s="155" t="s">
        <v>823</v>
      </c>
      <c r="HW1" s="155" t="s">
        <v>825</v>
      </c>
      <c r="HX1" s="162" t="s">
        <v>322</v>
      </c>
      <c r="HY1" s="155" t="s">
        <v>827</v>
      </c>
      <c r="HZ1" s="155" t="s">
        <v>829</v>
      </c>
      <c r="IA1" s="155" t="s">
        <v>831</v>
      </c>
      <c r="IB1" s="155" t="s">
        <v>323</v>
      </c>
      <c r="IC1" s="155" t="s">
        <v>833</v>
      </c>
      <c r="ID1" s="155" t="s">
        <v>835</v>
      </c>
      <c r="IE1" s="155" t="s">
        <v>324</v>
      </c>
      <c r="IF1" s="155" t="s">
        <v>837</v>
      </c>
      <c r="IG1" s="155" t="s">
        <v>839</v>
      </c>
      <c r="IH1" s="155" t="s">
        <v>325</v>
      </c>
      <c r="II1" s="155" t="s">
        <v>841</v>
      </c>
      <c r="IJ1" s="155" t="s">
        <v>843</v>
      </c>
      <c r="IK1" s="155" t="s">
        <v>845</v>
      </c>
      <c r="IL1" s="155" t="s">
        <v>847</v>
      </c>
      <c r="IM1" s="155" t="s">
        <v>326</v>
      </c>
      <c r="IN1" s="155" t="s">
        <v>849</v>
      </c>
      <c r="IO1" s="162" t="s">
        <v>327</v>
      </c>
      <c r="IP1" s="155" t="s">
        <v>857</v>
      </c>
      <c r="IQ1" s="155" t="s">
        <v>859</v>
      </c>
      <c r="IR1" s="155" t="s">
        <v>328</v>
      </c>
      <c r="IS1" s="155" t="s">
        <v>861</v>
      </c>
      <c r="IT1" s="155" t="s">
        <v>863</v>
      </c>
      <c r="IU1" s="155" t="s">
        <v>865</v>
      </c>
      <c r="IV1" s="162" t="s">
        <v>329</v>
      </c>
      <c r="IW1" s="155" t="s">
        <v>867</v>
      </c>
      <c r="IX1" s="155" t="s">
        <v>330</v>
      </c>
      <c r="IY1" s="155" t="s">
        <v>870</v>
      </c>
      <c r="IZ1" s="155" t="s">
        <v>872</v>
      </c>
      <c r="JA1" s="155" t="s">
        <v>874</v>
      </c>
      <c r="JB1" s="155" t="s">
        <v>876</v>
      </c>
      <c r="JC1" s="155" t="s">
        <v>878</v>
      </c>
      <c r="JD1" s="155" t="s">
        <v>880</v>
      </c>
      <c r="JE1" s="155" t="s">
        <v>331</v>
      </c>
      <c r="JF1" s="155" t="s">
        <v>883</v>
      </c>
      <c r="JG1" s="155" t="s">
        <v>885</v>
      </c>
      <c r="JH1" s="155" t="s">
        <v>887</v>
      </c>
      <c r="JI1" s="155" t="s">
        <v>889</v>
      </c>
      <c r="JJ1" s="155" t="s">
        <v>891</v>
      </c>
      <c r="JK1" s="155" t="s">
        <v>893</v>
      </c>
      <c r="JL1" s="155" t="s">
        <v>895</v>
      </c>
      <c r="JM1" s="155" t="s">
        <v>897</v>
      </c>
      <c r="JN1" s="155" t="s">
        <v>332</v>
      </c>
      <c r="JO1" s="155" t="s">
        <v>900</v>
      </c>
      <c r="JP1" s="155" t="s">
        <v>902</v>
      </c>
      <c r="JQ1" s="155" t="s">
        <v>904</v>
      </c>
      <c r="JR1" s="155" t="s">
        <v>906</v>
      </c>
      <c r="JS1" s="155" t="s">
        <v>907</v>
      </c>
      <c r="JT1" s="155" t="s">
        <v>909</v>
      </c>
      <c r="JU1" s="155" t="s">
        <v>911</v>
      </c>
      <c r="JV1" s="155" t="s">
        <v>913</v>
      </c>
      <c r="JW1" s="155" t="s">
        <v>915</v>
      </c>
      <c r="JX1" s="155" t="s">
        <v>917</v>
      </c>
      <c r="JY1" s="155" t="s">
        <v>919</v>
      </c>
      <c r="JZ1" s="155" t="s">
        <v>921</v>
      </c>
      <c r="KA1" s="155" t="s">
        <v>923</v>
      </c>
      <c r="KB1" s="155" t="s">
        <v>925</v>
      </c>
      <c r="KC1" s="155" t="s">
        <v>927</v>
      </c>
      <c r="KD1" s="155" t="s">
        <v>929</v>
      </c>
      <c r="KE1" s="155" t="s">
        <v>931</v>
      </c>
      <c r="KF1" s="155" t="s">
        <v>933</v>
      </c>
      <c r="KG1" s="155" t="s">
        <v>935</v>
      </c>
      <c r="KH1" s="155" t="s">
        <v>937</v>
      </c>
      <c r="KI1" s="155" t="s">
        <v>939</v>
      </c>
      <c r="KJ1" s="155" t="s">
        <v>941</v>
      </c>
      <c r="KK1" s="155" t="s">
        <v>943</v>
      </c>
      <c r="KL1" s="155" t="s">
        <v>945</v>
      </c>
      <c r="KM1" s="155" t="s">
        <v>947</v>
      </c>
      <c r="KN1" s="155" t="s">
        <v>949</v>
      </c>
      <c r="KO1" s="162" t="s">
        <v>333</v>
      </c>
      <c r="KP1" s="155" t="s">
        <v>951</v>
      </c>
      <c r="KQ1" s="155" t="s">
        <v>334</v>
      </c>
      <c r="KR1" s="155" t="s">
        <v>954</v>
      </c>
      <c r="KS1" s="155" t="s">
        <v>956</v>
      </c>
      <c r="KT1" s="155" t="s">
        <v>958</v>
      </c>
      <c r="KU1" s="155" t="s">
        <v>960</v>
      </c>
      <c r="KV1" s="155" t="s">
        <v>335</v>
      </c>
      <c r="KW1" s="155" t="s">
        <v>963</v>
      </c>
      <c r="KX1" s="155" t="s">
        <v>965</v>
      </c>
      <c r="KY1" s="155" t="s">
        <v>967</v>
      </c>
      <c r="KZ1" s="155" t="s">
        <v>969</v>
      </c>
      <c r="LA1" s="155" t="s">
        <v>971</v>
      </c>
      <c r="LB1" s="155" t="s">
        <v>973</v>
      </c>
      <c r="LC1" s="155" t="s">
        <v>975</v>
      </c>
      <c r="LD1" s="152" t="s">
        <v>337</v>
      </c>
      <c r="LE1" s="162" t="s">
        <v>338</v>
      </c>
      <c r="LF1" s="155" t="s">
        <v>339</v>
      </c>
      <c r="LG1" s="155" t="s">
        <v>353</v>
      </c>
      <c r="LH1" s="155" t="s">
        <v>977</v>
      </c>
      <c r="LI1" s="155" t="s">
        <v>979</v>
      </c>
      <c r="LJ1" s="155" t="s">
        <v>981</v>
      </c>
      <c r="LK1" s="155" t="s">
        <v>983</v>
      </c>
      <c r="LL1" s="155" t="s">
        <v>354</v>
      </c>
      <c r="LM1" s="155" t="s">
        <v>985</v>
      </c>
      <c r="LN1" s="155" t="s">
        <v>355</v>
      </c>
      <c r="LO1" s="155" t="s">
        <v>987</v>
      </c>
      <c r="LP1" s="155" t="s">
        <v>340</v>
      </c>
      <c r="LQ1" s="155" t="s">
        <v>989</v>
      </c>
      <c r="LR1" s="155" t="s">
        <v>356</v>
      </c>
      <c r="LS1" s="155" t="s">
        <v>991</v>
      </c>
      <c r="LT1" s="155" t="s">
        <v>993</v>
      </c>
      <c r="LU1" s="155" t="s">
        <v>357</v>
      </c>
      <c r="LV1" s="162" t="s">
        <v>341</v>
      </c>
      <c r="LW1" s="155" t="s">
        <v>342</v>
      </c>
      <c r="LX1" s="155" t="s">
        <v>995</v>
      </c>
      <c r="LY1" s="155" t="s">
        <v>997</v>
      </c>
      <c r="LZ1" s="155" t="s">
        <v>998</v>
      </c>
      <c r="MA1" s="155" t="s">
        <v>1000</v>
      </c>
      <c r="MB1" s="155" t="s">
        <v>1001</v>
      </c>
      <c r="MC1" s="155" t="s">
        <v>1003</v>
      </c>
      <c r="MD1" s="155" t="s">
        <v>1005</v>
      </c>
      <c r="ME1" s="155" t="s">
        <v>1007</v>
      </c>
      <c r="MF1" s="155" t="s">
        <v>1009</v>
      </c>
      <c r="MG1" s="155" t="s">
        <v>343</v>
      </c>
      <c r="MH1" s="155" t="s">
        <v>1012</v>
      </c>
      <c r="MI1" s="155" t="s">
        <v>1013</v>
      </c>
      <c r="MJ1" s="155" t="s">
        <v>1015</v>
      </c>
      <c r="MK1" s="155" t="s">
        <v>344</v>
      </c>
      <c r="ML1" s="155" t="s">
        <v>1018</v>
      </c>
      <c r="MM1" s="155" t="s">
        <v>1019</v>
      </c>
      <c r="MN1" s="155" t="s">
        <v>1021</v>
      </c>
      <c r="MO1" s="155" t="s">
        <v>1023</v>
      </c>
      <c r="MP1" s="155" t="s">
        <v>345</v>
      </c>
      <c r="MQ1" s="155" t="s">
        <v>1026</v>
      </c>
      <c r="MR1" s="155" t="s">
        <v>1028</v>
      </c>
      <c r="MS1" s="155" t="s">
        <v>1030</v>
      </c>
      <c r="MT1" s="155" t="s">
        <v>1032</v>
      </c>
      <c r="MU1" s="155" t="s">
        <v>346</v>
      </c>
      <c r="MV1" s="155" t="s">
        <v>1035</v>
      </c>
      <c r="MW1" s="155" t="s">
        <v>1037</v>
      </c>
      <c r="MX1" s="155" t="s">
        <v>1039</v>
      </c>
      <c r="MY1" s="155" t="s">
        <v>1041</v>
      </c>
      <c r="MZ1" s="155" t="s">
        <v>1043</v>
      </c>
      <c r="NA1" s="155" t="s">
        <v>1045</v>
      </c>
      <c r="NB1" s="155" t="s">
        <v>1047</v>
      </c>
      <c r="NC1" s="155" t="s">
        <v>1049</v>
      </c>
      <c r="ND1" s="155" t="s">
        <v>1051</v>
      </c>
      <c r="NE1" s="155" t="s">
        <v>1053</v>
      </c>
      <c r="NF1" s="155" t="s">
        <v>1055</v>
      </c>
      <c r="NG1" s="155" t="s">
        <v>1056</v>
      </c>
      <c r="NH1" s="162" t="s">
        <v>347</v>
      </c>
      <c r="NI1" s="155" t="s">
        <v>348</v>
      </c>
      <c r="NJ1" s="155" t="s">
        <v>1058</v>
      </c>
      <c r="NK1" s="155" t="s">
        <v>1060</v>
      </c>
      <c r="NL1" s="155" t="s">
        <v>1062</v>
      </c>
      <c r="NM1" s="155" t="s">
        <v>1064</v>
      </c>
      <c r="NN1" s="162" t="s">
        <v>349</v>
      </c>
      <c r="NO1" s="155" t="s">
        <v>350</v>
      </c>
      <c r="NP1" s="155" t="s">
        <v>1065</v>
      </c>
      <c r="NQ1" s="155" t="s">
        <v>351</v>
      </c>
      <c r="NR1" s="155" t="s">
        <v>1067</v>
      </c>
      <c r="NS1" s="155" t="s">
        <v>1069</v>
      </c>
      <c r="NT1" s="155" t="s">
        <v>352</v>
      </c>
      <c r="NU1" s="155" t="s">
        <v>1071</v>
      </c>
      <c r="NV1" s="152" t="s">
        <v>358</v>
      </c>
      <c r="NW1" s="162" t="s">
        <v>359</v>
      </c>
      <c r="NX1" s="155" t="s">
        <v>360</v>
      </c>
      <c r="NY1" s="155" t="s">
        <v>1074</v>
      </c>
      <c r="NZ1" s="155" t="s">
        <v>1076</v>
      </c>
      <c r="OA1" s="155" t="s">
        <v>361</v>
      </c>
      <c r="OB1" s="155" t="s">
        <v>371</v>
      </c>
      <c r="OC1" s="155" t="s">
        <v>1078</v>
      </c>
      <c r="OD1" s="155" t="s">
        <v>1080</v>
      </c>
      <c r="OE1" s="155" t="s">
        <v>1082</v>
      </c>
      <c r="OF1" s="155" t="s">
        <v>1084</v>
      </c>
      <c r="OG1" s="155" t="s">
        <v>1086</v>
      </c>
      <c r="OH1" s="155" t="s">
        <v>1088</v>
      </c>
      <c r="OI1" s="155" t="s">
        <v>1090</v>
      </c>
      <c r="OJ1" s="155" t="s">
        <v>1092</v>
      </c>
      <c r="OK1" s="155" t="s">
        <v>1094</v>
      </c>
      <c r="OL1" s="155" t="s">
        <v>1096</v>
      </c>
      <c r="OM1" s="155" t="s">
        <v>1098</v>
      </c>
      <c r="ON1" s="155" t="s">
        <v>1100</v>
      </c>
      <c r="OO1" s="155" t="s">
        <v>1102</v>
      </c>
      <c r="OP1" s="155" t="s">
        <v>1104</v>
      </c>
      <c r="OQ1" s="155" t="s">
        <v>1106</v>
      </c>
      <c r="OR1" s="155" t="s">
        <v>1108</v>
      </c>
      <c r="OS1" s="155" t="s">
        <v>1110</v>
      </c>
      <c r="OT1" s="155" t="s">
        <v>1112</v>
      </c>
      <c r="OU1" s="155" t="s">
        <v>1114</v>
      </c>
      <c r="OV1" s="155" t="s">
        <v>1116</v>
      </c>
      <c r="OW1" s="155" t="s">
        <v>1118</v>
      </c>
      <c r="OX1" s="155" t="s">
        <v>1120</v>
      </c>
      <c r="OY1" s="155" t="s">
        <v>372</v>
      </c>
      <c r="OZ1" s="155" t="s">
        <v>1123</v>
      </c>
      <c r="PA1" s="155" t="s">
        <v>1125</v>
      </c>
      <c r="PB1" s="155" t="s">
        <v>1126</v>
      </c>
      <c r="PC1" s="155" t="s">
        <v>1128</v>
      </c>
      <c r="PD1" s="155" t="s">
        <v>1130</v>
      </c>
      <c r="PE1" s="155" t="s">
        <v>1132</v>
      </c>
      <c r="PF1" s="155" t="s">
        <v>1134</v>
      </c>
      <c r="PG1" s="155" t="s">
        <v>1136</v>
      </c>
      <c r="PH1" s="155" t="s">
        <v>1138</v>
      </c>
      <c r="PI1" s="155" t="s">
        <v>1140</v>
      </c>
      <c r="PJ1" s="155" t="s">
        <v>1142</v>
      </c>
      <c r="PK1" s="155" t="s">
        <v>1144</v>
      </c>
      <c r="PL1" s="155" t="s">
        <v>1146</v>
      </c>
      <c r="PM1" s="155" t="s">
        <v>1148</v>
      </c>
      <c r="PN1" s="155" t="s">
        <v>1150</v>
      </c>
      <c r="PO1" s="155" t="s">
        <v>1152</v>
      </c>
      <c r="PP1" s="155" t="s">
        <v>1154</v>
      </c>
      <c r="PQ1" s="155" t="s">
        <v>1156</v>
      </c>
      <c r="PR1" s="155" t="s">
        <v>1158</v>
      </c>
      <c r="PS1" s="155" t="s">
        <v>1160</v>
      </c>
      <c r="PT1" s="155" t="s">
        <v>1162</v>
      </c>
      <c r="PU1" s="155" t="s">
        <v>1164</v>
      </c>
      <c r="PV1" s="155" t="s">
        <v>1166</v>
      </c>
      <c r="PW1" s="155" t="s">
        <v>1168</v>
      </c>
      <c r="PX1" s="155" t="s">
        <v>1170</v>
      </c>
      <c r="PY1" s="155" t="s">
        <v>1172</v>
      </c>
      <c r="PZ1" s="155" t="s">
        <v>362</v>
      </c>
      <c r="QA1" s="155" t="s">
        <v>1174</v>
      </c>
      <c r="QB1" s="155" t="s">
        <v>1176</v>
      </c>
      <c r="QC1" s="155" t="s">
        <v>1178</v>
      </c>
      <c r="QD1" s="155" t="s">
        <v>1180</v>
      </c>
      <c r="QE1" s="155" t="s">
        <v>1182</v>
      </c>
      <c r="QF1" s="162" t="s">
        <v>363</v>
      </c>
      <c r="QG1" s="155" t="s">
        <v>364</v>
      </c>
      <c r="QH1" s="155" t="s">
        <v>1184</v>
      </c>
      <c r="QI1" s="155" t="s">
        <v>1186</v>
      </c>
      <c r="QJ1" s="155" t="s">
        <v>1188</v>
      </c>
      <c r="QK1" s="155" t="s">
        <v>1190</v>
      </c>
      <c r="QL1" s="155" t="s">
        <v>1192</v>
      </c>
      <c r="QM1" s="155" t="s">
        <v>1194</v>
      </c>
      <c r="QN1" s="162" t="s">
        <v>365</v>
      </c>
      <c r="QO1" s="155" t="s">
        <v>1196</v>
      </c>
      <c r="QP1" s="155" t="s">
        <v>366</v>
      </c>
      <c r="QQ1" s="155" t="s">
        <v>373</v>
      </c>
      <c r="QR1" s="155" t="s">
        <v>1198</v>
      </c>
      <c r="QS1" s="155" t="s">
        <v>1200</v>
      </c>
      <c r="QT1" s="155" t="s">
        <v>1202</v>
      </c>
      <c r="QU1" s="155" t="s">
        <v>1204</v>
      </c>
      <c r="QV1" s="155" t="s">
        <v>1206</v>
      </c>
      <c r="QW1" s="155" t="s">
        <v>1208</v>
      </c>
      <c r="QX1" s="155" t="s">
        <v>1210</v>
      </c>
      <c r="QY1" s="155" t="s">
        <v>1212</v>
      </c>
      <c r="QZ1" s="155" t="s">
        <v>1214</v>
      </c>
      <c r="RA1" s="155" t="s">
        <v>1216</v>
      </c>
      <c r="RB1" s="155" t="s">
        <v>1218</v>
      </c>
      <c r="RC1" s="155" t="s">
        <v>1220</v>
      </c>
      <c r="RD1" s="155" t="s">
        <v>1222</v>
      </c>
      <c r="RE1" s="155" t="s">
        <v>1224</v>
      </c>
      <c r="RF1" s="162" t="s">
        <v>367</v>
      </c>
      <c r="RG1" s="155" t="s">
        <v>368</v>
      </c>
      <c r="RH1" s="155" t="s">
        <v>1226</v>
      </c>
      <c r="RI1" s="155" t="s">
        <v>1228</v>
      </c>
      <c r="RJ1" s="162" t="s">
        <v>369</v>
      </c>
      <c r="RK1" s="155" t="s">
        <v>370</v>
      </c>
      <c r="RL1" s="155" t="s">
        <v>1230</v>
      </c>
      <c r="RM1" s="155" t="s">
        <v>1231</v>
      </c>
      <c r="RN1" s="155" t="s">
        <v>1232</v>
      </c>
      <c r="RO1" s="155" t="s">
        <v>1233</v>
      </c>
      <c r="RP1" s="155" t="s">
        <v>1235</v>
      </c>
      <c r="RQ1" s="155" t="s">
        <v>1236</v>
      </c>
      <c r="RR1" s="155" t="s">
        <v>1238</v>
      </c>
      <c r="RS1" s="155" t="s">
        <v>1239</v>
      </c>
      <c r="RT1" s="152" t="s">
        <v>374</v>
      </c>
      <c r="RU1" s="162" t="s">
        <v>375</v>
      </c>
      <c r="RV1" s="155" t="s">
        <v>376</v>
      </c>
      <c r="RW1" s="155" t="s">
        <v>1241</v>
      </c>
      <c r="RX1" s="155" t="s">
        <v>1243</v>
      </c>
      <c r="RY1" s="155" t="s">
        <v>377</v>
      </c>
      <c r="RZ1" s="155" t="s">
        <v>1245</v>
      </c>
      <c r="SA1" s="155" t="s">
        <v>1247</v>
      </c>
      <c r="SB1" s="155" t="s">
        <v>1249</v>
      </c>
      <c r="SC1" s="155" t="s">
        <v>1251</v>
      </c>
      <c r="SD1" s="162" t="s">
        <v>378</v>
      </c>
      <c r="SE1" s="155" t="s">
        <v>379</v>
      </c>
      <c r="SF1" s="155" t="s">
        <v>1253</v>
      </c>
      <c r="SG1" s="155" t="s">
        <v>1255</v>
      </c>
      <c r="SH1" s="155" t="s">
        <v>1257</v>
      </c>
      <c r="SI1" s="155" t="s">
        <v>1259</v>
      </c>
      <c r="SJ1" s="155" t="s">
        <v>1261</v>
      </c>
      <c r="SK1" s="155" t="s">
        <v>1263</v>
      </c>
      <c r="SL1" s="155" t="s">
        <v>1265</v>
      </c>
      <c r="SM1" s="155" t="s">
        <v>1267</v>
      </c>
      <c r="SN1" s="155" t="s">
        <v>1269</v>
      </c>
      <c r="SO1" s="155" t="s">
        <v>1271</v>
      </c>
      <c r="SP1" s="155" t="s">
        <v>1273</v>
      </c>
      <c r="SQ1" s="155" t="s">
        <v>1275</v>
      </c>
      <c r="SR1" s="155" t="s">
        <v>1277</v>
      </c>
      <c r="SS1" s="155" t="s">
        <v>1279</v>
      </c>
      <c r="ST1" s="155" t="s">
        <v>1281</v>
      </c>
      <c r="SU1" s="152" t="s">
        <v>380</v>
      </c>
      <c r="SV1" s="162" t="s">
        <v>381</v>
      </c>
      <c r="SW1" s="155" t="s">
        <v>382</v>
      </c>
      <c r="SX1" s="155" t="s">
        <v>1283</v>
      </c>
      <c r="SY1" s="155" t="s">
        <v>1285</v>
      </c>
      <c r="SZ1" s="155" t="s">
        <v>1287</v>
      </c>
      <c r="TA1" s="155" t="s">
        <v>1289</v>
      </c>
      <c r="TB1" s="155" t="s">
        <v>1291</v>
      </c>
      <c r="TC1" s="155" t="s">
        <v>383</v>
      </c>
      <c r="TD1" s="155" t="s">
        <v>1293</v>
      </c>
      <c r="TE1" s="155" t="s">
        <v>1295</v>
      </c>
      <c r="TF1" s="155" t="s">
        <v>1297</v>
      </c>
      <c r="TG1" s="155" t="s">
        <v>1299</v>
      </c>
      <c r="TH1" s="155" t="s">
        <v>1301</v>
      </c>
      <c r="TI1" s="155" t="s">
        <v>1303</v>
      </c>
      <c r="TJ1" s="162" t="s">
        <v>384</v>
      </c>
      <c r="TK1" s="155" t="s">
        <v>385</v>
      </c>
      <c r="TL1" s="155" t="s">
        <v>386</v>
      </c>
      <c r="TM1" s="155" t="s">
        <v>1305</v>
      </c>
      <c r="TN1" s="155" t="s">
        <v>1307</v>
      </c>
      <c r="TO1" s="155" t="s">
        <v>1308</v>
      </c>
      <c r="TP1" s="155" t="s">
        <v>1310</v>
      </c>
      <c r="TQ1" s="155" t="s">
        <v>1312</v>
      </c>
      <c r="TR1" s="155" t="s">
        <v>1314</v>
      </c>
      <c r="TS1" s="155" t="s">
        <v>1316</v>
      </c>
      <c r="TT1" s="155" t="s">
        <v>1318</v>
      </c>
      <c r="TU1" s="155" t="s">
        <v>1320</v>
      </c>
      <c r="TV1" s="155" t="s">
        <v>1322</v>
      </c>
      <c r="TW1" s="155" t="s">
        <v>1324</v>
      </c>
      <c r="TX1" s="155" t="s">
        <v>1326</v>
      </c>
      <c r="TY1" s="155" t="s">
        <v>1328</v>
      </c>
      <c r="TZ1" s="155" t="s">
        <v>1330</v>
      </c>
      <c r="UA1" s="155" t="s">
        <v>1332</v>
      </c>
      <c r="UB1" s="155" t="s">
        <v>1334</v>
      </c>
      <c r="UC1" s="152" t="s">
        <v>1336</v>
      </c>
      <c r="UD1" s="155" t="s">
        <v>1338</v>
      </c>
      <c r="UE1" s="155" t="s">
        <v>1340</v>
      </c>
      <c r="UF1" s="155" t="s">
        <v>1342</v>
      </c>
      <c r="UG1" s="155" t="s">
        <v>1344</v>
      </c>
      <c r="UH1" s="155" t="s">
        <v>1346</v>
      </c>
      <c r="UI1" s="158"/>
    </row>
    <row r="2" spans="1:555" s="113" customFormat="1" hidden="1">
      <c r="A2" s="113" t="s">
        <v>1379</v>
      </c>
      <c r="B2" s="113" t="s">
        <v>1381</v>
      </c>
      <c r="C2" s="113" t="s">
        <v>481</v>
      </c>
      <c r="D2" s="113" t="s">
        <v>1380</v>
      </c>
      <c r="E2" s="113" t="s">
        <v>1382</v>
      </c>
      <c r="F2" s="113" t="s">
        <v>482</v>
      </c>
      <c r="G2" s="143" t="s">
        <v>1383</v>
      </c>
      <c r="H2" s="113" t="s">
        <v>1384</v>
      </c>
      <c r="I2" s="113" t="s">
        <v>1385</v>
      </c>
      <c r="J2" s="113" t="s">
        <v>1485</v>
      </c>
      <c r="K2" s="113" t="s">
        <v>1386</v>
      </c>
      <c r="L2" s="113" t="s">
        <v>1387</v>
      </c>
      <c r="M2" s="113" t="s">
        <v>1388</v>
      </c>
      <c r="N2" s="113" t="s">
        <v>1389</v>
      </c>
      <c r="O2" s="113" t="s">
        <v>1390</v>
      </c>
      <c r="R2" s="113" t="s">
        <v>137</v>
      </c>
      <c r="S2" s="113" t="s">
        <v>1473</v>
      </c>
      <c r="U2" s="113" t="s">
        <v>402</v>
      </c>
      <c r="V2" s="113" t="s">
        <v>420</v>
      </c>
      <c r="W2" s="113" t="s">
        <v>403</v>
      </c>
      <c r="X2" s="113" t="s">
        <v>404</v>
      </c>
      <c r="Y2" s="113" t="s">
        <v>405</v>
      </c>
      <c r="Z2" s="113" t="s">
        <v>406</v>
      </c>
      <c r="AA2" s="113" t="s">
        <v>407</v>
      </c>
      <c r="AB2" s="113" t="s">
        <v>408</v>
      </c>
      <c r="AC2" s="113" t="s">
        <v>409</v>
      </c>
      <c r="AD2" s="113" t="s">
        <v>410</v>
      </c>
      <c r="AE2" s="113" t="s">
        <v>411</v>
      </c>
      <c r="AF2" s="113" t="s">
        <v>412</v>
      </c>
      <c r="AH2" s="113" t="s">
        <v>430</v>
      </c>
      <c r="AI2" s="113" t="s">
        <v>431</v>
      </c>
      <c r="AJ2" s="113" t="s">
        <v>432</v>
      </c>
      <c r="AK2" s="113" t="s">
        <v>433</v>
      </c>
      <c r="AL2" s="113" t="s">
        <v>434</v>
      </c>
      <c r="AM2" s="113" t="s">
        <v>437</v>
      </c>
      <c r="AN2" s="113" t="s">
        <v>435</v>
      </c>
      <c r="AO2" s="113" t="s">
        <v>436</v>
      </c>
      <c r="AP2" s="113" t="s">
        <v>438</v>
      </c>
      <c r="AQ2" s="113" t="s">
        <v>439</v>
      </c>
      <c r="AR2" s="113" t="s">
        <v>440</v>
      </c>
      <c r="AS2" s="113" t="s">
        <v>441</v>
      </c>
      <c r="AT2" s="113" t="s">
        <v>442</v>
      </c>
      <c r="AU2" s="113" t="s">
        <v>443</v>
      </c>
      <c r="AV2" s="113" t="s">
        <v>444</v>
      </c>
      <c r="AW2" s="113" t="s">
        <v>445</v>
      </c>
      <c r="AX2" s="113" t="s">
        <v>446</v>
      </c>
      <c r="AY2" s="113" t="s">
        <v>447</v>
      </c>
      <c r="AZ2" s="113" t="s">
        <v>448</v>
      </c>
      <c r="BA2" s="113" t="s">
        <v>449</v>
      </c>
      <c r="BB2" s="113" t="s">
        <v>450</v>
      </c>
      <c r="BC2" s="113" t="s">
        <v>451</v>
      </c>
      <c r="BD2" s="113" t="s">
        <v>452</v>
      </c>
      <c r="BE2" s="113" t="s">
        <v>453</v>
      </c>
      <c r="BF2" s="113" t="s">
        <v>454</v>
      </c>
      <c r="BG2" s="113" t="s">
        <v>455</v>
      </c>
      <c r="BH2" s="113" t="s">
        <v>456</v>
      </c>
      <c r="BI2" s="113" t="s">
        <v>457</v>
      </c>
      <c r="BJ2" s="113" t="s">
        <v>458</v>
      </c>
      <c r="BK2" s="113" t="s">
        <v>459</v>
      </c>
      <c r="BL2" s="113" t="s">
        <v>460</v>
      </c>
      <c r="BM2" s="113" t="s">
        <v>461</v>
      </c>
      <c r="BN2" s="113" t="s">
        <v>462</v>
      </c>
      <c r="BO2" s="113" t="s">
        <v>463</v>
      </c>
      <c r="BP2" s="113" t="s">
        <v>464</v>
      </c>
      <c r="BQ2" s="113" t="s">
        <v>465</v>
      </c>
      <c r="BR2" s="113" t="s">
        <v>466</v>
      </c>
      <c r="BS2" s="113" t="s">
        <v>467</v>
      </c>
      <c r="BT2" s="113" t="s">
        <v>468</v>
      </c>
      <c r="BU2" s="113" t="s">
        <v>469</v>
      </c>
    </row>
    <row r="3" spans="1:555" hidden="1">
      <c r="AH3" s="84">
        <v>2500</v>
      </c>
      <c r="AI3" s="84">
        <v>1900</v>
      </c>
      <c r="AJ3" s="84">
        <v>1650</v>
      </c>
      <c r="AK3" s="84">
        <v>1580</v>
      </c>
      <c r="AL3" s="84">
        <v>2250</v>
      </c>
      <c r="AM3" s="84">
        <v>1650</v>
      </c>
      <c r="AN3" s="84">
        <v>1400</v>
      </c>
      <c r="AO3" s="84">
        <v>1340</v>
      </c>
      <c r="AP3" s="84">
        <v>2000</v>
      </c>
      <c r="AQ3" s="84">
        <v>1400</v>
      </c>
      <c r="AR3" s="84">
        <v>1150</v>
      </c>
      <c r="AS3" s="84">
        <v>1100</v>
      </c>
      <c r="AT3" s="84">
        <v>1750</v>
      </c>
      <c r="AU3" s="84">
        <v>1150</v>
      </c>
      <c r="AV3" s="84">
        <v>900</v>
      </c>
      <c r="AW3" s="84">
        <v>860</v>
      </c>
      <c r="AX3" s="84">
        <v>1200</v>
      </c>
      <c r="AY3" s="84">
        <v>900</v>
      </c>
      <c r="AZ3" s="84">
        <v>650</v>
      </c>
      <c r="BA3" s="84">
        <v>620</v>
      </c>
      <c r="BB3" s="84">
        <v>5355</v>
      </c>
      <c r="BC3" s="84">
        <v>4935</v>
      </c>
      <c r="BD3" s="84">
        <v>6300</v>
      </c>
      <c r="BE3" s="84">
        <v>5880</v>
      </c>
      <c r="BF3" s="84">
        <v>4725</v>
      </c>
      <c r="BG3" s="84">
        <v>4305</v>
      </c>
      <c r="BH3" s="84">
        <v>5670</v>
      </c>
      <c r="BI3" s="84">
        <v>5250</v>
      </c>
      <c r="BJ3" s="84">
        <v>4095</v>
      </c>
      <c r="BK3" s="84">
        <v>3780</v>
      </c>
      <c r="BL3" s="84">
        <v>5040</v>
      </c>
      <c r="BM3" s="84">
        <v>4620</v>
      </c>
      <c r="BN3" s="84">
        <v>3465</v>
      </c>
      <c r="BO3" s="84">
        <v>3150</v>
      </c>
      <c r="BP3" s="84">
        <v>4410</v>
      </c>
      <c r="BQ3" s="84">
        <v>4095</v>
      </c>
      <c r="BR3" s="84">
        <v>3045</v>
      </c>
      <c r="BS3" s="84">
        <v>2835</v>
      </c>
      <c r="BT3" s="84">
        <v>3885</v>
      </c>
      <c r="BU3" s="84">
        <v>3570</v>
      </c>
    </row>
    <row r="4" spans="1:555" ht="15.75" thickBot="1"/>
    <row r="5" spans="1:555" ht="27" thickBot="1">
      <c r="C5" s="85" t="s">
        <v>396</v>
      </c>
      <c r="D5" s="168">
        <f>SUMIF(C:C,$C$10,D:D)</f>
        <v>0</v>
      </c>
    </row>
    <row r="6" spans="1:555">
      <c r="C6" s="106"/>
      <c r="D6" s="106"/>
      <c r="E6" s="106"/>
      <c r="F6" s="106"/>
      <c r="G6" s="76"/>
      <c r="H6" s="106"/>
      <c r="I6" s="106"/>
    </row>
    <row r="7" spans="1:555">
      <c r="C7" s="106"/>
      <c r="D7" s="106"/>
      <c r="E7" s="106"/>
      <c r="F7" s="106"/>
      <c r="G7" s="76"/>
      <c r="H7" s="106"/>
      <c r="I7" s="106"/>
    </row>
    <row r="8" spans="1:555">
      <c r="C8" s="106"/>
      <c r="D8" s="106"/>
      <c r="E8" s="106"/>
      <c r="F8" s="106"/>
      <c r="G8" s="76"/>
      <c r="H8" s="106"/>
      <c r="I8" s="106"/>
    </row>
    <row r="9" spans="1:555" ht="15.75" thickBot="1">
      <c r="C9" s="106"/>
      <c r="D9" s="106"/>
      <c r="E9" s="106"/>
      <c r="F9" s="106"/>
      <c r="G9" s="76"/>
      <c r="H9" s="106"/>
      <c r="I9" s="106"/>
    </row>
    <row r="10" spans="1:555" ht="15.75" thickBot="1">
      <c r="C10" s="140" t="s">
        <v>52</v>
      </c>
      <c r="D10" s="107">
        <f>SUM(F17:F51)</f>
        <v>0</v>
      </c>
      <c r="F10" s="69"/>
      <c r="G10" s="77"/>
      <c r="H10" s="69"/>
      <c r="I10" s="69"/>
    </row>
    <row r="11" spans="1:555">
      <c r="C11" s="69"/>
      <c r="D11" s="31"/>
      <c r="E11" s="92"/>
      <c r="F11" s="92"/>
      <c r="G11" s="92"/>
      <c r="H11" s="74"/>
      <c r="I11" s="74"/>
      <c r="J11" s="74"/>
      <c r="K11" s="109"/>
    </row>
    <row r="12" spans="1:555" ht="15.75">
      <c r="B12" s="92"/>
      <c r="C12" s="285" t="s">
        <v>399</v>
      </c>
      <c r="D12" s="174" t="s">
        <v>491</v>
      </c>
      <c r="E12" s="92"/>
      <c r="F12" s="92"/>
      <c r="G12" s="92"/>
      <c r="H12" s="74"/>
      <c r="I12" s="74"/>
      <c r="J12" s="74"/>
      <c r="K12" s="109"/>
    </row>
    <row r="13" spans="1:555" ht="18.75">
      <c r="B13" s="92"/>
      <c r="C13" s="183" t="e">
        <f>IFERROR(VLOOKUP(D12,'Desarrollo e Innov. Curricular'!$E:$F,2,FALSE),IFERROR(VLOOKUP(D12,'Investigación Científica'!$E:$F,2,FALSE),IFERROR(VLOOKUP(D12,'Vinculación Univ. Sociedad'!$E:$F,2,FALSE),IFERROR(VLOOKUP(D12,'Docencia y Profesorado Universi'!$E:$F,2,FALSE),IFERROR(VLOOKUP(D12,'Estudiantes y Graduados'!$E:$F,2,FALSE),IFERROR(VLOOKUP(D12,'11.Gestion Administrativa'!$E:$F,2,FALSE),IFERROR(VLOOKUP(D12,'Gestión Académica'!$E:$F,2,FALSE),IFERROR(VLOOKUP(D12,'Aseguramiento de la Calidad'!$E:$F,2,FALSE),IFERROR(VLOOKUP(D12,'Gestión del Conocimiento'!$E:$F,2,FALSE),IFERROR(VLOOKUP(D12,'15.Gobernabilidad y Procesos...'!$E:$F,2,FALSE),IFERROR(VLOOKUP(D12,'Gestión del Talento Humano'!$E:$F,2,FALSE),IFERROR(VLOOKUP(D12,'Internacionalización de la E.S.'!$E:$F,2,FALSE),IFERROR(VLOOKUP(D12,Posgrado!$E:$F,2,FALSE),IFERROR(VLOOKUP(D12,'Cultura de Innovación Insti...'!$E:$F,2,FALSE),VLOOKUP(D12,'Lo Esencial de la Reforma Univ.'!$E:$F,2,0)))))))))))))))</f>
        <v>#N/A</v>
      </c>
      <c r="D13" s="31"/>
      <c r="E13" s="92"/>
      <c r="F13" s="92"/>
      <c r="G13" s="92"/>
      <c r="H13" s="74"/>
      <c r="I13" s="74"/>
      <c r="J13" s="74"/>
      <c r="K13" s="109"/>
    </row>
    <row r="14" spans="1:555">
      <c r="B14" s="92"/>
      <c r="E14" s="92"/>
      <c r="F14" s="92"/>
      <c r="G14" s="92"/>
      <c r="H14" s="74"/>
      <c r="I14" s="74"/>
      <c r="J14" s="74"/>
      <c r="K14" s="109"/>
    </row>
    <row r="15" spans="1:555" ht="15.75" thickBot="1">
      <c r="F15" s="92"/>
      <c r="G15" s="74"/>
      <c r="H15" s="74"/>
      <c r="I15" s="74"/>
    </row>
    <row r="16" spans="1:555" ht="30.75" thickBot="1">
      <c r="C16" s="120" t="s">
        <v>43</v>
      </c>
      <c r="D16" s="124" t="s">
        <v>54</v>
      </c>
      <c r="E16" s="126" t="s">
        <v>56</v>
      </c>
      <c r="F16" s="125" t="s">
        <v>27</v>
      </c>
      <c r="G16" s="123" t="s">
        <v>139</v>
      </c>
      <c r="H16" s="126" t="s">
        <v>45</v>
      </c>
      <c r="I16" s="123" t="s">
        <v>140</v>
      </c>
      <c r="J16" s="123" t="s">
        <v>418</v>
      </c>
      <c r="K16" s="123" t="s">
        <v>419</v>
      </c>
      <c r="L16" s="123" t="s">
        <v>125</v>
      </c>
    </row>
    <row r="17" spans="3:12">
      <c r="C17" s="127" t="s">
        <v>128</v>
      </c>
      <c r="D17" s="141"/>
      <c r="E17" s="110">
        <v>784000</v>
      </c>
      <c r="F17" s="96">
        <f t="shared" ref="F17:F51" si="0">D17*E17</f>
        <v>0</v>
      </c>
      <c r="G17" s="144" t="s">
        <v>137</v>
      </c>
      <c r="H17" s="128"/>
      <c r="I17" s="121" t="e">
        <f>VLOOKUP(H17,Presupuesto!$A$11:$B$565,2,0)</f>
        <v>#N/A</v>
      </c>
      <c r="J17" s="190" t="s">
        <v>1485</v>
      </c>
      <c r="K17" s="97" t="s">
        <v>402</v>
      </c>
      <c r="L17" s="97"/>
    </row>
    <row r="18" spans="3:12">
      <c r="C18" s="127" t="s">
        <v>84</v>
      </c>
      <c r="D18" s="141"/>
      <c r="E18" s="114">
        <v>100000</v>
      </c>
      <c r="F18" s="96">
        <f t="shared" si="0"/>
        <v>0</v>
      </c>
      <c r="G18" s="144"/>
      <c r="H18" s="128">
        <v>42500</v>
      </c>
      <c r="I18" s="121" t="e">
        <f>VLOOKUP(H18,Presupuesto!$A$11:$B$565,2,0)</f>
        <v>#N/A</v>
      </c>
      <c r="J18" s="97" t="str">
        <f t="shared" ref="J18:J50" si="1">$J$17</f>
        <v>Posgrado</v>
      </c>
      <c r="K18" s="97" t="s">
        <v>420</v>
      </c>
      <c r="L18" s="97"/>
    </row>
    <row r="19" spans="3:12">
      <c r="C19" s="127" t="s">
        <v>85</v>
      </c>
      <c r="D19" s="141"/>
      <c r="E19" s="114">
        <v>50000</v>
      </c>
      <c r="F19" s="96">
        <f t="shared" si="0"/>
        <v>0</v>
      </c>
      <c r="G19" s="144"/>
      <c r="H19" s="128">
        <v>42500</v>
      </c>
      <c r="I19" s="121" t="e">
        <f>VLOOKUP(H19,Presupuesto!$A$11:$B$565,2,0)</f>
        <v>#N/A</v>
      </c>
      <c r="J19" s="97" t="str">
        <f t="shared" si="1"/>
        <v>Posgrado</v>
      </c>
      <c r="K19" s="97" t="s">
        <v>420</v>
      </c>
      <c r="L19" s="97"/>
    </row>
    <row r="20" spans="3:12">
      <c r="C20" s="127" t="s">
        <v>129</v>
      </c>
      <c r="D20" s="141"/>
      <c r="E20" s="114">
        <v>40</v>
      </c>
      <c r="F20" s="96">
        <f t="shared" si="0"/>
        <v>0</v>
      </c>
      <c r="G20" s="144"/>
      <c r="H20" s="128">
        <v>42500</v>
      </c>
      <c r="I20" s="121" t="e">
        <f>VLOOKUP(H20,Presupuesto!$A$11:$B$565,2,0)</f>
        <v>#N/A</v>
      </c>
      <c r="J20" s="97" t="str">
        <f t="shared" si="1"/>
        <v>Posgrado</v>
      </c>
      <c r="K20" s="97" t="s">
        <v>420</v>
      </c>
      <c r="L20" s="97"/>
    </row>
    <row r="21" spans="3:12">
      <c r="C21" s="127" t="s">
        <v>127</v>
      </c>
      <c r="D21" s="141"/>
      <c r="E21" s="114">
        <v>5745</v>
      </c>
      <c r="F21" s="96">
        <f t="shared" si="0"/>
        <v>0</v>
      </c>
      <c r="G21" s="144"/>
      <c r="H21" s="128">
        <v>42500</v>
      </c>
      <c r="I21" s="121" t="e">
        <f>VLOOKUP(H21,Presupuesto!$A$11:$B$565,2,0)</f>
        <v>#N/A</v>
      </c>
      <c r="J21" s="97" t="str">
        <f t="shared" si="1"/>
        <v>Posgrado</v>
      </c>
      <c r="K21" s="97" t="s">
        <v>420</v>
      </c>
      <c r="L21" s="97"/>
    </row>
    <row r="22" spans="3:12">
      <c r="C22" s="127" t="s">
        <v>130</v>
      </c>
      <c r="D22" s="141"/>
      <c r="E22" s="114">
        <v>30000</v>
      </c>
      <c r="F22" s="96">
        <f t="shared" si="0"/>
        <v>0</v>
      </c>
      <c r="G22" s="144"/>
      <c r="H22" s="128">
        <v>42500</v>
      </c>
      <c r="I22" s="121" t="e">
        <f>VLOOKUP(H22,Presupuesto!$A$11:$B$565,2,0)</f>
        <v>#N/A</v>
      </c>
      <c r="J22" s="97" t="str">
        <f t="shared" si="1"/>
        <v>Posgrado</v>
      </c>
      <c r="K22" s="97" t="s">
        <v>409</v>
      </c>
      <c r="L22" s="97"/>
    </row>
    <row r="23" spans="3:12">
      <c r="C23" s="127" t="s">
        <v>130</v>
      </c>
      <c r="D23" s="141"/>
      <c r="E23" s="114">
        <v>30000</v>
      </c>
      <c r="F23" s="96">
        <f t="shared" si="0"/>
        <v>0</v>
      </c>
      <c r="G23" s="144"/>
      <c r="H23" s="128">
        <v>42500</v>
      </c>
      <c r="I23" s="121" t="e">
        <f>VLOOKUP(H23,Presupuesto!$A$11:$B$565,2,0)</f>
        <v>#N/A</v>
      </c>
      <c r="J23" s="97" t="str">
        <f t="shared" si="1"/>
        <v>Posgrado</v>
      </c>
      <c r="K23" s="97" t="s">
        <v>420</v>
      </c>
      <c r="L23" s="97"/>
    </row>
    <row r="24" spans="3:12">
      <c r="C24" s="127"/>
      <c r="D24" s="141"/>
      <c r="E24" s="114"/>
      <c r="F24" s="96">
        <f t="shared" si="0"/>
        <v>0</v>
      </c>
      <c r="G24" s="144"/>
      <c r="H24" s="128">
        <v>35600</v>
      </c>
      <c r="I24" s="121" t="e">
        <f>VLOOKUP(H24,Presupuesto!$A$11:$B$565,2,0)</f>
        <v>#N/A</v>
      </c>
      <c r="J24" s="97" t="str">
        <f t="shared" si="1"/>
        <v>Posgrado</v>
      </c>
      <c r="K24" s="97" t="s">
        <v>420</v>
      </c>
      <c r="L24" s="97"/>
    </row>
    <row r="25" spans="3:12">
      <c r="C25" s="127"/>
      <c r="D25" s="141"/>
      <c r="E25" s="114"/>
      <c r="F25" s="96">
        <f t="shared" si="0"/>
        <v>0</v>
      </c>
      <c r="G25" s="144"/>
      <c r="H25" s="128"/>
      <c r="I25" s="121" t="e">
        <f>VLOOKUP(H25,Presupuesto!$A$11:$B$565,2,0)</f>
        <v>#N/A</v>
      </c>
      <c r="J25" s="97" t="str">
        <f t="shared" si="1"/>
        <v>Posgrado</v>
      </c>
      <c r="K25" s="97" t="s">
        <v>420</v>
      </c>
      <c r="L25" s="97"/>
    </row>
    <row r="26" spans="3:12">
      <c r="C26" s="127"/>
      <c r="D26" s="141"/>
      <c r="E26" s="114"/>
      <c r="F26" s="96">
        <f t="shared" si="0"/>
        <v>0</v>
      </c>
      <c r="G26" s="144"/>
      <c r="H26" s="128"/>
      <c r="I26" s="121" t="e">
        <f>VLOOKUP(H26,Presupuesto!$A$11:$B$565,2,0)</f>
        <v>#N/A</v>
      </c>
      <c r="J26" s="97" t="str">
        <f t="shared" si="1"/>
        <v>Posgrado</v>
      </c>
      <c r="K26" s="97" t="s">
        <v>420</v>
      </c>
      <c r="L26" s="97"/>
    </row>
    <row r="27" spans="3:12">
      <c r="C27" s="127"/>
      <c r="D27" s="141"/>
      <c r="E27" s="114"/>
      <c r="F27" s="96">
        <f t="shared" si="0"/>
        <v>0</v>
      </c>
      <c r="G27" s="144"/>
      <c r="H27" s="128"/>
      <c r="I27" s="121" t="e">
        <f>VLOOKUP(H27,Presupuesto!$A$11:$B$565,2,0)</f>
        <v>#N/A</v>
      </c>
      <c r="J27" s="97" t="str">
        <f t="shared" si="1"/>
        <v>Posgrado</v>
      </c>
      <c r="K27" s="97" t="s">
        <v>420</v>
      </c>
      <c r="L27" s="97"/>
    </row>
    <row r="28" spans="3:12">
      <c r="C28" s="127"/>
      <c r="D28" s="141"/>
      <c r="E28" s="114"/>
      <c r="F28" s="96">
        <f t="shared" si="0"/>
        <v>0</v>
      </c>
      <c r="G28" s="144"/>
      <c r="H28" s="128"/>
      <c r="I28" s="121" t="e">
        <f>VLOOKUP(H28,Presupuesto!$A$11:$B$565,2,0)</f>
        <v>#N/A</v>
      </c>
      <c r="J28" s="97" t="str">
        <f t="shared" si="1"/>
        <v>Posgrado</v>
      </c>
      <c r="K28" s="97" t="s">
        <v>420</v>
      </c>
      <c r="L28" s="97"/>
    </row>
    <row r="29" spans="3:12">
      <c r="C29" s="127"/>
      <c r="D29" s="141"/>
      <c r="E29" s="114"/>
      <c r="F29" s="96">
        <f t="shared" si="0"/>
        <v>0</v>
      </c>
      <c r="G29" s="144"/>
      <c r="H29" s="128"/>
      <c r="I29" s="121" t="e">
        <f>VLOOKUP(H29,Presupuesto!$A$11:$B$565,2,0)</f>
        <v>#N/A</v>
      </c>
      <c r="J29" s="97" t="str">
        <f t="shared" si="1"/>
        <v>Posgrado</v>
      </c>
      <c r="K29" s="97" t="s">
        <v>420</v>
      </c>
      <c r="L29" s="97"/>
    </row>
    <row r="30" spans="3:12">
      <c r="C30" s="127"/>
      <c r="D30" s="141"/>
      <c r="E30" s="114"/>
      <c r="F30" s="96">
        <f t="shared" si="0"/>
        <v>0</v>
      </c>
      <c r="G30" s="144"/>
      <c r="H30" s="128"/>
      <c r="I30" s="121" t="e">
        <f>VLOOKUP(H30,Presupuesto!$A$11:$B$565,2,0)</f>
        <v>#N/A</v>
      </c>
      <c r="J30" s="97" t="str">
        <f t="shared" si="1"/>
        <v>Posgrado</v>
      </c>
      <c r="K30" s="97" t="s">
        <v>420</v>
      </c>
      <c r="L30" s="97"/>
    </row>
    <row r="31" spans="3:12">
      <c r="C31" s="127"/>
      <c r="D31" s="141"/>
      <c r="E31" s="114"/>
      <c r="F31" s="96">
        <f t="shared" si="0"/>
        <v>0</v>
      </c>
      <c r="G31" s="144"/>
      <c r="H31" s="128"/>
      <c r="I31" s="121" t="e">
        <f>VLOOKUP(H31,Presupuesto!$A$11:$B$565,2,0)</f>
        <v>#N/A</v>
      </c>
      <c r="J31" s="97" t="str">
        <f t="shared" si="1"/>
        <v>Posgrado</v>
      </c>
      <c r="K31" s="97" t="s">
        <v>420</v>
      </c>
      <c r="L31" s="97"/>
    </row>
    <row r="32" spans="3:12">
      <c r="C32" s="127"/>
      <c r="D32" s="141"/>
      <c r="E32" s="114"/>
      <c r="F32" s="96">
        <f t="shared" si="0"/>
        <v>0</v>
      </c>
      <c r="G32" s="144"/>
      <c r="H32" s="128"/>
      <c r="I32" s="121" t="e">
        <f>VLOOKUP(H32,Presupuesto!$A$11:$B$565,2,0)</f>
        <v>#N/A</v>
      </c>
      <c r="J32" s="97" t="str">
        <f t="shared" si="1"/>
        <v>Posgrado</v>
      </c>
      <c r="K32" s="97" t="s">
        <v>420</v>
      </c>
      <c r="L32" s="97"/>
    </row>
    <row r="33" spans="3:12">
      <c r="C33" s="127"/>
      <c r="D33" s="141"/>
      <c r="E33" s="114"/>
      <c r="F33" s="96">
        <f t="shared" si="0"/>
        <v>0</v>
      </c>
      <c r="G33" s="144"/>
      <c r="H33" s="128"/>
      <c r="I33" s="121" t="e">
        <f>VLOOKUP(H33,Presupuesto!$A$11:$B$565,2,0)</f>
        <v>#N/A</v>
      </c>
      <c r="J33" s="97" t="str">
        <f t="shared" si="1"/>
        <v>Posgrado</v>
      </c>
      <c r="K33" s="97" t="s">
        <v>420</v>
      </c>
      <c r="L33" s="97"/>
    </row>
    <row r="34" spans="3:12">
      <c r="C34" s="127"/>
      <c r="D34" s="141"/>
      <c r="E34" s="114"/>
      <c r="F34" s="96">
        <f t="shared" si="0"/>
        <v>0</v>
      </c>
      <c r="G34" s="144"/>
      <c r="H34" s="128"/>
      <c r="I34" s="121" t="e">
        <f>VLOOKUP(H34,Presupuesto!$A$11:$B$565,2,0)</f>
        <v>#N/A</v>
      </c>
      <c r="J34" s="97" t="str">
        <f t="shared" si="1"/>
        <v>Posgrado</v>
      </c>
      <c r="K34" s="97" t="s">
        <v>420</v>
      </c>
      <c r="L34" s="97"/>
    </row>
    <row r="35" spans="3:12">
      <c r="C35" s="127"/>
      <c r="D35" s="141"/>
      <c r="E35" s="114"/>
      <c r="F35" s="96">
        <f t="shared" si="0"/>
        <v>0</v>
      </c>
      <c r="G35" s="144"/>
      <c r="H35" s="128"/>
      <c r="I35" s="121" t="e">
        <f>VLOOKUP(H35,Presupuesto!$A$11:$B$565,2,0)</f>
        <v>#N/A</v>
      </c>
      <c r="J35" s="97" t="str">
        <f t="shared" si="1"/>
        <v>Posgrado</v>
      </c>
      <c r="K35" s="97" t="s">
        <v>420</v>
      </c>
      <c r="L35" s="97"/>
    </row>
    <row r="36" spans="3:12">
      <c r="C36" s="127"/>
      <c r="D36" s="141"/>
      <c r="E36" s="114"/>
      <c r="F36" s="96">
        <f t="shared" si="0"/>
        <v>0</v>
      </c>
      <c r="G36" s="144"/>
      <c r="H36" s="128"/>
      <c r="I36" s="121" t="e">
        <f>VLOOKUP(H36,Presupuesto!$A$11:$B$565,2,0)</f>
        <v>#N/A</v>
      </c>
      <c r="J36" s="97" t="str">
        <f t="shared" si="1"/>
        <v>Posgrado</v>
      </c>
      <c r="K36" s="97" t="s">
        <v>420</v>
      </c>
      <c r="L36" s="97"/>
    </row>
    <row r="37" spans="3:12">
      <c r="C37" s="127"/>
      <c r="D37" s="141"/>
      <c r="E37" s="114"/>
      <c r="F37" s="96">
        <f t="shared" si="0"/>
        <v>0</v>
      </c>
      <c r="G37" s="144"/>
      <c r="H37" s="128"/>
      <c r="I37" s="121" t="e">
        <f>VLOOKUP(H37,Presupuesto!$A$11:$B$565,2,0)</f>
        <v>#N/A</v>
      </c>
      <c r="J37" s="97" t="str">
        <f t="shared" si="1"/>
        <v>Posgrado</v>
      </c>
      <c r="K37" s="97" t="s">
        <v>420</v>
      </c>
      <c r="L37" s="97"/>
    </row>
    <row r="38" spans="3:12">
      <c r="C38" s="127"/>
      <c r="D38" s="141"/>
      <c r="E38" s="114"/>
      <c r="F38" s="96">
        <f t="shared" si="0"/>
        <v>0</v>
      </c>
      <c r="G38" s="144"/>
      <c r="H38" s="128"/>
      <c r="I38" s="121" t="e">
        <f>VLOOKUP(H38,Presupuesto!$A$11:$B$565,2,0)</f>
        <v>#N/A</v>
      </c>
      <c r="J38" s="97" t="str">
        <f t="shared" si="1"/>
        <v>Posgrado</v>
      </c>
      <c r="K38" s="97" t="s">
        <v>420</v>
      </c>
      <c r="L38" s="97"/>
    </row>
    <row r="39" spans="3:12">
      <c r="C39" s="129"/>
      <c r="D39" s="141"/>
      <c r="E39" s="111"/>
      <c r="F39" s="96">
        <f t="shared" si="0"/>
        <v>0</v>
      </c>
      <c r="G39" s="144"/>
      <c r="H39" s="130"/>
      <c r="I39" s="121" t="e">
        <f>VLOOKUP(H39,Presupuesto!$A$11:$B$565,2,0)</f>
        <v>#N/A</v>
      </c>
      <c r="J39" s="97" t="str">
        <f t="shared" si="1"/>
        <v>Posgrado</v>
      </c>
      <c r="K39" s="97" t="s">
        <v>420</v>
      </c>
      <c r="L39" s="97"/>
    </row>
    <row r="40" spans="3:12">
      <c r="C40" s="129"/>
      <c r="D40" s="141"/>
      <c r="E40" s="111"/>
      <c r="F40" s="96">
        <f t="shared" si="0"/>
        <v>0</v>
      </c>
      <c r="G40" s="144"/>
      <c r="H40" s="130"/>
      <c r="I40" s="121" t="e">
        <f>VLOOKUP(H40,Presupuesto!$A$11:$B$565,2,0)</f>
        <v>#N/A</v>
      </c>
      <c r="J40" s="97" t="str">
        <f t="shared" si="1"/>
        <v>Posgrado</v>
      </c>
      <c r="K40" s="97" t="s">
        <v>420</v>
      </c>
      <c r="L40" s="97"/>
    </row>
    <row r="41" spans="3:12">
      <c r="C41" s="129"/>
      <c r="D41" s="141"/>
      <c r="E41" s="111"/>
      <c r="F41" s="96">
        <f t="shared" si="0"/>
        <v>0</v>
      </c>
      <c r="G41" s="144"/>
      <c r="H41" s="130"/>
      <c r="I41" s="121" t="e">
        <f>VLOOKUP(H41,Presupuesto!$A$11:$B$565,2,0)</f>
        <v>#N/A</v>
      </c>
      <c r="J41" s="97" t="str">
        <f t="shared" si="1"/>
        <v>Posgrado</v>
      </c>
      <c r="K41" s="97" t="s">
        <v>420</v>
      </c>
      <c r="L41" s="97"/>
    </row>
    <row r="42" spans="3:12">
      <c r="C42" s="129"/>
      <c r="D42" s="141"/>
      <c r="E42" s="111"/>
      <c r="F42" s="96">
        <f t="shared" si="0"/>
        <v>0</v>
      </c>
      <c r="G42" s="144"/>
      <c r="H42" s="130"/>
      <c r="I42" s="121" t="e">
        <f>VLOOKUP(H42,Presupuesto!$A$11:$B$565,2,0)</f>
        <v>#N/A</v>
      </c>
      <c r="J42" s="97" t="str">
        <f t="shared" si="1"/>
        <v>Posgrado</v>
      </c>
      <c r="K42" s="97" t="s">
        <v>420</v>
      </c>
      <c r="L42" s="97"/>
    </row>
    <row r="43" spans="3:12">
      <c r="C43" s="129"/>
      <c r="D43" s="141"/>
      <c r="E43" s="111"/>
      <c r="F43" s="96">
        <f t="shared" si="0"/>
        <v>0</v>
      </c>
      <c r="G43" s="144"/>
      <c r="H43" s="130"/>
      <c r="I43" s="121" t="e">
        <f>VLOOKUP(H43,Presupuesto!$A$11:$B$565,2,0)</f>
        <v>#N/A</v>
      </c>
      <c r="J43" s="97" t="str">
        <f t="shared" si="1"/>
        <v>Posgrado</v>
      </c>
      <c r="K43" s="97" t="s">
        <v>420</v>
      </c>
      <c r="L43" s="97"/>
    </row>
    <row r="44" spans="3:12">
      <c r="C44" s="129"/>
      <c r="D44" s="141"/>
      <c r="E44" s="111"/>
      <c r="F44" s="96">
        <f t="shared" si="0"/>
        <v>0</v>
      </c>
      <c r="G44" s="144"/>
      <c r="H44" s="130"/>
      <c r="I44" s="121" t="e">
        <f>VLOOKUP(H44,Presupuesto!$A$11:$B$565,2,0)</f>
        <v>#N/A</v>
      </c>
      <c r="J44" s="97" t="str">
        <f t="shared" si="1"/>
        <v>Posgrado</v>
      </c>
      <c r="K44" s="97" t="s">
        <v>420</v>
      </c>
      <c r="L44" s="97"/>
    </row>
    <row r="45" spans="3:12">
      <c r="C45" s="129"/>
      <c r="D45" s="141"/>
      <c r="E45" s="111"/>
      <c r="F45" s="96">
        <f t="shared" si="0"/>
        <v>0</v>
      </c>
      <c r="G45" s="144"/>
      <c r="H45" s="130"/>
      <c r="I45" s="121" t="e">
        <f>VLOOKUP(H45,Presupuesto!$A$11:$B$565,2,0)</f>
        <v>#N/A</v>
      </c>
      <c r="J45" s="97" t="str">
        <f t="shared" si="1"/>
        <v>Posgrado</v>
      </c>
      <c r="K45" s="97" t="s">
        <v>420</v>
      </c>
      <c r="L45" s="97"/>
    </row>
    <row r="46" spans="3:12">
      <c r="C46" s="129"/>
      <c r="D46" s="141"/>
      <c r="E46" s="111"/>
      <c r="F46" s="96">
        <f t="shared" si="0"/>
        <v>0</v>
      </c>
      <c r="G46" s="144"/>
      <c r="H46" s="130"/>
      <c r="I46" s="121" t="e">
        <f>VLOOKUP(H46,Presupuesto!$A$11:$B$565,2,0)</f>
        <v>#N/A</v>
      </c>
      <c r="J46" s="97" t="str">
        <f t="shared" si="1"/>
        <v>Posgrado</v>
      </c>
      <c r="K46" s="97" t="s">
        <v>420</v>
      </c>
      <c r="L46" s="97"/>
    </row>
    <row r="47" spans="3:12">
      <c r="C47" s="131"/>
      <c r="D47" s="141"/>
      <c r="E47" s="111"/>
      <c r="F47" s="96">
        <f t="shared" si="0"/>
        <v>0</v>
      </c>
      <c r="G47" s="144"/>
      <c r="H47" s="132"/>
      <c r="I47" s="121" t="e">
        <f>VLOOKUP(H47,Presupuesto!$A$11:$B$565,2,0)</f>
        <v>#N/A</v>
      </c>
      <c r="J47" s="97" t="str">
        <f t="shared" si="1"/>
        <v>Posgrado</v>
      </c>
      <c r="K47" s="97" t="s">
        <v>411</v>
      </c>
      <c r="L47" s="97"/>
    </row>
    <row r="48" spans="3:12">
      <c r="C48" s="131"/>
      <c r="D48" s="141"/>
      <c r="E48" s="111"/>
      <c r="F48" s="96">
        <f t="shared" si="0"/>
        <v>0</v>
      </c>
      <c r="G48" s="144"/>
      <c r="H48" s="132"/>
      <c r="I48" s="121" t="e">
        <f>VLOOKUP(H48,Presupuesto!$A$11:$B$565,2,0)</f>
        <v>#N/A</v>
      </c>
      <c r="J48" s="97" t="str">
        <f t="shared" si="1"/>
        <v>Posgrado</v>
      </c>
      <c r="K48" s="97" t="s">
        <v>420</v>
      </c>
      <c r="L48" s="97"/>
    </row>
    <row r="49" spans="3:12">
      <c r="C49" s="131"/>
      <c r="D49" s="141"/>
      <c r="E49" s="111"/>
      <c r="F49" s="96">
        <f t="shared" si="0"/>
        <v>0</v>
      </c>
      <c r="G49" s="144"/>
      <c r="H49" s="132"/>
      <c r="I49" s="121" t="e">
        <f>VLOOKUP(H49,Presupuesto!$A$11:$B$565,2,0)</f>
        <v>#N/A</v>
      </c>
      <c r="J49" s="97" t="str">
        <f t="shared" si="1"/>
        <v>Posgrado</v>
      </c>
      <c r="K49" s="97" t="s">
        <v>420</v>
      </c>
      <c r="L49" s="97"/>
    </row>
    <row r="50" spans="3:12">
      <c r="C50" s="131"/>
      <c r="D50" s="141"/>
      <c r="E50" s="111"/>
      <c r="F50" s="96">
        <f t="shared" si="0"/>
        <v>0</v>
      </c>
      <c r="G50" s="144"/>
      <c r="H50" s="132"/>
      <c r="I50" s="121" t="e">
        <f>VLOOKUP(H50,Presupuesto!$A$11:$B$565,2,0)</f>
        <v>#N/A</v>
      </c>
      <c r="J50" s="97" t="str">
        <f t="shared" si="1"/>
        <v>Posgrado</v>
      </c>
      <c r="K50" s="97" t="s">
        <v>420</v>
      </c>
      <c r="L50" s="97"/>
    </row>
    <row r="51" spans="3:12" ht="15.75" thickBot="1">
      <c r="C51" s="133"/>
      <c r="D51" s="194"/>
      <c r="E51" s="102"/>
      <c r="F51" s="104">
        <f t="shared" si="0"/>
        <v>0</v>
      </c>
      <c r="G51" s="145"/>
      <c r="H51" s="134"/>
      <c r="I51" s="122" t="e">
        <f>VLOOKUP(H51,Presupuesto!$A$11:$B$565,2,0)</f>
        <v>#N/A</v>
      </c>
      <c r="J51" s="105" t="str">
        <f t="shared" ref="J51" si="2">$J$20</f>
        <v>Posgrado</v>
      </c>
      <c r="K51" s="115" t="s">
        <v>402</v>
      </c>
      <c r="L51" s="105"/>
    </row>
    <row r="52" spans="3:12">
      <c r="F52" s="89"/>
      <c r="G52" s="88"/>
      <c r="H52" s="89"/>
      <c r="I52" s="89"/>
    </row>
  </sheetData>
  <dataValidations count="6">
    <dataValidation type="list" allowBlank="1" showInputMessage="1" showErrorMessage="1" errorTitle="¡Ingreso Inválido!" error="Seleccione una opción de la lista." promptTitle="Tipo de Presupuesto" prompt="Seleccione una opción de la lista." sqref="G17:G51">
      <formula1>$R$2:$S$2</formula1>
    </dataValidation>
    <dataValidation type="list" allowBlank="1" showInputMessage="1" showErrorMessage="1" errorTitle="¡Ingreso Inválido!" error="Seleccione una opción de la lista" promptTitle="Mes Requerido" prompt="Seleccione el mes en el que requiere el recurso." sqref="K17:K51">
      <formula1>$U$2:$AF$2</formula1>
    </dataValidation>
    <dataValidation type="list" allowBlank="1" showInputMessage="1" showErrorMessage="1" errorTitle="¡Ingreso Inválido!" error="Seleccione una opción de la lista." promptTitle="Dimensión Estratégica" prompt="Seleccione una opción de la lista." sqref="J17 J51">
      <formula1>$A$2:$O$2</formula1>
    </dataValidation>
    <dataValidation type="list" allowBlank="1" showInputMessage="1" showErrorMessage="1" errorTitle="¡Ingreso Inválido!" error="Seleccione una opción de la lista." promptTitle="Proyecto" prompt="Seleccione una opción." sqref="L17:L51">
      <formula1>$M$2:$O$2</formula1>
    </dataValidation>
    <dataValidation type="list" allowBlank="1" showInputMessage="1" showErrorMessage="1" errorTitle="¡Ingreso Inválido!" error="Verifique el valor ingresado." promptTitle="Ingrese el Objeto de Gasto" prompt="Ingrese el Objeto de Gasto" sqref="H17:H51">
      <formula1>$A$1:$UI$1</formula1>
    </dataValidation>
    <dataValidation type="list" allowBlank="1" showInputMessage="1" showErrorMessage="1" errorTitle="¡Ingreso Inválido!" error="Seleccione una opción de la lista." promptTitle="Dimensión Estratégica" prompt="Seleccione una opción de la lista." sqref="J18:J50">
      <formula1>$A$2:$O$2</formula1>
    </dataValidation>
  </dataValidations>
  <pageMargins left="0.7" right="0.7" top="0.75" bottom="0.75" header="0.3" footer="0.3"/>
  <pageSetup paperSize="5" orientation="landscape" horizontalDpi="300" verticalDpi="300" r:id="rId1"/>
  <drawing r:id="rId2"/>
</worksheet>
</file>

<file path=xl/worksheets/sheet11.xml><?xml version="1.0" encoding="utf-8"?>
<worksheet xmlns="http://schemas.openxmlformats.org/spreadsheetml/2006/main" xmlns:r="http://schemas.openxmlformats.org/officeDocument/2006/relationships">
  <sheetPr>
    <tabColor rgb="FFFFFF00"/>
  </sheetPr>
  <dimension ref="A1:UI107"/>
  <sheetViews>
    <sheetView showGridLines="0" topLeftCell="A4" zoomScale="86" zoomScaleNormal="86" zoomScaleSheetLayoutView="90" workbookViewId="0">
      <selection activeCell="C14" sqref="C14"/>
    </sheetView>
  </sheetViews>
  <sheetFormatPr baseColWidth="10" defaultColWidth="11.5703125" defaultRowHeight="15"/>
  <cols>
    <col min="1" max="1" width="3.85546875" style="84" customWidth="1"/>
    <col min="2" max="2" width="8.85546875" style="84" customWidth="1"/>
    <col min="3" max="3" width="53.42578125" style="84" customWidth="1"/>
    <col min="4" max="4" width="20.7109375" style="84" bestFit="1" customWidth="1"/>
    <col min="5" max="5" width="28.28515625" style="84" customWidth="1"/>
    <col min="6" max="6" width="21.85546875" style="84" customWidth="1"/>
    <col min="7" max="7" width="16.5703125" style="75" customWidth="1"/>
    <col min="8" max="8" width="14.28515625" style="84" customWidth="1"/>
    <col min="9" max="9" width="40.28515625" style="84" customWidth="1"/>
    <col min="10" max="10" width="28.140625" style="84" bestFit="1" customWidth="1"/>
    <col min="11" max="11" width="19.85546875" style="84" bestFit="1" customWidth="1"/>
    <col min="12" max="12" width="34.85546875" style="84" bestFit="1" customWidth="1"/>
    <col min="13" max="16384" width="11.5703125" style="84"/>
  </cols>
  <sheetData>
    <row r="1" spans="1:555" ht="26.25" hidden="1">
      <c r="A1" s="160" t="s">
        <v>258</v>
      </c>
      <c r="B1" s="162" t="s">
        <v>259</v>
      </c>
      <c r="C1" s="155" t="s">
        <v>260</v>
      </c>
      <c r="D1" s="155" t="s">
        <v>508</v>
      </c>
      <c r="E1" s="155" t="s">
        <v>510</v>
      </c>
      <c r="F1" s="155" t="s">
        <v>512</v>
      </c>
      <c r="G1" s="155" t="s">
        <v>514</v>
      </c>
      <c r="H1" s="155" t="s">
        <v>516</v>
      </c>
      <c r="I1" s="155" t="s">
        <v>518</v>
      </c>
      <c r="J1" s="155" t="s">
        <v>261</v>
      </c>
      <c r="K1" s="155" t="s">
        <v>521</v>
      </c>
      <c r="L1" s="155" t="s">
        <v>262</v>
      </c>
      <c r="M1" s="155" t="s">
        <v>523</v>
      </c>
      <c r="N1" s="155" t="s">
        <v>525</v>
      </c>
      <c r="O1" s="155" t="s">
        <v>527</v>
      </c>
      <c r="P1" s="155" t="s">
        <v>263</v>
      </c>
      <c r="Q1" s="155" t="s">
        <v>528</v>
      </c>
      <c r="R1" s="155" t="s">
        <v>531</v>
      </c>
      <c r="S1" s="155" t="s">
        <v>264</v>
      </c>
      <c r="T1" s="155" t="s">
        <v>533</v>
      </c>
      <c r="U1" s="155" t="s">
        <v>265</v>
      </c>
      <c r="V1" s="155" t="s">
        <v>534</v>
      </c>
      <c r="W1" s="155" t="s">
        <v>535</v>
      </c>
      <c r="X1" s="155" t="s">
        <v>539</v>
      </c>
      <c r="Y1" s="155" t="s">
        <v>281</v>
      </c>
      <c r="Z1" s="155" t="s">
        <v>540</v>
      </c>
      <c r="AA1" s="155" t="s">
        <v>542</v>
      </c>
      <c r="AB1" s="155" t="s">
        <v>544</v>
      </c>
      <c r="AC1" s="155" t="s">
        <v>282</v>
      </c>
      <c r="AD1" s="155" t="s">
        <v>546</v>
      </c>
      <c r="AE1" s="155" t="s">
        <v>548</v>
      </c>
      <c r="AF1" s="155" t="s">
        <v>550</v>
      </c>
      <c r="AG1" s="155" t="s">
        <v>552</v>
      </c>
      <c r="AH1" s="155" t="s">
        <v>257</v>
      </c>
      <c r="AI1" s="155" t="s">
        <v>554</v>
      </c>
      <c r="AJ1" s="162" t="s">
        <v>266</v>
      </c>
      <c r="AK1" s="155" t="s">
        <v>556</v>
      </c>
      <c r="AL1" s="155" t="s">
        <v>267</v>
      </c>
      <c r="AM1" s="155" t="s">
        <v>558</v>
      </c>
      <c r="AN1" s="155" t="s">
        <v>560</v>
      </c>
      <c r="AO1" s="155" t="s">
        <v>268</v>
      </c>
      <c r="AP1" s="155" t="s">
        <v>562</v>
      </c>
      <c r="AQ1" s="155" t="s">
        <v>564</v>
      </c>
      <c r="AR1" s="155" t="s">
        <v>269</v>
      </c>
      <c r="AS1" s="155" t="s">
        <v>565</v>
      </c>
      <c r="AT1" s="155" t="s">
        <v>567</v>
      </c>
      <c r="AU1" s="155" t="s">
        <v>568</v>
      </c>
      <c r="AV1" s="155" t="s">
        <v>569</v>
      </c>
      <c r="AW1" s="155" t="s">
        <v>571</v>
      </c>
      <c r="AX1" s="155" t="s">
        <v>573</v>
      </c>
      <c r="AY1" s="155" t="s">
        <v>574</v>
      </c>
      <c r="AZ1" s="155" t="s">
        <v>270</v>
      </c>
      <c r="BA1" s="155" t="s">
        <v>576</v>
      </c>
      <c r="BB1" s="155" t="s">
        <v>578</v>
      </c>
      <c r="BC1" s="155" t="s">
        <v>580</v>
      </c>
      <c r="BD1" s="155" t="s">
        <v>582</v>
      </c>
      <c r="BE1" s="155" t="s">
        <v>584</v>
      </c>
      <c r="BF1" s="155" t="s">
        <v>586</v>
      </c>
      <c r="BG1" s="155" t="s">
        <v>588</v>
      </c>
      <c r="BH1" s="155" t="s">
        <v>590</v>
      </c>
      <c r="BI1" s="155" t="s">
        <v>283</v>
      </c>
      <c r="BJ1" s="155" t="s">
        <v>592</v>
      </c>
      <c r="BK1" s="155" t="s">
        <v>594</v>
      </c>
      <c r="BL1" s="155" t="s">
        <v>596</v>
      </c>
      <c r="BM1" s="155" t="s">
        <v>598</v>
      </c>
      <c r="BN1" s="155" t="s">
        <v>600</v>
      </c>
      <c r="BO1" s="155" t="s">
        <v>602</v>
      </c>
      <c r="BP1" s="155" t="s">
        <v>604</v>
      </c>
      <c r="BQ1" s="155" t="s">
        <v>606</v>
      </c>
      <c r="BR1" s="155" t="s">
        <v>608</v>
      </c>
      <c r="BS1" s="155" t="s">
        <v>610</v>
      </c>
      <c r="BT1" s="162" t="s">
        <v>271</v>
      </c>
      <c r="BU1" s="155" t="s">
        <v>272</v>
      </c>
      <c r="BV1" s="155" t="s">
        <v>612</v>
      </c>
      <c r="BW1" s="155" t="s">
        <v>273</v>
      </c>
      <c r="BX1" s="155" t="s">
        <v>614</v>
      </c>
      <c r="BY1" s="155" t="s">
        <v>616</v>
      </c>
      <c r="BZ1" s="162" t="s">
        <v>274</v>
      </c>
      <c r="CA1" s="155" t="s">
        <v>275</v>
      </c>
      <c r="CB1" s="155" t="s">
        <v>618</v>
      </c>
      <c r="CC1" s="155" t="s">
        <v>276</v>
      </c>
      <c r="CD1" s="155" t="s">
        <v>620</v>
      </c>
      <c r="CE1" s="155" t="s">
        <v>622</v>
      </c>
      <c r="CF1" s="155" t="s">
        <v>624</v>
      </c>
      <c r="CG1" s="162" t="s">
        <v>277</v>
      </c>
      <c r="CH1" s="155" t="s">
        <v>630</v>
      </c>
      <c r="CI1" s="155" t="s">
        <v>632</v>
      </c>
      <c r="CJ1" s="155" t="s">
        <v>278</v>
      </c>
      <c r="CK1" s="155" t="s">
        <v>626</v>
      </c>
      <c r="CL1" s="155" t="s">
        <v>628</v>
      </c>
      <c r="CM1" s="155" t="s">
        <v>279</v>
      </c>
      <c r="CN1" s="155" t="s">
        <v>634</v>
      </c>
      <c r="CO1" s="155" t="s">
        <v>280</v>
      </c>
      <c r="CP1" s="155" t="s">
        <v>635</v>
      </c>
      <c r="CQ1" s="152" t="s">
        <v>284</v>
      </c>
      <c r="CR1" s="162" t="s">
        <v>285</v>
      </c>
      <c r="CS1" s="155" t="s">
        <v>636</v>
      </c>
      <c r="CT1" s="155" t="s">
        <v>637</v>
      </c>
      <c r="CU1" s="155" t="s">
        <v>639</v>
      </c>
      <c r="CV1" s="155" t="s">
        <v>286</v>
      </c>
      <c r="CW1" s="155" t="s">
        <v>641</v>
      </c>
      <c r="CX1" s="155" t="s">
        <v>643</v>
      </c>
      <c r="CY1" s="155" t="s">
        <v>645</v>
      </c>
      <c r="CZ1" s="155" t="s">
        <v>647</v>
      </c>
      <c r="DA1" s="155" t="s">
        <v>649</v>
      </c>
      <c r="DB1" s="155" t="s">
        <v>651</v>
      </c>
      <c r="DC1" s="162" t="s">
        <v>287</v>
      </c>
      <c r="DD1" s="155" t="s">
        <v>288</v>
      </c>
      <c r="DE1" s="155" t="s">
        <v>653</v>
      </c>
      <c r="DF1" s="155" t="s">
        <v>289</v>
      </c>
      <c r="DG1" s="155" t="s">
        <v>655</v>
      </c>
      <c r="DH1" s="155" t="s">
        <v>657</v>
      </c>
      <c r="DI1" s="155" t="s">
        <v>659</v>
      </c>
      <c r="DJ1" s="155" t="s">
        <v>661</v>
      </c>
      <c r="DK1" s="155" t="s">
        <v>663</v>
      </c>
      <c r="DL1" s="155" t="s">
        <v>665</v>
      </c>
      <c r="DM1" s="155" t="s">
        <v>667</v>
      </c>
      <c r="DN1" s="155" t="s">
        <v>290</v>
      </c>
      <c r="DO1" s="155" t="s">
        <v>669</v>
      </c>
      <c r="DP1" s="155" t="s">
        <v>671</v>
      </c>
      <c r="DQ1" s="155" t="s">
        <v>673</v>
      </c>
      <c r="DR1" s="162" t="s">
        <v>291</v>
      </c>
      <c r="DS1" s="155" t="s">
        <v>675</v>
      </c>
      <c r="DT1" s="155" t="s">
        <v>292</v>
      </c>
      <c r="DU1" s="155" t="s">
        <v>677</v>
      </c>
      <c r="DV1" s="155" t="s">
        <v>293</v>
      </c>
      <c r="DW1" s="155" t="s">
        <v>679</v>
      </c>
      <c r="DX1" s="155" t="s">
        <v>681</v>
      </c>
      <c r="DY1" s="155" t="s">
        <v>683</v>
      </c>
      <c r="DZ1" s="155" t="s">
        <v>685</v>
      </c>
      <c r="EA1" s="155" t="s">
        <v>687</v>
      </c>
      <c r="EB1" s="155" t="s">
        <v>689</v>
      </c>
      <c r="EC1" s="155" t="s">
        <v>691</v>
      </c>
      <c r="ED1" s="155" t="s">
        <v>693</v>
      </c>
      <c r="EE1" s="155" t="s">
        <v>695</v>
      </c>
      <c r="EF1" s="155" t="s">
        <v>697</v>
      </c>
      <c r="EG1" s="155" t="s">
        <v>699</v>
      </c>
      <c r="EH1" s="162" t="s">
        <v>294</v>
      </c>
      <c r="EI1" s="155" t="s">
        <v>701</v>
      </c>
      <c r="EJ1" s="155" t="s">
        <v>295</v>
      </c>
      <c r="EK1" s="155" t="s">
        <v>703</v>
      </c>
      <c r="EL1" s="155" t="s">
        <v>705</v>
      </c>
      <c r="EM1" s="155" t="s">
        <v>296</v>
      </c>
      <c r="EN1" s="155" t="s">
        <v>707</v>
      </c>
      <c r="EO1" s="155" t="s">
        <v>709</v>
      </c>
      <c r="EP1" s="155" t="s">
        <v>297</v>
      </c>
      <c r="EQ1" s="155" t="s">
        <v>711</v>
      </c>
      <c r="ER1" s="155" t="s">
        <v>713</v>
      </c>
      <c r="ES1" s="155" t="s">
        <v>715</v>
      </c>
      <c r="ET1" s="155" t="s">
        <v>298</v>
      </c>
      <c r="EU1" s="155" t="s">
        <v>717</v>
      </c>
      <c r="EV1" s="155" t="s">
        <v>719</v>
      </c>
      <c r="EW1" s="162" t="s">
        <v>299</v>
      </c>
      <c r="EX1" s="155" t="s">
        <v>300</v>
      </c>
      <c r="EY1" s="155" t="s">
        <v>721</v>
      </c>
      <c r="EZ1" s="155" t="s">
        <v>723</v>
      </c>
      <c r="FA1" s="155" t="s">
        <v>725</v>
      </c>
      <c r="FB1" s="155" t="s">
        <v>727</v>
      </c>
      <c r="FC1" s="155" t="s">
        <v>301</v>
      </c>
      <c r="FD1" s="155" t="s">
        <v>729</v>
      </c>
      <c r="FE1" s="155" t="s">
        <v>731</v>
      </c>
      <c r="FF1" s="155" t="s">
        <v>733</v>
      </c>
      <c r="FG1" s="155" t="s">
        <v>735</v>
      </c>
      <c r="FH1" s="155" t="s">
        <v>737</v>
      </c>
      <c r="FI1" s="155" t="s">
        <v>302</v>
      </c>
      <c r="FJ1" s="155" t="s">
        <v>740</v>
      </c>
      <c r="FK1" s="155" t="s">
        <v>303</v>
      </c>
      <c r="FL1" s="155" t="s">
        <v>743</v>
      </c>
      <c r="FM1" s="155" t="s">
        <v>744</v>
      </c>
      <c r="FN1" s="155" t="s">
        <v>746</v>
      </c>
      <c r="FO1" s="155" t="s">
        <v>304</v>
      </c>
      <c r="FP1" s="155" t="s">
        <v>749</v>
      </c>
      <c r="FQ1" s="155" t="s">
        <v>750</v>
      </c>
      <c r="FR1" s="155" t="s">
        <v>752</v>
      </c>
      <c r="FS1" s="155" t="s">
        <v>305</v>
      </c>
      <c r="FT1" s="155" t="s">
        <v>755</v>
      </c>
      <c r="FU1" s="155" t="s">
        <v>757</v>
      </c>
      <c r="FV1" s="155" t="s">
        <v>759</v>
      </c>
      <c r="FW1" s="162" t="s">
        <v>306</v>
      </c>
      <c r="FX1" s="162" t="s">
        <v>307</v>
      </c>
      <c r="FY1" s="155" t="s">
        <v>313</v>
      </c>
      <c r="FZ1" s="155" t="s">
        <v>761</v>
      </c>
      <c r="GA1" s="155" t="s">
        <v>763</v>
      </c>
      <c r="GB1" s="155" t="s">
        <v>765</v>
      </c>
      <c r="GC1" s="155" t="s">
        <v>767</v>
      </c>
      <c r="GD1" s="155" t="s">
        <v>769</v>
      </c>
      <c r="GE1" s="155" t="s">
        <v>771</v>
      </c>
      <c r="GF1" s="162" t="s">
        <v>308</v>
      </c>
      <c r="GG1" s="155" t="s">
        <v>314</v>
      </c>
      <c r="GH1" s="155" t="s">
        <v>773</v>
      </c>
      <c r="GI1" s="155" t="s">
        <v>775</v>
      </c>
      <c r="GJ1" s="155" t="s">
        <v>776</v>
      </c>
      <c r="GK1" s="155" t="s">
        <v>315</v>
      </c>
      <c r="GL1" s="155" t="s">
        <v>779</v>
      </c>
      <c r="GM1" s="155" t="s">
        <v>780</v>
      </c>
      <c r="GN1" s="162" t="s">
        <v>309</v>
      </c>
      <c r="GO1" s="155" t="s">
        <v>310</v>
      </c>
      <c r="GP1" s="155" t="s">
        <v>782</v>
      </c>
      <c r="GQ1" s="155" t="s">
        <v>784</v>
      </c>
      <c r="GR1" s="155" t="s">
        <v>786</v>
      </c>
      <c r="GS1" s="155" t="s">
        <v>788</v>
      </c>
      <c r="GT1" s="155" t="s">
        <v>790</v>
      </c>
      <c r="GU1" s="162" t="s">
        <v>311</v>
      </c>
      <c r="GV1" s="155" t="s">
        <v>312</v>
      </c>
      <c r="GW1" s="155" t="s">
        <v>792</v>
      </c>
      <c r="GX1" s="155" t="s">
        <v>794</v>
      </c>
      <c r="GY1" s="155" t="s">
        <v>796</v>
      </c>
      <c r="GZ1" s="155" t="s">
        <v>798</v>
      </c>
      <c r="HA1" s="155" t="s">
        <v>800</v>
      </c>
      <c r="HB1" s="155" t="s">
        <v>802</v>
      </c>
      <c r="HC1" s="152" t="s">
        <v>316</v>
      </c>
      <c r="HD1" s="162" t="s">
        <v>317</v>
      </c>
      <c r="HE1" s="155" t="s">
        <v>318</v>
      </c>
      <c r="HF1" s="155" t="s">
        <v>804</v>
      </c>
      <c r="HG1" s="155" t="s">
        <v>806</v>
      </c>
      <c r="HH1" s="155" t="s">
        <v>808</v>
      </c>
      <c r="HI1" s="155" t="s">
        <v>810</v>
      </c>
      <c r="HJ1" s="155" t="s">
        <v>319</v>
      </c>
      <c r="HK1" s="155" t="s">
        <v>813</v>
      </c>
      <c r="HL1" s="155" t="s">
        <v>336</v>
      </c>
      <c r="HM1" s="155" t="s">
        <v>851</v>
      </c>
      <c r="HN1" s="155" t="s">
        <v>853</v>
      </c>
      <c r="HO1" s="155" t="s">
        <v>855</v>
      </c>
      <c r="HP1" s="162" t="s">
        <v>320</v>
      </c>
      <c r="HQ1" s="155" t="s">
        <v>815</v>
      </c>
      <c r="HR1" s="155" t="s">
        <v>817</v>
      </c>
      <c r="HS1" s="155" t="s">
        <v>321</v>
      </c>
      <c r="HT1" s="155" t="s">
        <v>820</v>
      </c>
      <c r="HU1" s="155" t="s">
        <v>822</v>
      </c>
      <c r="HV1" s="155" t="s">
        <v>823</v>
      </c>
      <c r="HW1" s="155" t="s">
        <v>825</v>
      </c>
      <c r="HX1" s="162" t="s">
        <v>322</v>
      </c>
      <c r="HY1" s="155" t="s">
        <v>827</v>
      </c>
      <c r="HZ1" s="155" t="s">
        <v>829</v>
      </c>
      <c r="IA1" s="155" t="s">
        <v>831</v>
      </c>
      <c r="IB1" s="155" t="s">
        <v>323</v>
      </c>
      <c r="IC1" s="155" t="s">
        <v>833</v>
      </c>
      <c r="ID1" s="155" t="s">
        <v>835</v>
      </c>
      <c r="IE1" s="155" t="s">
        <v>324</v>
      </c>
      <c r="IF1" s="155" t="s">
        <v>837</v>
      </c>
      <c r="IG1" s="155" t="s">
        <v>839</v>
      </c>
      <c r="IH1" s="155" t="s">
        <v>325</v>
      </c>
      <c r="II1" s="155" t="s">
        <v>841</v>
      </c>
      <c r="IJ1" s="155" t="s">
        <v>843</v>
      </c>
      <c r="IK1" s="155" t="s">
        <v>845</v>
      </c>
      <c r="IL1" s="155" t="s">
        <v>847</v>
      </c>
      <c r="IM1" s="155" t="s">
        <v>326</v>
      </c>
      <c r="IN1" s="155" t="s">
        <v>849</v>
      </c>
      <c r="IO1" s="162" t="s">
        <v>327</v>
      </c>
      <c r="IP1" s="155" t="s">
        <v>857</v>
      </c>
      <c r="IQ1" s="155" t="s">
        <v>859</v>
      </c>
      <c r="IR1" s="155" t="s">
        <v>328</v>
      </c>
      <c r="IS1" s="155" t="s">
        <v>861</v>
      </c>
      <c r="IT1" s="155" t="s">
        <v>863</v>
      </c>
      <c r="IU1" s="155" t="s">
        <v>865</v>
      </c>
      <c r="IV1" s="162" t="s">
        <v>329</v>
      </c>
      <c r="IW1" s="155" t="s">
        <v>867</v>
      </c>
      <c r="IX1" s="155" t="s">
        <v>330</v>
      </c>
      <c r="IY1" s="155" t="s">
        <v>870</v>
      </c>
      <c r="IZ1" s="155" t="s">
        <v>872</v>
      </c>
      <c r="JA1" s="155" t="s">
        <v>874</v>
      </c>
      <c r="JB1" s="155" t="s">
        <v>876</v>
      </c>
      <c r="JC1" s="155" t="s">
        <v>878</v>
      </c>
      <c r="JD1" s="155" t="s">
        <v>880</v>
      </c>
      <c r="JE1" s="155" t="s">
        <v>331</v>
      </c>
      <c r="JF1" s="155" t="s">
        <v>883</v>
      </c>
      <c r="JG1" s="155" t="s">
        <v>885</v>
      </c>
      <c r="JH1" s="155" t="s">
        <v>887</v>
      </c>
      <c r="JI1" s="155" t="s">
        <v>889</v>
      </c>
      <c r="JJ1" s="155" t="s">
        <v>891</v>
      </c>
      <c r="JK1" s="155" t="s">
        <v>893</v>
      </c>
      <c r="JL1" s="155" t="s">
        <v>895</v>
      </c>
      <c r="JM1" s="155" t="s">
        <v>897</v>
      </c>
      <c r="JN1" s="155" t="s">
        <v>332</v>
      </c>
      <c r="JO1" s="155" t="s">
        <v>900</v>
      </c>
      <c r="JP1" s="155" t="s">
        <v>902</v>
      </c>
      <c r="JQ1" s="155" t="s">
        <v>904</v>
      </c>
      <c r="JR1" s="155" t="s">
        <v>906</v>
      </c>
      <c r="JS1" s="155" t="s">
        <v>907</v>
      </c>
      <c r="JT1" s="155" t="s">
        <v>909</v>
      </c>
      <c r="JU1" s="155" t="s">
        <v>911</v>
      </c>
      <c r="JV1" s="155" t="s">
        <v>913</v>
      </c>
      <c r="JW1" s="155" t="s">
        <v>915</v>
      </c>
      <c r="JX1" s="155" t="s">
        <v>917</v>
      </c>
      <c r="JY1" s="155" t="s">
        <v>919</v>
      </c>
      <c r="JZ1" s="155" t="s">
        <v>921</v>
      </c>
      <c r="KA1" s="155" t="s">
        <v>923</v>
      </c>
      <c r="KB1" s="155" t="s">
        <v>925</v>
      </c>
      <c r="KC1" s="155" t="s">
        <v>927</v>
      </c>
      <c r="KD1" s="155" t="s">
        <v>929</v>
      </c>
      <c r="KE1" s="155" t="s">
        <v>931</v>
      </c>
      <c r="KF1" s="155" t="s">
        <v>933</v>
      </c>
      <c r="KG1" s="155" t="s">
        <v>935</v>
      </c>
      <c r="KH1" s="155" t="s">
        <v>937</v>
      </c>
      <c r="KI1" s="155" t="s">
        <v>939</v>
      </c>
      <c r="KJ1" s="155" t="s">
        <v>941</v>
      </c>
      <c r="KK1" s="155" t="s">
        <v>943</v>
      </c>
      <c r="KL1" s="155" t="s">
        <v>945</v>
      </c>
      <c r="KM1" s="155" t="s">
        <v>947</v>
      </c>
      <c r="KN1" s="155" t="s">
        <v>949</v>
      </c>
      <c r="KO1" s="162" t="s">
        <v>333</v>
      </c>
      <c r="KP1" s="155" t="s">
        <v>951</v>
      </c>
      <c r="KQ1" s="155" t="s">
        <v>334</v>
      </c>
      <c r="KR1" s="155" t="s">
        <v>954</v>
      </c>
      <c r="KS1" s="155" t="s">
        <v>956</v>
      </c>
      <c r="KT1" s="155" t="s">
        <v>958</v>
      </c>
      <c r="KU1" s="155" t="s">
        <v>960</v>
      </c>
      <c r="KV1" s="155" t="s">
        <v>335</v>
      </c>
      <c r="KW1" s="155" t="s">
        <v>963</v>
      </c>
      <c r="KX1" s="155" t="s">
        <v>965</v>
      </c>
      <c r="KY1" s="155" t="s">
        <v>967</v>
      </c>
      <c r="KZ1" s="155" t="s">
        <v>969</v>
      </c>
      <c r="LA1" s="155" t="s">
        <v>971</v>
      </c>
      <c r="LB1" s="155" t="s">
        <v>973</v>
      </c>
      <c r="LC1" s="155" t="s">
        <v>975</v>
      </c>
      <c r="LD1" s="152" t="s">
        <v>337</v>
      </c>
      <c r="LE1" s="162" t="s">
        <v>338</v>
      </c>
      <c r="LF1" s="155" t="s">
        <v>339</v>
      </c>
      <c r="LG1" s="155" t="s">
        <v>353</v>
      </c>
      <c r="LH1" s="155" t="s">
        <v>977</v>
      </c>
      <c r="LI1" s="155" t="s">
        <v>979</v>
      </c>
      <c r="LJ1" s="155" t="s">
        <v>981</v>
      </c>
      <c r="LK1" s="155" t="s">
        <v>983</v>
      </c>
      <c r="LL1" s="155" t="s">
        <v>354</v>
      </c>
      <c r="LM1" s="155" t="s">
        <v>985</v>
      </c>
      <c r="LN1" s="155" t="s">
        <v>355</v>
      </c>
      <c r="LO1" s="155" t="s">
        <v>987</v>
      </c>
      <c r="LP1" s="155" t="s">
        <v>340</v>
      </c>
      <c r="LQ1" s="155" t="s">
        <v>989</v>
      </c>
      <c r="LR1" s="155" t="s">
        <v>356</v>
      </c>
      <c r="LS1" s="155" t="s">
        <v>991</v>
      </c>
      <c r="LT1" s="155" t="s">
        <v>993</v>
      </c>
      <c r="LU1" s="155" t="s">
        <v>357</v>
      </c>
      <c r="LV1" s="162" t="s">
        <v>341</v>
      </c>
      <c r="LW1" s="155" t="s">
        <v>342</v>
      </c>
      <c r="LX1" s="155" t="s">
        <v>995</v>
      </c>
      <c r="LY1" s="155" t="s">
        <v>997</v>
      </c>
      <c r="LZ1" s="155" t="s">
        <v>998</v>
      </c>
      <c r="MA1" s="155" t="s">
        <v>1000</v>
      </c>
      <c r="MB1" s="155" t="s">
        <v>1001</v>
      </c>
      <c r="MC1" s="155" t="s">
        <v>1003</v>
      </c>
      <c r="MD1" s="155" t="s">
        <v>1005</v>
      </c>
      <c r="ME1" s="155" t="s">
        <v>1007</v>
      </c>
      <c r="MF1" s="155" t="s">
        <v>1009</v>
      </c>
      <c r="MG1" s="155" t="s">
        <v>343</v>
      </c>
      <c r="MH1" s="155" t="s">
        <v>1012</v>
      </c>
      <c r="MI1" s="155" t="s">
        <v>1013</v>
      </c>
      <c r="MJ1" s="155" t="s">
        <v>1015</v>
      </c>
      <c r="MK1" s="155" t="s">
        <v>344</v>
      </c>
      <c r="ML1" s="155" t="s">
        <v>1018</v>
      </c>
      <c r="MM1" s="155" t="s">
        <v>1019</v>
      </c>
      <c r="MN1" s="155" t="s">
        <v>1021</v>
      </c>
      <c r="MO1" s="155" t="s">
        <v>1023</v>
      </c>
      <c r="MP1" s="155" t="s">
        <v>345</v>
      </c>
      <c r="MQ1" s="155" t="s">
        <v>1026</v>
      </c>
      <c r="MR1" s="155" t="s">
        <v>1028</v>
      </c>
      <c r="MS1" s="155" t="s">
        <v>1030</v>
      </c>
      <c r="MT1" s="155" t="s">
        <v>1032</v>
      </c>
      <c r="MU1" s="155" t="s">
        <v>346</v>
      </c>
      <c r="MV1" s="155" t="s">
        <v>1035</v>
      </c>
      <c r="MW1" s="155" t="s">
        <v>1037</v>
      </c>
      <c r="MX1" s="155" t="s">
        <v>1039</v>
      </c>
      <c r="MY1" s="155" t="s">
        <v>1041</v>
      </c>
      <c r="MZ1" s="155" t="s">
        <v>1043</v>
      </c>
      <c r="NA1" s="155" t="s">
        <v>1045</v>
      </c>
      <c r="NB1" s="155" t="s">
        <v>1047</v>
      </c>
      <c r="NC1" s="155" t="s">
        <v>1049</v>
      </c>
      <c r="ND1" s="155" t="s">
        <v>1051</v>
      </c>
      <c r="NE1" s="155" t="s">
        <v>1053</v>
      </c>
      <c r="NF1" s="155" t="s">
        <v>1055</v>
      </c>
      <c r="NG1" s="155" t="s">
        <v>1056</v>
      </c>
      <c r="NH1" s="162" t="s">
        <v>347</v>
      </c>
      <c r="NI1" s="155" t="s">
        <v>348</v>
      </c>
      <c r="NJ1" s="155" t="s">
        <v>1058</v>
      </c>
      <c r="NK1" s="155" t="s">
        <v>1060</v>
      </c>
      <c r="NL1" s="155" t="s">
        <v>1062</v>
      </c>
      <c r="NM1" s="155" t="s">
        <v>1064</v>
      </c>
      <c r="NN1" s="162" t="s">
        <v>349</v>
      </c>
      <c r="NO1" s="155" t="s">
        <v>350</v>
      </c>
      <c r="NP1" s="155" t="s">
        <v>1065</v>
      </c>
      <c r="NQ1" s="155" t="s">
        <v>351</v>
      </c>
      <c r="NR1" s="155" t="s">
        <v>1067</v>
      </c>
      <c r="NS1" s="155" t="s">
        <v>1069</v>
      </c>
      <c r="NT1" s="155" t="s">
        <v>352</v>
      </c>
      <c r="NU1" s="155" t="s">
        <v>1071</v>
      </c>
      <c r="NV1" s="152" t="s">
        <v>358</v>
      </c>
      <c r="NW1" s="162" t="s">
        <v>359</v>
      </c>
      <c r="NX1" s="155" t="s">
        <v>360</v>
      </c>
      <c r="NY1" s="155" t="s">
        <v>1074</v>
      </c>
      <c r="NZ1" s="155" t="s">
        <v>1076</v>
      </c>
      <c r="OA1" s="155" t="s">
        <v>361</v>
      </c>
      <c r="OB1" s="155" t="s">
        <v>371</v>
      </c>
      <c r="OC1" s="155" t="s">
        <v>1078</v>
      </c>
      <c r="OD1" s="155" t="s">
        <v>1080</v>
      </c>
      <c r="OE1" s="155" t="s">
        <v>1082</v>
      </c>
      <c r="OF1" s="155" t="s">
        <v>1084</v>
      </c>
      <c r="OG1" s="155" t="s">
        <v>1086</v>
      </c>
      <c r="OH1" s="155" t="s">
        <v>1088</v>
      </c>
      <c r="OI1" s="155" t="s">
        <v>1090</v>
      </c>
      <c r="OJ1" s="155" t="s">
        <v>1092</v>
      </c>
      <c r="OK1" s="155" t="s">
        <v>1094</v>
      </c>
      <c r="OL1" s="155" t="s">
        <v>1096</v>
      </c>
      <c r="OM1" s="155" t="s">
        <v>1098</v>
      </c>
      <c r="ON1" s="155" t="s">
        <v>1100</v>
      </c>
      <c r="OO1" s="155" t="s">
        <v>1102</v>
      </c>
      <c r="OP1" s="155" t="s">
        <v>1104</v>
      </c>
      <c r="OQ1" s="155" t="s">
        <v>1106</v>
      </c>
      <c r="OR1" s="155" t="s">
        <v>1108</v>
      </c>
      <c r="OS1" s="155" t="s">
        <v>1110</v>
      </c>
      <c r="OT1" s="155" t="s">
        <v>1112</v>
      </c>
      <c r="OU1" s="155" t="s">
        <v>1114</v>
      </c>
      <c r="OV1" s="155" t="s">
        <v>1116</v>
      </c>
      <c r="OW1" s="155" t="s">
        <v>1118</v>
      </c>
      <c r="OX1" s="155" t="s">
        <v>1120</v>
      </c>
      <c r="OY1" s="155" t="s">
        <v>372</v>
      </c>
      <c r="OZ1" s="155" t="s">
        <v>1123</v>
      </c>
      <c r="PA1" s="155" t="s">
        <v>1125</v>
      </c>
      <c r="PB1" s="155" t="s">
        <v>1126</v>
      </c>
      <c r="PC1" s="155" t="s">
        <v>1128</v>
      </c>
      <c r="PD1" s="155" t="s">
        <v>1130</v>
      </c>
      <c r="PE1" s="155" t="s">
        <v>1132</v>
      </c>
      <c r="PF1" s="155" t="s">
        <v>1134</v>
      </c>
      <c r="PG1" s="155" t="s">
        <v>1136</v>
      </c>
      <c r="PH1" s="155" t="s">
        <v>1138</v>
      </c>
      <c r="PI1" s="155" t="s">
        <v>1140</v>
      </c>
      <c r="PJ1" s="155" t="s">
        <v>1142</v>
      </c>
      <c r="PK1" s="155" t="s">
        <v>1144</v>
      </c>
      <c r="PL1" s="155" t="s">
        <v>1146</v>
      </c>
      <c r="PM1" s="155" t="s">
        <v>1148</v>
      </c>
      <c r="PN1" s="155" t="s">
        <v>1150</v>
      </c>
      <c r="PO1" s="155" t="s">
        <v>1152</v>
      </c>
      <c r="PP1" s="155" t="s">
        <v>1154</v>
      </c>
      <c r="PQ1" s="155" t="s">
        <v>1156</v>
      </c>
      <c r="PR1" s="155" t="s">
        <v>1158</v>
      </c>
      <c r="PS1" s="155" t="s">
        <v>1160</v>
      </c>
      <c r="PT1" s="155" t="s">
        <v>1162</v>
      </c>
      <c r="PU1" s="155" t="s">
        <v>1164</v>
      </c>
      <c r="PV1" s="155" t="s">
        <v>1166</v>
      </c>
      <c r="PW1" s="155" t="s">
        <v>1168</v>
      </c>
      <c r="PX1" s="155" t="s">
        <v>1170</v>
      </c>
      <c r="PY1" s="155" t="s">
        <v>1172</v>
      </c>
      <c r="PZ1" s="155" t="s">
        <v>362</v>
      </c>
      <c r="QA1" s="155" t="s">
        <v>1174</v>
      </c>
      <c r="QB1" s="155" t="s">
        <v>1176</v>
      </c>
      <c r="QC1" s="155" t="s">
        <v>1178</v>
      </c>
      <c r="QD1" s="155" t="s">
        <v>1180</v>
      </c>
      <c r="QE1" s="155" t="s">
        <v>1182</v>
      </c>
      <c r="QF1" s="162" t="s">
        <v>363</v>
      </c>
      <c r="QG1" s="155" t="s">
        <v>364</v>
      </c>
      <c r="QH1" s="155" t="s">
        <v>1184</v>
      </c>
      <c r="QI1" s="155" t="s">
        <v>1186</v>
      </c>
      <c r="QJ1" s="155" t="s">
        <v>1188</v>
      </c>
      <c r="QK1" s="155" t="s">
        <v>1190</v>
      </c>
      <c r="QL1" s="155" t="s">
        <v>1192</v>
      </c>
      <c r="QM1" s="155" t="s">
        <v>1194</v>
      </c>
      <c r="QN1" s="162" t="s">
        <v>365</v>
      </c>
      <c r="QO1" s="155" t="s">
        <v>1196</v>
      </c>
      <c r="QP1" s="155" t="s">
        <v>366</v>
      </c>
      <c r="QQ1" s="155" t="s">
        <v>373</v>
      </c>
      <c r="QR1" s="155" t="s">
        <v>1198</v>
      </c>
      <c r="QS1" s="155" t="s">
        <v>1200</v>
      </c>
      <c r="QT1" s="155" t="s">
        <v>1202</v>
      </c>
      <c r="QU1" s="155" t="s">
        <v>1204</v>
      </c>
      <c r="QV1" s="155" t="s">
        <v>1206</v>
      </c>
      <c r="QW1" s="155" t="s">
        <v>1208</v>
      </c>
      <c r="QX1" s="155" t="s">
        <v>1210</v>
      </c>
      <c r="QY1" s="155" t="s">
        <v>1212</v>
      </c>
      <c r="QZ1" s="155" t="s">
        <v>1214</v>
      </c>
      <c r="RA1" s="155" t="s">
        <v>1216</v>
      </c>
      <c r="RB1" s="155" t="s">
        <v>1218</v>
      </c>
      <c r="RC1" s="155" t="s">
        <v>1220</v>
      </c>
      <c r="RD1" s="155" t="s">
        <v>1222</v>
      </c>
      <c r="RE1" s="155" t="s">
        <v>1224</v>
      </c>
      <c r="RF1" s="162" t="s">
        <v>367</v>
      </c>
      <c r="RG1" s="155" t="s">
        <v>368</v>
      </c>
      <c r="RH1" s="155" t="s">
        <v>1226</v>
      </c>
      <c r="RI1" s="155" t="s">
        <v>1228</v>
      </c>
      <c r="RJ1" s="162" t="s">
        <v>369</v>
      </c>
      <c r="RK1" s="155" t="s">
        <v>370</v>
      </c>
      <c r="RL1" s="155" t="s">
        <v>1230</v>
      </c>
      <c r="RM1" s="155" t="s">
        <v>1231</v>
      </c>
      <c r="RN1" s="155" t="s">
        <v>1232</v>
      </c>
      <c r="RO1" s="155" t="s">
        <v>1233</v>
      </c>
      <c r="RP1" s="155" t="s">
        <v>1235</v>
      </c>
      <c r="RQ1" s="155" t="s">
        <v>1236</v>
      </c>
      <c r="RR1" s="155" t="s">
        <v>1238</v>
      </c>
      <c r="RS1" s="155" t="s">
        <v>1239</v>
      </c>
      <c r="RT1" s="152" t="s">
        <v>374</v>
      </c>
      <c r="RU1" s="162" t="s">
        <v>375</v>
      </c>
      <c r="RV1" s="155" t="s">
        <v>376</v>
      </c>
      <c r="RW1" s="155" t="s">
        <v>1241</v>
      </c>
      <c r="RX1" s="155" t="s">
        <v>1243</v>
      </c>
      <c r="RY1" s="155" t="s">
        <v>377</v>
      </c>
      <c r="RZ1" s="155" t="s">
        <v>1245</v>
      </c>
      <c r="SA1" s="155" t="s">
        <v>1247</v>
      </c>
      <c r="SB1" s="155" t="s">
        <v>1249</v>
      </c>
      <c r="SC1" s="155" t="s">
        <v>1251</v>
      </c>
      <c r="SD1" s="162" t="s">
        <v>378</v>
      </c>
      <c r="SE1" s="155" t="s">
        <v>379</v>
      </c>
      <c r="SF1" s="155" t="s">
        <v>1253</v>
      </c>
      <c r="SG1" s="155" t="s">
        <v>1255</v>
      </c>
      <c r="SH1" s="155" t="s">
        <v>1257</v>
      </c>
      <c r="SI1" s="155" t="s">
        <v>1259</v>
      </c>
      <c r="SJ1" s="155" t="s">
        <v>1261</v>
      </c>
      <c r="SK1" s="155" t="s">
        <v>1263</v>
      </c>
      <c r="SL1" s="155" t="s">
        <v>1265</v>
      </c>
      <c r="SM1" s="155" t="s">
        <v>1267</v>
      </c>
      <c r="SN1" s="155" t="s">
        <v>1269</v>
      </c>
      <c r="SO1" s="155" t="s">
        <v>1271</v>
      </c>
      <c r="SP1" s="155" t="s">
        <v>1273</v>
      </c>
      <c r="SQ1" s="155" t="s">
        <v>1275</v>
      </c>
      <c r="SR1" s="155" t="s">
        <v>1277</v>
      </c>
      <c r="SS1" s="155" t="s">
        <v>1279</v>
      </c>
      <c r="ST1" s="155" t="s">
        <v>1281</v>
      </c>
      <c r="SU1" s="152" t="s">
        <v>380</v>
      </c>
      <c r="SV1" s="162" t="s">
        <v>381</v>
      </c>
      <c r="SW1" s="155" t="s">
        <v>382</v>
      </c>
      <c r="SX1" s="155" t="s">
        <v>1283</v>
      </c>
      <c r="SY1" s="155" t="s">
        <v>1285</v>
      </c>
      <c r="SZ1" s="155" t="s">
        <v>1287</v>
      </c>
      <c r="TA1" s="155" t="s">
        <v>1289</v>
      </c>
      <c r="TB1" s="155" t="s">
        <v>1291</v>
      </c>
      <c r="TC1" s="155" t="s">
        <v>383</v>
      </c>
      <c r="TD1" s="155" t="s">
        <v>1293</v>
      </c>
      <c r="TE1" s="155" t="s">
        <v>1295</v>
      </c>
      <c r="TF1" s="155" t="s">
        <v>1297</v>
      </c>
      <c r="TG1" s="155" t="s">
        <v>1299</v>
      </c>
      <c r="TH1" s="155" t="s">
        <v>1301</v>
      </c>
      <c r="TI1" s="155" t="s">
        <v>1303</v>
      </c>
      <c r="TJ1" s="162" t="s">
        <v>384</v>
      </c>
      <c r="TK1" s="155" t="s">
        <v>385</v>
      </c>
      <c r="TL1" s="155" t="s">
        <v>386</v>
      </c>
      <c r="TM1" s="155" t="s">
        <v>1305</v>
      </c>
      <c r="TN1" s="155" t="s">
        <v>1307</v>
      </c>
      <c r="TO1" s="155" t="s">
        <v>1308</v>
      </c>
      <c r="TP1" s="155" t="s">
        <v>1310</v>
      </c>
      <c r="TQ1" s="155" t="s">
        <v>1312</v>
      </c>
      <c r="TR1" s="155" t="s">
        <v>1314</v>
      </c>
      <c r="TS1" s="155" t="s">
        <v>1316</v>
      </c>
      <c r="TT1" s="155" t="s">
        <v>1318</v>
      </c>
      <c r="TU1" s="155" t="s">
        <v>1320</v>
      </c>
      <c r="TV1" s="155" t="s">
        <v>1322</v>
      </c>
      <c r="TW1" s="155" t="s">
        <v>1324</v>
      </c>
      <c r="TX1" s="155" t="s">
        <v>1326</v>
      </c>
      <c r="TY1" s="155" t="s">
        <v>1328</v>
      </c>
      <c r="TZ1" s="155" t="s">
        <v>1330</v>
      </c>
      <c r="UA1" s="155" t="s">
        <v>1332</v>
      </c>
      <c r="UB1" s="155" t="s">
        <v>1334</v>
      </c>
      <c r="UC1" s="152" t="s">
        <v>1336</v>
      </c>
      <c r="UD1" s="155" t="s">
        <v>1338</v>
      </c>
      <c r="UE1" s="155" t="s">
        <v>1340</v>
      </c>
      <c r="UF1" s="155" t="s">
        <v>1342</v>
      </c>
      <c r="UG1" s="155" t="s">
        <v>1344</v>
      </c>
      <c r="UH1" s="155" t="s">
        <v>1346</v>
      </c>
      <c r="UI1" s="158"/>
    </row>
    <row r="2" spans="1:555" s="113" customFormat="1" hidden="1">
      <c r="A2" s="113" t="s">
        <v>1379</v>
      </c>
      <c r="B2" s="113" t="s">
        <v>1381</v>
      </c>
      <c r="C2" s="113" t="s">
        <v>481</v>
      </c>
      <c r="D2" s="113" t="s">
        <v>1380</v>
      </c>
      <c r="E2" s="113" t="s">
        <v>1382</v>
      </c>
      <c r="F2" s="113" t="s">
        <v>482</v>
      </c>
      <c r="G2" s="143" t="s">
        <v>1383</v>
      </c>
      <c r="H2" s="113" t="s">
        <v>1384</v>
      </c>
      <c r="I2" s="113" t="s">
        <v>1385</v>
      </c>
      <c r="J2" s="113" t="s">
        <v>1485</v>
      </c>
      <c r="K2" s="113" t="s">
        <v>1386</v>
      </c>
      <c r="L2" s="113" t="s">
        <v>1387</v>
      </c>
      <c r="M2" s="113" t="s">
        <v>1388</v>
      </c>
      <c r="N2" s="113" t="s">
        <v>1389</v>
      </c>
      <c r="O2" s="113" t="s">
        <v>1390</v>
      </c>
      <c r="R2" s="113" t="s">
        <v>137</v>
      </c>
      <c r="S2" s="113" t="s">
        <v>1473</v>
      </c>
      <c r="U2" s="113" t="s">
        <v>402</v>
      </c>
      <c r="V2" s="113" t="s">
        <v>420</v>
      </c>
      <c r="W2" s="113" t="s">
        <v>403</v>
      </c>
      <c r="X2" s="113" t="s">
        <v>404</v>
      </c>
      <c r="Y2" s="113" t="s">
        <v>405</v>
      </c>
      <c r="Z2" s="113" t="s">
        <v>406</v>
      </c>
      <c r="AA2" s="113" t="s">
        <v>407</v>
      </c>
      <c r="AB2" s="113" t="s">
        <v>408</v>
      </c>
      <c r="AC2" s="113" t="s">
        <v>409</v>
      </c>
      <c r="AD2" s="113" t="s">
        <v>410</v>
      </c>
      <c r="AE2" s="113" t="s">
        <v>411</v>
      </c>
      <c r="AF2" s="113" t="s">
        <v>412</v>
      </c>
      <c r="AH2" s="113" t="s">
        <v>430</v>
      </c>
      <c r="AI2" s="113" t="s">
        <v>431</v>
      </c>
      <c r="AJ2" s="113" t="s">
        <v>432</v>
      </c>
      <c r="AK2" s="113" t="s">
        <v>433</v>
      </c>
      <c r="AL2" s="113" t="s">
        <v>434</v>
      </c>
      <c r="AM2" s="113" t="s">
        <v>437</v>
      </c>
      <c r="AN2" s="113" t="s">
        <v>435</v>
      </c>
      <c r="AO2" s="113" t="s">
        <v>436</v>
      </c>
      <c r="AP2" s="113" t="s">
        <v>438</v>
      </c>
      <c r="AQ2" s="113" t="s">
        <v>439</v>
      </c>
      <c r="AR2" s="113" t="s">
        <v>440</v>
      </c>
      <c r="AS2" s="113" t="s">
        <v>441</v>
      </c>
      <c r="AT2" s="113" t="s">
        <v>442</v>
      </c>
      <c r="AU2" s="113" t="s">
        <v>443</v>
      </c>
      <c r="AV2" s="113" t="s">
        <v>444</v>
      </c>
      <c r="AW2" s="113" t="s">
        <v>445</v>
      </c>
      <c r="AX2" s="113" t="s">
        <v>446</v>
      </c>
      <c r="AY2" s="113" t="s">
        <v>447</v>
      </c>
      <c r="AZ2" s="113" t="s">
        <v>448</v>
      </c>
      <c r="BA2" s="113" t="s">
        <v>449</v>
      </c>
      <c r="BB2" s="113" t="s">
        <v>450</v>
      </c>
      <c r="BC2" s="113" t="s">
        <v>451</v>
      </c>
      <c r="BD2" s="113" t="s">
        <v>452</v>
      </c>
      <c r="BE2" s="113" t="s">
        <v>453</v>
      </c>
      <c r="BF2" s="113" t="s">
        <v>454</v>
      </c>
      <c r="BG2" s="113" t="s">
        <v>455</v>
      </c>
      <c r="BH2" s="113" t="s">
        <v>456</v>
      </c>
      <c r="BI2" s="113" t="s">
        <v>457</v>
      </c>
      <c r="BJ2" s="113" t="s">
        <v>458</v>
      </c>
      <c r="BK2" s="113" t="s">
        <v>459</v>
      </c>
      <c r="BL2" s="113" t="s">
        <v>460</v>
      </c>
      <c r="BM2" s="113" t="s">
        <v>461</v>
      </c>
      <c r="BN2" s="113" t="s">
        <v>462</v>
      </c>
      <c r="BO2" s="113" t="s">
        <v>463</v>
      </c>
      <c r="BP2" s="113" t="s">
        <v>464</v>
      </c>
      <c r="BQ2" s="113" t="s">
        <v>465</v>
      </c>
      <c r="BR2" s="113" t="s">
        <v>466</v>
      </c>
      <c r="BS2" s="113" t="s">
        <v>467</v>
      </c>
      <c r="BT2" s="113" t="s">
        <v>468</v>
      </c>
      <c r="BU2" s="113" t="s">
        <v>469</v>
      </c>
    </row>
    <row r="3" spans="1:555" hidden="1">
      <c r="AH3" s="84">
        <v>2500</v>
      </c>
      <c r="AI3" s="84">
        <v>1900</v>
      </c>
      <c r="AJ3" s="84">
        <v>1650</v>
      </c>
      <c r="AK3" s="84">
        <v>1580</v>
      </c>
      <c r="AL3" s="84">
        <v>2250</v>
      </c>
      <c r="AM3" s="84">
        <v>1650</v>
      </c>
      <c r="AN3" s="84">
        <v>1400</v>
      </c>
      <c r="AO3" s="84">
        <v>1340</v>
      </c>
      <c r="AP3" s="84">
        <v>2000</v>
      </c>
      <c r="AQ3" s="84">
        <v>1400</v>
      </c>
      <c r="AR3" s="84">
        <v>1150</v>
      </c>
      <c r="AS3" s="84">
        <v>1100</v>
      </c>
      <c r="AT3" s="84">
        <v>1750</v>
      </c>
      <c r="AU3" s="84">
        <v>1150</v>
      </c>
      <c r="AV3" s="84">
        <v>900</v>
      </c>
      <c r="AW3" s="84">
        <v>860</v>
      </c>
      <c r="AX3" s="84">
        <v>1200</v>
      </c>
      <c r="AY3" s="84">
        <v>900</v>
      </c>
      <c r="AZ3" s="84">
        <v>650</v>
      </c>
      <c r="BA3" s="84">
        <v>620</v>
      </c>
      <c r="BB3" s="84">
        <v>5355</v>
      </c>
      <c r="BC3" s="84">
        <v>4935</v>
      </c>
      <c r="BD3" s="84">
        <v>6300</v>
      </c>
      <c r="BE3" s="84">
        <v>5880</v>
      </c>
      <c r="BF3" s="84">
        <v>4725</v>
      </c>
      <c r="BG3" s="84">
        <v>4305</v>
      </c>
      <c r="BH3" s="84">
        <v>5670</v>
      </c>
      <c r="BI3" s="84">
        <v>5250</v>
      </c>
      <c r="BJ3" s="84">
        <v>4095</v>
      </c>
      <c r="BK3" s="84">
        <v>3780</v>
      </c>
      <c r="BL3" s="84">
        <v>5040</v>
      </c>
      <c r="BM3" s="84">
        <v>4620</v>
      </c>
      <c r="BN3" s="84">
        <v>3465</v>
      </c>
      <c r="BO3" s="84">
        <v>3150</v>
      </c>
      <c r="BP3" s="84">
        <v>4410</v>
      </c>
      <c r="BQ3" s="84">
        <v>4095</v>
      </c>
      <c r="BR3" s="84">
        <v>3045</v>
      </c>
      <c r="BS3" s="84">
        <v>2835</v>
      </c>
      <c r="BT3" s="84">
        <v>3885</v>
      </c>
      <c r="BU3" s="84">
        <v>3570</v>
      </c>
    </row>
    <row r="4" spans="1:555" ht="15.75" thickBot="1"/>
    <row r="5" spans="1:555" ht="53.25" thickBot="1">
      <c r="C5" s="85" t="s">
        <v>429</v>
      </c>
      <c r="D5" s="168">
        <f>SUMIF(C:C,$C$10,D:D)</f>
        <v>0</v>
      </c>
    </row>
    <row r="6" spans="1:555">
      <c r="C6" s="106"/>
      <c r="D6" s="106"/>
      <c r="E6" s="106"/>
      <c r="F6" s="106"/>
      <c r="G6" s="76"/>
      <c r="H6" s="106"/>
      <c r="I6" s="106"/>
    </row>
    <row r="7" spans="1:555">
      <c r="C7" s="106"/>
      <c r="D7" s="106"/>
      <c r="E7" s="106"/>
      <c r="F7" s="106"/>
      <c r="G7" s="76"/>
      <c r="H7" s="106"/>
      <c r="I7" s="106"/>
    </row>
    <row r="8" spans="1:555">
      <c r="C8" s="106"/>
      <c r="D8" s="106"/>
      <c r="E8" s="106"/>
      <c r="F8" s="106"/>
      <c r="G8" s="76"/>
      <c r="H8" s="106"/>
      <c r="I8" s="106"/>
    </row>
    <row r="9" spans="1:555" ht="15.75" thickBot="1">
      <c r="C9" s="106"/>
      <c r="D9" s="106"/>
      <c r="E9" s="106"/>
      <c r="F9" s="106"/>
      <c r="G9" s="76"/>
      <c r="H9" s="106"/>
      <c r="I9" s="106"/>
      <c r="K9" s="150"/>
    </row>
    <row r="10" spans="1:555" ht="15.75" thickBot="1">
      <c r="C10" s="140" t="s">
        <v>52</v>
      </c>
      <c r="D10" s="107">
        <f>SUM(F17:F51)</f>
        <v>0</v>
      </c>
      <c r="G10" s="77"/>
      <c r="H10" s="69"/>
      <c r="I10" s="69"/>
    </row>
    <row r="11" spans="1:555">
      <c r="G11" s="77"/>
      <c r="H11" s="69"/>
      <c r="I11" s="69"/>
    </row>
    <row r="12" spans="1:555">
      <c r="F12" s="69"/>
      <c r="G12" s="77"/>
      <c r="H12" s="69"/>
      <c r="I12" s="69"/>
    </row>
    <row r="13" spans="1:555" ht="15.75">
      <c r="C13" s="285" t="s">
        <v>399</v>
      </c>
      <c r="D13" s="174" t="s">
        <v>400</v>
      </c>
      <c r="F13" s="69"/>
      <c r="G13" s="77"/>
      <c r="H13" s="69"/>
      <c r="I13" s="69"/>
    </row>
    <row r="14" spans="1:555" ht="18.75">
      <c r="C14" s="183" t="e">
        <f>IFERROR(VLOOKUP(D13,'Desarrollo e Innov. Curricular'!$E:$F,2,FALSE),IFERROR(VLOOKUP(D13,'Investigación Científica'!$E:$F,2,FALSE),IFERROR(VLOOKUP(D13,'Vinculación Univ. Sociedad'!$E:$F,2,FALSE),IFERROR(VLOOKUP(D13,'Docencia y Profesorado Universi'!$E:$F,2,FALSE),IFERROR(VLOOKUP(D13,'Estudiantes y Graduados'!$E:$F,2,FALSE),IFERROR(VLOOKUP(D13,'11.Gestion Administrativa'!$E:$F,2,FALSE),IFERROR(VLOOKUP(D13,'Gestión Académica'!$E:$F,2,FALSE),IFERROR(VLOOKUP(D13,'Aseguramiento de la Calidad'!$E:$F,2,FALSE),IFERROR(VLOOKUP(D13,'Gestión del Conocimiento'!$E:$F,2,FALSE),IFERROR(VLOOKUP(D13,'15.Gobernabilidad y Procesos...'!$E:$F,2,FALSE),IFERROR(VLOOKUP(D13,'Gestión del Talento Humano'!$E:$F,2,FALSE),IFERROR(VLOOKUP(D13,'Internacionalización de la E.S.'!$E:$F,2,FALSE),IFERROR(VLOOKUP(D13,Posgrado!$E:$F,2,FALSE),IFERROR(VLOOKUP(D13,'Cultura de Innovación Insti...'!$E:$F,2,FALSE),VLOOKUP(D13,'Lo Esencial de la Reforma Univ.'!$E:$F,2,0)))))))))))))))</f>
        <v>#N/A</v>
      </c>
      <c r="D14" s="31"/>
      <c r="F14" s="69"/>
      <c r="G14" s="77"/>
      <c r="H14" s="69"/>
      <c r="I14" s="69"/>
    </row>
    <row r="15" spans="1:555" ht="42.75" thickBot="1">
      <c r="F15" s="92"/>
      <c r="G15" s="74"/>
      <c r="H15" s="74"/>
      <c r="I15" s="74"/>
      <c r="L15" s="198"/>
      <c r="M15" s="199"/>
      <c r="N15" s="198"/>
      <c r="O15" s="198"/>
      <c r="P15" s="201" t="s">
        <v>479</v>
      </c>
      <c r="Q15" s="201" t="s">
        <v>480</v>
      </c>
    </row>
    <row r="16" spans="1:555" ht="30.75" thickBot="1">
      <c r="C16" s="120" t="s">
        <v>43</v>
      </c>
      <c r="D16" s="120" t="s">
        <v>54</v>
      </c>
      <c r="E16" s="126" t="s">
        <v>56</v>
      </c>
      <c r="F16" s="125" t="s">
        <v>27</v>
      </c>
      <c r="G16" s="123" t="s">
        <v>139</v>
      </c>
      <c r="H16" s="126" t="s">
        <v>45</v>
      </c>
      <c r="I16" s="123" t="s">
        <v>140</v>
      </c>
      <c r="J16" s="123" t="s">
        <v>418</v>
      </c>
      <c r="K16" s="123" t="s">
        <v>419</v>
      </c>
      <c r="L16" s="195" t="s">
        <v>21</v>
      </c>
      <c r="M16" s="195" t="s">
        <v>54</v>
      </c>
      <c r="N16" s="196" t="s">
        <v>477</v>
      </c>
      <c r="O16" s="197" t="s">
        <v>478</v>
      </c>
      <c r="P16" s="200">
        <v>0.7</v>
      </c>
      <c r="Q16" s="200">
        <v>0.3</v>
      </c>
    </row>
    <row r="17" spans="3:17">
      <c r="C17" s="192" t="s">
        <v>449</v>
      </c>
      <c r="D17" s="193"/>
      <c r="E17" s="191">
        <f>HLOOKUP(C17,$AH$2:$BU$3,2,0)</f>
        <v>620</v>
      </c>
      <c r="F17" s="96">
        <f t="shared" ref="F17:F51" si="0">D17*E17</f>
        <v>0</v>
      </c>
      <c r="G17" s="144"/>
      <c r="H17" s="128"/>
      <c r="I17" s="121" t="e">
        <f>VLOOKUP(H17,Presupuesto!$A$11:$B$565,2,0)</f>
        <v>#N/A</v>
      </c>
      <c r="J17" s="190" t="s">
        <v>1485</v>
      </c>
      <c r="K17" s="97" t="s">
        <v>402</v>
      </c>
      <c r="L17" s="127"/>
      <c r="M17" s="141"/>
      <c r="N17" s="114"/>
      <c r="O17" s="96">
        <f t="shared" ref="O17:O51" si="1">M17*N17</f>
        <v>0</v>
      </c>
      <c r="P17" s="96">
        <f>$O17*P$16</f>
        <v>0</v>
      </c>
      <c r="Q17" s="96">
        <f t="shared" ref="Q17:Q51" si="2">$O17*Q$16</f>
        <v>0</v>
      </c>
    </row>
    <row r="18" spans="3:17">
      <c r="C18" s="127"/>
      <c r="D18" s="141"/>
      <c r="E18" s="114"/>
      <c r="F18" s="96">
        <f t="shared" si="0"/>
        <v>0</v>
      </c>
      <c r="G18" s="144"/>
      <c r="H18" s="128"/>
      <c r="I18" s="121" t="e">
        <f>VLOOKUP(H18,Presupuesto!$A$11:$B$565,2,0)</f>
        <v>#N/A</v>
      </c>
      <c r="J18" s="97" t="str">
        <f>$J$17</f>
        <v>Posgrado</v>
      </c>
      <c r="K18" s="97" t="s">
        <v>420</v>
      </c>
      <c r="L18" s="127"/>
      <c r="M18" s="141"/>
      <c r="N18" s="114"/>
      <c r="O18" s="96">
        <f t="shared" si="1"/>
        <v>0</v>
      </c>
      <c r="P18" s="96">
        <f t="shared" ref="P18:P37" si="3">$O18*P$16</f>
        <v>0</v>
      </c>
      <c r="Q18" s="96">
        <f t="shared" si="2"/>
        <v>0</v>
      </c>
    </row>
    <row r="19" spans="3:17">
      <c r="C19" s="127"/>
      <c r="D19" s="141"/>
      <c r="E19" s="114"/>
      <c r="F19" s="96">
        <f t="shared" si="0"/>
        <v>0</v>
      </c>
      <c r="G19" s="144"/>
      <c r="H19" s="128"/>
      <c r="I19" s="121" t="e">
        <f>VLOOKUP(H19,Presupuesto!$A$11:$B$565,2,0)</f>
        <v>#N/A</v>
      </c>
      <c r="J19" s="97" t="str">
        <f t="shared" ref="J19:J50" si="4">$J$17</f>
        <v>Posgrado</v>
      </c>
      <c r="K19" s="97" t="s">
        <v>420</v>
      </c>
      <c r="L19" s="127"/>
      <c r="M19" s="141"/>
      <c r="N19" s="114"/>
      <c r="O19" s="96">
        <f t="shared" si="1"/>
        <v>0</v>
      </c>
      <c r="P19" s="96">
        <f t="shared" si="3"/>
        <v>0</v>
      </c>
      <c r="Q19" s="96">
        <f t="shared" si="2"/>
        <v>0</v>
      </c>
    </row>
    <row r="20" spans="3:17">
      <c r="C20" s="127"/>
      <c r="D20" s="141"/>
      <c r="E20" s="114"/>
      <c r="F20" s="96">
        <f t="shared" si="0"/>
        <v>0</v>
      </c>
      <c r="G20" s="144"/>
      <c r="H20" s="128"/>
      <c r="I20" s="121" t="e">
        <f>VLOOKUP(H20,Presupuesto!$A$11:$B$565,2,0)</f>
        <v>#N/A</v>
      </c>
      <c r="J20" s="97" t="str">
        <f t="shared" si="4"/>
        <v>Posgrado</v>
      </c>
      <c r="K20" s="97" t="s">
        <v>420</v>
      </c>
      <c r="L20" s="127"/>
      <c r="M20" s="141"/>
      <c r="N20" s="114"/>
      <c r="O20" s="96">
        <f t="shared" si="1"/>
        <v>0</v>
      </c>
      <c r="P20" s="96">
        <f t="shared" si="3"/>
        <v>0</v>
      </c>
      <c r="Q20" s="96">
        <f t="shared" si="2"/>
        <v>0</v>
      </c>
    </row>
    <row r="21" spans="3:17">
      <c r="C21" s="127"/>
      <c r="D21" s="141"/>
      <c r="E21" s="114"/>
      <c r="F21" s="96">
        <f t="shared" si="0"/>
        <v>0</v>
      </c>
      <c r="G21" s="144"/>
      <c r="H21" s="128"/>
      <c r="I21" s="121" t="e">
        <f>VLOOKUP(H21,Presupuesto!$A$11:$B$565,2,0)</f>
        <v>#N/A</v>
      </c>
      <c r="J21" s="97" t="str">
        <f t="shared" si="4"/>
        <v>Posgrado</v>
      </c>
      <c r="K21" s="97" t="s">
        <v>420</v>
      </c>
      <c r="L21" s="127"/>
      <c r="M21" s="141"/>
      <c r="N21" s="114"/>
      <c r="O21" s="96">
        <f t="shared" si="1"/>
        <v>0</v>
      </c>
      <c r="P21" s="96">
        <f t="shared" si="3"/>
        <v>0</v>
      </c>
      <c r="Q21" s="96">
        <f t="shared" si="2"/>
        <v>0</v>
      </c>
    </row>
    <row r="22" spans="3:17">
      <c r="C22" s="127"/>
      <c r="D22" s="141"/>
      <c r="E22" s="114"/>
      <c r="F22" s="96">
        <f t="shared" si="0"/>
        <v>0</v>
      </c>
      <c r="G22" s="144"/>
      <c r="H22" s="128"/>
      <c r="I22" s="121" t="e">
        <f>VLOOKUP(H22,Presupuesto!$A$11:$B$565,2,0)</f>
        <v>#N/A</v>
      </c>
      <c r="J22" s="97" t="str">
        <f t="shared" si="4"/>
        <v>Posgrado</v>
      </c>
      <c r="K22" s="97" t="s">
        <v>409</v>
      </c>
      <c r="L22" s="127"/>
      <c r="M22" s="141"/>
      <c r="N22" s="114"/>
      <c r="O22" s="96">
        <f t="shared" si="1"/>
        <v>0</v>
      </c>
      <c r="P22" s="96">
        <f t="shared" si="3"/>
        <v>0</v>
      </c>
      <c r="Q22" s="96">
        <f t="shared" si="2"/>
        <v>0</v>
      </c>
    </row>
    <row r="23" spans="3:17">
      <c r="C23" s="127"/>
      <c r="D23" s="141"/>
      <c r="E23" s="114"/>
      <c r="F23" s="96">
        <f t="shared" si="0"/>
        <v>0</v>
      </c>
      <c r="G23" s="144"/>
      <c r="H23" s="128"/>
      <c r="I23" s="121" t="e">
        <f>VLOOKUP(H23,Presupuesto!$A$11:$B$565,2,0)</f>
        <v>#N/A</v>
      </c>
      <c r="J23" s="97" t="str">
        <f t="shared" si="4"/>
        <v>Posgrado</v>
      </c>
      <c r="K23" s="97" t="s">
        <v>420</v>
      </c>
      <c r="L23" s="127"/>
      <c r="M23" s="141"/>
      <c r="N23" s="114"/>
      <c r="O23" s="96">
        <f t="shared" si="1"/>
        <v>0</v>
      </c>
      <c r="P23" s="96">
        <f t="shared" si="3"/>
        <v>0</v>
      </c>
      <c r="Q23" s="96">
        <f t="shared" si="2"/>
        <v>0</v>
      </c>
    </row>
    <row r="24" spans="3:17">
      <c r="C24" s="127"/>
      <c r="D24" s="141"/>
      <c r="E24" s="114"/>
      <c r="F24" s="96">
        <f t="shared" si="0"/>
        <v>0</v>
      </c>
      <c r="G24" s="144"/>
      <c r="H24" s="128"/>
      <c r="I24" s="121" t="e">
        <f>VLOOKUP(H24,Presupuesto!$A$11:$B$565,2,0)</f>
        <v>#N/A</v>
      </c>
      <c r="J24" s="97" t="str">
        <f t="shared" si="4"/>
        <v>Posgrado</v>
      </c>
      <c r="K24" s="97" t="s">
        <v>420</v>
      </c>
      <c r="L24" s="127"/>
      <c r="M24" s="141"/>
      <c r="N24" s="114"/>
      <c r="O24" s="96">
        <f t="shared" si="1"/>
        <v>0</v>
      </c>
      <c r="P24" s="96">
        <f t="shared" si="3"/>
        <v>0</v>
      </c>
      <c r="Q24" s="96">
        <f t="shared" si="2"/>
        <v>0</v>
      </c>
    </row>
    <row r="25" spans="3:17">
      <c r="C25" s="127"/>
      <c r="D25" s="141"/>
      <c r="E25" s="114"/>
      <c r="F25" s="96">
        <f t="shared" si="0"/>
        <v>0</v>
      </c>
      <c r="G25" s="144"/>
      <c r="H25" s="128"/>
      <c r="I25" s="121" t="e">
        <f>VLOOKUP(H25,Presupuesto!$A$11:$B$565,2,0)</f>
        <v>#N/A</v>
      </c>
      <c r="J25" s="97" t="str">
        <f t="shared" si="4"/>
        <v>Posgrado</v>
      </c>
      <c r="K25" s="97" t="s">
        <v>420</v>
      </c>
      <c r="L25" s="127"/>
      <c r="M25" s="141"/>
      <c r="N25" s="114"/>
      <c r="O25" s="96">
        <f t="shared" si="1"/>
        <v>0</v>
      </c>
      <c r="P25" s="96">
        <f t="shared" si="3"/>
        <v>0</v>
      </c>
      <c r="Q25" s="96">
        <f t="shared" si="2"/>
        <v>0</v>
      </c>
    </row>
    <row r="26" spans="3:17">
      <c r="C26" s="127"/>
      <c r="D26" s="141"/>
      <c r="E26" s="114"/>
      <c r="F26" s="96">
        <f t="shared" si="0"/>
        <v>0</v>
      </c>
      <c r="G26" s="144"/>
      <c r="H26" s="128"/>
      <c r="I26" s="121" t="e">
        <f>VLOOKUP(H26,Presupuesto!$A$11:$B$565,2,0)</f>
        <v>#N/A</v>
      </c>
      <c r="J26" s="97" t="str">
        <f t="shared" si="4"/>
        <v>Posgrado</v>
      </c>
      <c r="K26" s="97" t="s">
        <v>420</v>
      </c>
      <c r="L26" s="127"/>
      <c r="M26" s="141"/>
      <c r="N26" s="114"/>
      <c r="O26" s="96">
        <f t="shared" si="1"/>
        <v>0</v>
      </c>
      <c r="P26" s="96">
        <f t="shared" si="3"/>
        <v>0</v>
      </c>
      <c r="Q26" s="96">
        <f t="shared" si="2"/>
        <v>0</v>
      </c>
    </row>
    <row r="27" spans="3:17">
      <c r="C27" s="127"/>
      <c r="D27" s="141"/>
      <c r="E27" s="114"/>
      <c r="F27" s="96">
        <f t="shared" si="0"/>
        <v>0</v>
      </c>
      <c r="G27" s="144"/>
      <c r="H27" s="128"/>
      <c r="I27" s="121" t="e">
        <f>VLOOKUP(H27,Presupuesto!$A$11:$B$565,2,0)</f>
        <v>#N/A</v>
      </c>
      <c r="J27" s="97" t="str">
        <f t="shared" si="4"/>
        <v>Posgrado</v>
      </c>
      <c r="K27" s="97" t="s">
        <v>420</v>
      </c>
      <c r="L27" s="127"/>
      <c r="M27" s="141"/>
      <c r="N27" s="114"/>
      <c r="O27" s="96">
        <f t="shared" si="1"/>
        <v>0</v>
      </c>
      <c r="P27" s="96">
        <f t="shared" si="3"/>
        <v>0</v>
      </c>
      <c r="Q27" s="96">
        <f t="shared" si="2"/>
        <v>0</v>
      </c>
    </row>
    <row r="28" spans="3:17">
      <c r="C28" s="127"/>
      <c r="D28" s="141"/>
      <c r="E28" s="114"/>
      <c r="F28" s="96">
        <f t="shared" si="0"/>
        <v>0</v>
      </c>
      <c r="G28" s="144"/>
      <c r="H28" s="128"/>
      <c r="I28" s="121" t="e">
        <f>VLOOKUP(H28,Presupuesto!$A$11:$B$565,2,0)</f>
        <v>#N/A</v>
      </c>
      <c r="J28" s="97" t="str">
        <f t="shared" si="4"/>
        <v>Posgrado</v>
      </c>
      <c r="K28" s="97" t="s">
        <v>420</v>
      </c>
      <c r="L28" s="127"/>
      <c r="M28" s="141"/>
      <c r="N28" s="114"/>
      <c r="O28" s="96">
        <f t="shared" si="1"/>
        <v>0</v>
      </c>
      <c r="P28" s="96">
        <f t="shared" si="3"/>
        <v>0</v>
      </c>
      <c r="Q28" s="96">
        <f t="shared" si="2"/>
        <v>0</v>
      </c>
    </row>
    <row r="29" spans="3:17">
      <c r="C29" s="127"/>
      <c r="D29" s="141"/>
      <c r="E29" s="114"/>
      <c r="F29" s="96">
        <f t="shared" si="0"/>
        <v>0</v>
      </c>
      <c r="G29" s="144"/>
      <c r="H29" s="128"/>
      <c r="I29" s="121" t="e">
        <f>VLOOKUP(H29,Presupuesto!$A$11:$B$565,2,0)</f>
        <v>#N/A</v>
      </c>
      <c r="J29" s="97" t="str">
        <f t="shared" si="4"/>
        <v>Posgrado</v>
      </c>
      <c r="K29" s="97" t="s">
        <v>420</v>
      </c>
      <c r="L29" s="127"/>
      <c r="M29" s="141"/>
      <c r="N29" s="114"/>
      <c r="O29" s="96">
        <f t="shared" si="1"/>
        <v>0</v>
      </c>
      <c r="P29" s="96">
        <f t="shared" si="3"/>
        <v>0</v>
      </c>
      <c r="Q29" s="96">
        <f t="shared" si="2"/>
        <v>0</v>
      </c>
    </row>
    <row r="30" spans="3:17">
      <c r="C30" s="127"/>
      <c r="D30" s="141"/>
      <c r="E30" s="114"/>
      <c r="F30" s="96">
        <f t="shared" si="0"/>
        <v>0</v>
      </c>
      <c r="G30" s="144"/>
      <c r="H30" s="128"/>
      <c r="I30" s="121" t="e">
        <f>VLOOKUP(H30,Presupuesto!$A$11:$B$565,2,0)</f>
        <v>#N/A</v>
      </c>
      <c r="J30" s="97" t="str">
        <f t="shared" si="4"/>
        <v>Posgrado</v>
      </c>
      <c r="K30" s="97" t="s">
        <v>420</v>
      </c>
      <c r="L30" s="127"/>
      <c r="M30" s="141"/>
      <c r="N30" s="114"/>
      <c r="O30" s="96">
        <f t="shared" si="1"/>
        <v>0</v>
      </c>
      <c r="P30" s="96">
        <f t="shared" si="3"/>
        <v>0</v>
      </c>
      <c r="Q30" s="96">
        <f t="shared" si="2"/>
        <v>0</v>
      </c>
    </row>
    <row r="31" spans="3:17">
      <c r="C31" s="127"/>
      <c r="D31" s="141"/>
      <c r="E31" s="114"/>
      <c r="F31" s="96">
        <f t="shared" si="0"/>
        <v>0</v>
      </c>
      <c r="G31" s="144"/>
      <c r="H31" s="128"/>
      <c r="I31" s="121" t="e">
        <f>VLOOKUP(H31,Presupuesto!$A$11:$B$565,2,0)</f>
        <v>#N/A</v>
      </c>
      <c r="J31" s="97" t="str">
        <f t="shared" si="4"/>
        <v>Posgrado</v>
      </c>
      <c r="K31" s="97" t="s">
        <v>420</v>
      </c>
      <c r="L31" s="127"/>
      <c r="M31" s="141"/>
      <c r="N31" s="114"/>
      <c r="O31" s="96">
        <f t="shared" si="1"/>
        <v>0</v>
      </c>
      <c r="P31" s="96">
        <f t="shared" si="3"/>
        <v>0</v>
      </c>
      <c r="Q31" s="96">
        <f t="shared" si="2"/>
        <v>0</v>
      </c>
    </row>
    <row r="32" spans="3:17">
      <c r="C32" s="127"/>
      <c r="D32" s="141"/>
      <c r="E32" s="114"/>
      <c r="F32" s="96">
        <f t="shared" si="0"/>
        <v>0</v>
      </c>
      <c r="G32" s="144"/>
      <c r="H32" s="128"/>
      <c r="I32" s="121" t="e">
        <f>VLOOKUP(H32,Presupuesto!$A$11:$B$565,2,0)</f>
        <v>#N/A</v>
      </c>
      <c r="J32" s="97" t="str">
        <f t="shared" si="4"/>
        <v>Posgrado</v>
      </c>
      <c r="K32" s="97" t="s">
        <v>420</v>
      </c>
      <c r="L32" s="127"/>
      <c r="M32" s="141"/>
      <c r="N32" s="114"/>
      <c r="O32" s="96">
        <f t="shared" si="1"/>
        <v>0</v>
      </c>
      <c r="P32" s="96">
        <f t="shared" si="3"/>
        <v>0</v>
      </c>
      <c r="Q32" s="96">
        <f t="shared" si="2"/>
        <v>0</v>
      </c>
    </row>
    <row r="33" spans="3:17">
      <c r="C33" s="127"/>
      <c r="D33" s="141"/>
      <c r="E33" s="114"/>
      <c r="F33" s="96">
        <f t="shared" si="0"/>
        <v>0</v>
      </c>
      <c r="G33" s="144"/>
      <c r="H33" s="128"/>
      <c r="I33" s="121" t="e">
        <f>VLOOKUP(H33,Presupuesto!$A$11:$B$565,2,0)</f>
        <v>#N/A</v>
      </c>
      <c r="J33" s="97" t="str">
        <f t="shared" si="4"/>
        <v>Posgrado</v>
      </c>
      <c r="K33" s="97" t="s">
        <v>420</v>
      </c>
      <c r="L33" s="127"/>
      <c r="M33" s="141"/>
      <c r="N33" s="114"/>
      <c r="O33" s="96">
        <f t="shared" si="1"/>
        <v>0</v>
      </c>
      <c r="P33" s="96">
        <f t="shared" si="3"/>
        <v>0</v>
      </c>
      <c r="Q33" s="96">
        <f t="shared" si="2"/>
        <v>0</v>
      </c>
    </row>
    <row r="34" spans="3:17">
      <c r="C34" s="127"/>
      <c r="D34" s="141"/>
      <c r="E34" s="114"/>
      <c r="F34" s="96">
        <f t="shared" si="0"/>
        <v>0</v>
      </c>
      <c r="G34" s="144"/>
      <c r="H34" s="128"/>
      <c r="I34" s="121" t="e">
        <f>VLOOKUP(H34,Presupuesto!$A$11:$B$565,2,0)</f>
        <v>#N/A</v>
      </c>
      <c r="J34" s="97" t="str">
        <f t="shared" si="4"/>
        <v>Posgrado</v>
      </c>
      <c r="K34" s="97" t="s">
        <v>420</v>
      </c>
      <c r="L34" s="127"/>
      <c r="M34" s="141"/>
      <c r="N34" s="114"/>
      <c r="O34" s="96">
        <f t="shared" si="1"/>
        <v>0</v>
      </c>
      <c r="P34" s="96">
        <f t="shared" si="3"/>
        <v>0</v>
      </c>
      <c r="Q34" s="96">
        <f t="shared" si="2"/>
        <v>0</v>
      </c>
    </row>
    <row r="35" spans="3:17">
      <c r="C35" s="127"/>
      <c r="D35" s="141"/>
      <c r="E35" s="114"/>
      <c r="F35" s="96">
        <f t="shared" si="0"/>
        <v>0</v>
      </c>
      <c r="G35" s="144"/>
      <c r="H35" s="128"/>
      <c r="I35" s="121" t="e">
        <f>VLOOKUP(H35,Presupuesto!$A$11:$B$565,2,0)</f>
        <v>#N/A</v>
      </c>
      <c r="J35" s="97" t="str">
        <f t="shared" si="4"/>
        <v>Posgrado</v>
      </c>
      <c r="K35" s="97" t="s">
        <v>420</v>
      </c>
      <c r="L35" s="127"/>
      <c r="M35" s="141"/>
      <c r="N35" s="114"/>
      <c r="O35" s="96">
        <f t="shared" si="1"/>
        <v>0</v>
      </c>
      <c r="P35" s="96">
        <f t="shared" si="3"/>
        <v>0</v>
      </c>
      <c r="Q35" s="96">
        <f t="shared" si="2"/>
        <v>0</v>
      </c>
    </row>
    <row r="36" spans="3:17">
      <c r="C36" s="127"/>
      <c r="D36" s="141"/>
      <c r="E36" s="114"/>
      <c r="F36" s="96">
        <f t="shared" si="0"/>
        <v>0</v>
      </c>
      <c r="G36" s="144"/>
      <c r="H36" s="128"/>
      <c r="I36" s="121" t="e">
        <f>VLOOKUP(H36,Presupuesto!$A$11:$B$565,2,0)</f>
        <v>#N/A</v>
      </c>
      <c r="J36" s="97" t="str">
        <f t="shared" si="4"/>
        <v>Posgrado</v>
      </c>
      <c r="K36" s="97" t="s">
        <v>420</v>
      </c>
      <c r="L36" s="127"/>
      <c r="M36" s="141"/>
      <c r="N36" s="114"/>
      <c r="O36" s="96">
        <f t="shared" si="1"/>
        <v>0</v>
      </c>
      <c r="P36" s="96">
        <f t="shared" si="3"/>
        <v>0</v>
      </c>
      <c r="Q36" s="96">
        <f t="shared" si="2"/>
        <v>0</v>
      </c>
    </row>
    <row r="37" spans="3:17">
      <c r="C37" s="127"/>
      <c r="D37" s="141"/>
      <c r="E37" s="114"/>
      <c r="F37" s="96">
        <f t="shared" si="0"/>
        <v>0</v>
      </c>
      <c r="G37" s="144"/>
      <c r="H37" s="128"/>
      <c r="I37" s="121" t="e">
        <f>VLOOKUP(H37,Presupuesto!$A$11:$B$565,2,0)</f>
        <v>#N/A</v>
      </c>
      <c r="J37" s="97" t="str">
        <f t="shared" si="4"/>
        <v>Posgrado</v>
      </c>
      <c r="K37" s="97" t="s">
        <v>420</v>
      </c>
      <c r="L37" s="127"/>
      <c r="M37" s="141"/>
      <c r="N37" s="114"/>
      <c r="O37" s="96">
        <f t="shared" si="1"/>
        <v>0</v>
      </c>
      <c r="P37" s="96">
        <f t="shared" si="3"/>
        <v>0</v>
      </c>
      <c r="Q37" s="96">
        <f t="shared" si="2"/>
        <v>0</v>
      </c>
    </row>
    <row r="38" spans="3:17">
      <c r="C38" s="127"/>
      <c r="D38" s="141"/>
      <c r="E38" s="114"/>
      <c r="F38" s="96">
        <f t="shared" si="0"/>
        <v>0</v>
      </c>
      <c r="G38" s="144"/>
      <c r="H38" s="128"/>
      <c r="I38" s="121" t="e">
        <f>VLOOKUP(H38,Presupuesto!$A$11:$B$565,2,0)</f>
        <v>#N/A</v>
      </c>
      <c r="J38" s="97" t="str">
        <f t="shared" si="4"/>
        <v>Posgrado</v>
      </c>
      <c r="K38" s="97" t="s">
        <v>420</v>
      </c>
      <c r="L38" s="127"/>
      <c r="M38" s="141"/>
      <c r="N38" s="114"/>
      <c r="O38" s="96">
        <f t="shared" si="1"/>
        <v>0</v>
      </c>
      <c r="P38" s="96">
        <f t="shared" ref="P38:P51" si="5">$O38*P$16</f>
        <v>0</v>
      </c>
      <c r="Q38" s="96">
        <f t="shared" si="2"/>
        <v>0</v>
      </c>
    </row>
    <row r="39" spans="3:17">
      <c r="C39" s="129"/>
      <c r="D39" s="136"/>
      <c r="E39" s="111"/>
      <c r="F39" s="96">
        <f t="shared" si="0"/>
        <v>0</v>
      </c>
      <c r="G39" s="144"/>
      <c r="H39" s="130"/>
      <c r="I39" s="121" t="e">
        <f>VLOOKUP(H39,Presupuesto!$A$11:$B$565,2,0)</f>
        <v>#N/A</v>
      </c>
      <c r="J39" s="97" t="str">
        <f t="shared" si="4"/>
        <v>Posgrado</v>
      </c>
      <c r="K39" s="97" t="s">
        <v>420</v>
      </c>
      <c r="L39" s="129"/>
      <c r="M39" s="136"/>
      <c r="N39" s="111"/>
      <c r="O39" s="96">
        <f t="shared" si="1"/>
        <v>0</v>
      </c>
      <c r="P39" s="96">
        <f t="shared" si="5"/>
        <v>0</v>
      </c>
      <c r="Q39" s="96">
        <f t="shared" si="2"/>
        <v>0</v>
      </c>
    </row>
    <row r="40" spans="3:17">
      <c r="C40" s="129"/>
      <c r="D40" s="136"/>
      <c r="E40" s="111"/>
      <c r="F40" s="96">
        <f t="shared" si="0"/>
        <v>0</v>
      </c>
      <c r="G40" s="144"/>
      <c r="H40" s="130"/>
      <c r="I40" s="121" t="e">
        <f>VLOOKUP(H40,Presupuesto!$A$11:$B$565,2,0)</f>
        <v>#N/A</v>
      </c>
      <c r="J40" s="97" t="str">
        <f t="shared" si="4"/>
        <v>Posgrado</v>
      </c>
      <c r="K40" s="97" t="s">
        <v>420</v>
      </c>
      <c r="L40" s="129"/>
      <c r="M40" s="136"/>
      <c r="N40" s="111"/>
      <c r="O40" s="96">
        <f t="shared" si="1"/>
        <v>0</v>
      </c>
      <c r="P40" s="96">
        <f t="shared" si="5"/>
        <v>0</v>
      </c>
      <c r="Q40" s="96">
        <f t="shared" si="2"/>
        <v>0</v>
      </c>
    </row>
    <row r="41" spans="3:17">
      <c r="C41" s="129"/>
      <c r="D41" s="136"/>
      <c r="E41" s="111"/>
      <c r="F41" s="96">
        <f t="shared" si="0"/>
        <v>0</v>
      </c>
      <c r="G41" s="144"/>
      <c r="H41" s="130"/>
      <c r="I41" s="121" t="e">
        <f>VLOOKUP(H41,Presupuesto!$A$11:$B$565,2,0)</f>
        <v>#N/A</v>
      </c>
      <c r="J41" s="97" t="str">
        <f t="shared" si="4"/>
        <v>Posgrado</v>
      </c>
      <c r="K41" s="97" t="s">
        <v>420</v>
      </c>
      <c r="L41" s="129"/>
      <c r="M41" s="136"/>
      <c r="N41" s="111"/>
      <c r="O41" s="96">
        <f t="shared" si="1"/>
        <v>0</v>
      </c>
      <c r="P41" s="96">
        <f t="shared" si="5"/>
        <v>0</v>
      </c>
      <c r="Q41" s="96">
        <f t="shared" si="2"/>
        <v>0</v>
      </c>
    </row>
    <row r="42" spans="3:17">
      <c r="C42" s="129"/>
      <c r="D42" s="136"/>
      <c r="E42" s="111"/>
      <c r="F42" s="96">
        <f t="shared" si="0"/>
        <v>0</v>
      </c>
      <c r="G42" s="144"/>
      <c r="H42" s="130"/>
      <c r="I42" s="121" t="e">
        <f>VLOOKUP(H42,Presupuesto!$A$11:$B$565,2,0)</f>
        <v>#N/A</v>
      </c>
      <c r="J42" s="97" t="str">
        <f t="shared" si="4"/>
        <v>Posgrado</v>
      </c>
      <c r="K42" s="97" t="s">
        <v>420</v>
      </c>
      <c r="L42" s="129"/>
      <c r="M42" s="136"/>
      <c r="N42" s="111"/>
      <c r="O42" s="96">
        <f t="shared" si="1"/>
        <v>0</v>
      </c>
      <c r="P42" s="96">
        <f t="shared" si="5"/>
        <v>0</v>
      </c>
      <c r="Q42" s="96">
        <f t="shared" si="2"/>
        <v>0</v>
      </c>
    </row>
    <row r="43" spans="3:17">
      <c r="C43" s="129"/>
      <c r="D43" s="136"/>
      <c r="E43" s="111"/>
      <c r="F43" s="96">
        <f t="shared" si="0"/>
        <v>0</v>
      </c>
      <c r="G43" s="144"/>
      <c r="H43" s="130"/>
      <c r="I43" s="121" t="e">
        <f>VLOOKUP(H43,Presupuesto!$A$11:$B$565,2,0)</f>
        <v>#N/A</v>
      </c>
      <c r="J43" s="97" t="str">
        <f t="shared" si="4"/>
        <v>Posgrado</v>
      </c>
      <c r="K43" s="97" t="s">
        <v>420</v>
      </c>
      <c r="L43" s="129"/>
      <c r="M43" s="136"/>
      <c r="N43" s="111"/>
      <c r="O43" s="96">
        <f t="shared" si="1"/>
        <v>0</v>
      </c>
      <c r="P43" s="96">
        <f t="shared" si="5"/>
        <v>0</v>
      </c>
      <c r="Q43" s="96">
        <f t="shared" si="2"/>
        <v>0</v>
      </c>
    </row>
    <row r="44" spans="3:17">
      <c r="C44" s="129"/>
      <c r="D44" s="136"/>
      <c r="E44" s="111"/>
      <c r="F44" s="96">
        <f t="shared" si="0"/>
        <v>0</v>
      </c>
      <c r="G44" s="144"/>
      <c r="H44" s="130"/>
      <c r="I44" s="121" t="e">
        <f>VLOOKUP(H44,Presupuesto!$A$11:$B$565,2,0)</f>
        <v>#N/A</v>
      </c>
      <c r="J44" s="97" t="str">
        <f t="shared" si="4"/>
        <v>Posgrado</v>
      </c>
      <c r="K44" s="97" t="s">
        <v>420</v>
      </c>
      <c r="L44" s="129"/>
      <c r="M44" s="136"/>
      <c r="N44" s="111"/>
      <c r="O44" s="96">
        <f t="shared" si="1"/>
        <v>0</v>
      </c>
      <c r="P44" s="96">
        <f t="shared" si="5"/>
        <v>0</v>
      </c>
      <c r="Q44" s="96">
        <f t="shared" si="2"/>
        <v>0</v>
      </c>
    </row>
    <row r="45" spans="3:17">
      <c r="C45" s="129"/>
      <c r="D45" s="136"/>
      <c r="E45" s="111"/>
      <c r="F45" s="96">
        <f t="shared" si="0"/>
        <v>0</v>
      </c>
      <c r="G45" s="144"/>
      <c r="H45" s="130"/>
      <c r="I45" s="121" t="e">
        <f>VLOOKUP(H45,Presupuesto!$A$11:$B$565,2,0)</f>
        <v>#N/A</v>
      </c>
      <c r="J45" s="97" t="str">
        <f t="shared" si="4"/>
        <v>Posgrado</v>
      </c>
      <c r="K45" s="97" t="s">
        <v>420</v>
      </c>
      <c r="L45" s="129"/>
      <c r="M45" s="136"/>
      <c r="N45" s="111"/>
      <c r="O45" s="96">
        <f t="shared" si="1"/>
        <v>0</v>
      </c>
      <c r="P45" s="96">
        <f t="shared" si="5"/>
        <v>0</v>
      </c>
      <c r="Q45" s="96">
        <f t="shared" si="2"/>
        <v>0</v>
      </c>
    </row>
    <row r="46" spans="3:17">
      <c r="C46" s="129"/>
      <c r="D46" s="136"/>
      <c r="E46" s="111"/>
      <c r="F46" s="96">
        <f t="shared" si="0"/>
        <v>0</v>
      </c>
      <c r="G46" s="144"/>
      <c r="H46" s="130"/>
      <c r="I46" s="121" t="e">
        <f>VLOOKUP(H46,Presupuesto!$A$11:$B$565,2,0)</f>
        <v>#N/A</v>
      </c>
      <c r="J46" s="97" t="str">
        <f t="shared" si="4"/>
        <v>Posgrado</v>
      </c>
      <c r="K46" s="97" t="s">
        <v>420</v>
      </c>
      <c r="L46" s="129"/>
      <c r="M46" s="136"/>
      <c r="N46" s="111"/>
      <c r="O46" s="96">
        <f t="shared" si="1"/>
        <v>0</v>
      </c>
      <c r="P46" s="96">
        <f t="shared" si="5"/>
        <v>0</v>
      </c>
      <c r="Q46" s="96">
        <f t="shared" si="2"/>
        <v>0</v>
      </c>
    </row>
    <row r="47" spans="3:17">
      <c r="C47" s="131"/>
      <c r="D47" s="136"/>
      <c r="E47" s="111"/>
      <c r="F47" s="96">
        <f t="shared" si="0"/>
        <v>0</v>
      </c>
      <c r="G47" s="144"/>
      <c r="H47" s="132"/>
      <c r="I47" s="121" t="e">
        <f>VLOOKUP(H47,Presupuesto!$A$11:$B$565,2,0)</f>
        <v>#N/A</v>
      </c>
      <c r="J47" s="97" t="str">
        <f t="shared" si="4"/>
        <v>Posgrado</v>
      </c>
      <c r="K47" s="97" t="s">
        <v>411</v>
      </c>
      <c r="L47" s="131"/>
      <c r="M47" s="136"/>
      <c r="N47" s="111"/>
      <c r="O47" s="96">
        <f t="shared" si="1"/>
        <v>0</v>
      </c>
      <c r="P47" s="96">
        <f t="shared" si="5"/>
        <v>0</v>
      </c>
      <c r="Q47" s="96">
        <f t="shared" si="2"/>
        <v>0</v>
      </c>
    </row>
    <row r="48" spans="3:17">
      <c r="C48" s="131"/>
      <c r="D48" s="136"/>
      <c r="E48" s="111"/>
      <c r="F48" s="96">
        <f t="shared" si="0"/>
        <v>0</v>
      </c>
      <c r="G48" s="144"/>
      <c r="H48" s="132"/>
      <c r="I48" s="121" t="e">
        <f>VLOOKUP(H48,Presupuesto!$A$11:$B$565,2,0)</f>
        <v>#N/A</v>
      </c>
      <c r="J48" s="97" t="str">
        <f t="shared" si="4"/>
        <v>Posgrado</v>
      </c>
      <c r="K48" s="97" t="s">
        <v>420</v>
      </c>
      <c r="L48" s="131"/>
      <c r="M48" s="136"/>
      <c r="N48" s="111"/>
      <c r="O48" s="96">
        <f t="shared" si="1"/>
        <v>0</v>
      </c>
      <c r="P48" s="96">
        <f t="shared" si="5"/>
        <v>0</v>
      </c>
      <c r="Q48" s="96">
        <f t="shared" si="2"/>
        <v>0</v>
      </c>
    </row>
    <row r="49" spans="3:17">
      <c r="C49" s="131"/>
      <c r="D49" s="136"/>
      <c r="E49" s="111"/>
      <c r="F49" s="96">
        <f t="shared" si="0"/>
        <v>0</v>
      </c>
      <c r="G49" s="144"/>
      <c r="H49" s="132"/>
      <c r="I49" s="121" t="e">
        <f>VLOOKUP(H49,Presupuesto!$A$11:$B$565,2,0)</f>
        <v>#N/A</v>
      </c>
      <c r="J49" s="97" t="str">
        <f t="shared" si="4"/>
        <v>Posgrado</v>
      </c>
      <c r="K49" s="97" t="s">
        <v>420</v>
      </c>
      <c r="L49" s="131"/>
      <c r="M49" s="136"/>
      <c r="N49" s="111"/>
      <c r="O49" s="96">
        <f t="shared" si="1"/>
        <v>0</v>
      </c>
      <c r="P49" s="96">
        <f t="shared" si="5"/>
        <v>0</v>
      </c>
      <c r="Q49" s="96">
        <f t="shared" si="2"/>
        <v>0</v>
      </c>
    </row>
    <row r="50" spans="3:17">
      <c r="C50" s="131"/>
      <c r="D50" s="136"/>
      <c r="E50" s="111"/>
      <c r="F50" s="96">
        <f t="shared" si="0"/>
        <v>0</v>
      </c>
      <c r="G50" s="144"/>
      <c r="H50" s="132"/>
      <c r="I50" s="121" t="e">
        <f>VLOOKUP(H50,Presupuesto!$A$11:$B$565,2,0)</f>
        <v>#N/A</v>
      </c>
      <c r="J50" s="97" t="str">
        <f t="shared" si="4"/>
        <v>Posgrado</v>
      </c>
      <c r="K50" s="97" t="s">
        <v>420</v>
      </c>
      <c r="L50" s="131"/>
      <c r="M50" s="136"/>
      <c r="N50" s="111"/>
      <c r="O50" s="96">
        <f t="shared" si="1"/>
        <v>0</v>
      </c>
      <c r="P50" s="96">
        <f t="shared" si="5"/>
        <v>0</v>
      </c>
      <c r="Q50" s="96">
        <f t="shared" si="2"/>
        <v>0</v>
      </c>
    </row>
    <row r="51" spans="3:17" ht="15.75" thickBot="1">
      <c r="C51" s="133"/>
      <c r="D51" s="142"/>
      <c r="E51" s="102"/>
      <c r="F51" s="104">
        <f t="shared" si="0"/>
        <v>0</v>
      </c>
      <c r="G51" s="145"/>
      <c r="H51" s="134"/>
      <c r="I51" s="122" t="e">
        <f>VLOOKUP(H51,Presupuesto!$A$11:$B$565,2,0)</f>
        <v>#N/A</v>
      </c>
      <c r="J51" s="105" t="str">
        <f t="shared" ref="J51" si="6">$J$20</f>
        <v>Posgrado</v>
      </c>
      <c r="K51" s="115" t="s">
        <v>402</v>
      </c>
      <c r="L51" s="133"/>
      <c r="M51" s="142"/>
      <c r="N51" s="102"/>
      <c r="O51" s="104">
        <f t="shared" si="1"/>
        <v>0</v>
      </c>
      <c r="P51" s="104">
        <f t="shared" si="5"/>
        <v>0</v>
      </c>
      <c r="Q51" s="104">
        <f t="shared" si="2"/>
        <v>0</v>
      </c>
    </row>
    <row r="52" spans="3:17">
      <c r="G52" s="84"/>
    </row>
    <row r="53" spans="3:17">
      <c r="G53" s="84"/>
    </row>
    <row r="54" spans="3:17">
      <c r="G54" s="84"/>
    </row>
    <row r="55" spans="3:17">
      <c r="G55" s="84"/>
    </row>
    <row r="56" spans="3:17">
      <c r="G56" s="84"/>
    </row>
    <row r="57" spans="3:17">
      <c r="G57" s="84"/>
    </row>
    <row r="58" spans="3:17">
      <c r="G58" s="84"/>
    </row>
    <row r="59" spans="3:17">
      <c r="G59" s="84"/>
    </row>
    <row r="60" spans="3:17">
      <c r="G60" s="84"/>
    </row>
    <row r="61" spans="3:17">
      <c r="G61" s="84"/>
    </row>
    <row r="62" spans="3:17">
      <c r="G62" s="84"/>
    </row>
    <row r="63" spans="3:17">
      <c r="G63" s="84"/>
    </row>
    <row r="64" spans="3:17">
      <c r="G64" s="84"/>
    </row>
    <row r="65" spans="7:7">
      <c r="G65" s="84"/>
    </row>
    <row r="66" spans="7:7">
      <c r="G66" s="84"/>
    </row>
    <row r="67" spans="7:7">
      <c r="G67" s="84"/>
    </row>
    <row r="68" spans="7:7">
      <c r="G68" s="84"/>
    </row>
    <row r="69" spans="7:7">
      <c r="G69" s="84"/>
    </row>
    <row r="70" spans="7:7">
      <c r="G70" s="84"/>
    </row>
    <row r="71" spans="7:7">
      <c r="G71" s="84"/>
    </row>
    <row r="72" spans="7:7">
      <c r="G72" s="84"/>
    </row>
    <row r="73" spans="7:7">
      <c r="G73" s="84"/>
    </row>
    <row r="74" spans="7:7">
      <c r="G74" s="84"/>
    </row>
    <row r="75" spans="7:7">
      <c r="G75" s="84"/>
    </row>
    <row r="76" spans="7:7">
      <c r="G76" s="84"/>
    </row>
    <row r="77" spans="7:7">
      <c r="G77" s="84"/>
    </row>
    <row r="78" spans="7:7">
      <c r="G78" s="84"/>
    </row>
    <row r="79" spans="7:7">
      <c r="G79" s="84"/>
    </row>
    <row r="80" spans="7:7">
      <c r="G80" s="84"/>
    </row>
    <row r="81" spans="7:7">
      <c r="G81" s="84"/>
    </row>
    <row r="82" spans="7:7">
      <c r="G82" s="84"/>
    </row>
    <row r="83" spans="7:7">
      <c r="G83" s="84"/>
    </row>
    <row r="84" spans="7:7">
      <c r="G84" s="84"/>
    </row>
    <row r="85" spans="7:7">
      <c r="G85" s="84"/>
    </row>
    <row r="86" spans="7:7">
      <c r="G86" s="84"/>
    </row>
    <row r="87" spans="7:7">
      <c r="G87" s="84"/>
    </row>
    <row r="88" spans="7:7">
      <c r="G88" s="84"/>
    </row>
    <row r="89" spans="7:7">
      <c r="G89" s="84"/>
    </row>
    <row r="90" spans="7:7">
      <c r="G90" s="84"/>
    </row>
    <row r="91" spans="7:7">
      <c r="G91" s="84"/>
    </row>
    <row r="92" spans="7:7">
      <c r="G92" s="84"/>
    </row>
    <row r="93" spans="7:7">
      <c r="G93" s="84"/>
    </row>
    <row r="94" spans="7:7">
      <c r="G94" s="84"/>
    </row>
    <row r="95" spans="7:7">
      <c r="G95" s="84"/>
    </row>
    <row r="96" spans="7:7">
      <c r="G96" s="84"/>
    </row>
    <row r="97" spans="7:7">
      <c r="G97" s="84"/>
    </row>
    <row r="98" spans="7:7">
      <c r="G98" s="84"/>
    </row>
    <row r="99" spans="7:7">
      <c r="G99" s="84"/>
    </row>
    <row r="100" spans="7:7">
      <c r="G100" s="84"/>
    </row>
    <row r="101" spans="7:7">
      <c r="G101" s="84"/>
    </row>
    <row r="102" spans="7:7">
      <c r="G102" s="84"/>
    </row>
    <row r="103" spans="7:7">
      <c r="G103" s="84"/>
    </row>
    <row r="104" spans="7:7">
      <c r="G104" s="84"/>
    </row>
    <row r="105" spans="7:7">
      <c r="G105" s="84"/>
    </row>
    <row r="106" spans="7:7">
      <c r="G106" s="84"/>
    </row>
    <row r="107" spans="7:7">
      <c r="G107" s="84"/>
    </row>
  </sheetData>
  <dataValidations count="5">
    <dataValidation type="list" allowBlank="1" showInputMessage="1" showErrorMessage="1" errorTitle="¡Ingreso Invalido!" error="Seleccione una opción de la lista." promptTitle="Categoria/Zona de Viáticos" prompt="Seleccione una opción de la lista" sqref="C17">
      <formula1>$AH$2:$BU$2</formula1>
    </dataValidation>
    <dataValidation type="list" allowBlank="1" showInputMessage="1" showErrorMessage="1" errorTitle="¡Ingreso Inválido!" error="Seleccione una opción de la lista." promptTitle="Dimensión Estratégica" prompt="Seleccione una opción de la lista." sqref="J17:J51">
      <formula1>$A$2:$O$2</formula1>
    </dataValidation>
    <dataValidation type="list" allowBlank="1" showInputMessage="1" showErrorMessage="1" errorTitle="¡Ingreso Inválido!" error="Seleccione una opción de la lista" promptTitle="Mes Requerido" prompt="Seleccione el mes en el que requiere el recurso." sqref="K17:K51">
      <formula1>$U$2:$AF$2</formula1>
    </dataValidation>
    <dataValidation type="list" allowBlank="1" showInputMessage="1" showErrorMessage="1" errorTitle="¡Ingreso Inválido!" error="Seleccione una opción de la lista." promptTitle="Tipo de Presupuesto" prompt="Seleccione una opción de la lista." sqref="G17:G51">
      <formula1>$R$2:$S$2</formula1>
    </dataValidation>
    <dataValidation type="list" allowBlank="1" showInputMessage="1" showErrorMessage="1" errorTitle="¡Ingreso Inválido!" error="Verifique el valor ingresado." promptTitle="Ingrese el Objeto de Gasto" prompt="Ingrese el Objeto de Gasto" sqref="H17:H51">
      <formula1>$A$1:$UI$1</formula1>
    </dataValidation>
  </dataValidations>
  <pageMargins left="0.7" right="0.7" top="0.75" bottom="0.75" header="0.3" footer="0.3"/>
  <pageSetup paperSize="5" scale="65" orientation="landscape" horizontalDpi="300" verticalDpi="300" r:id="rId1"/>
  <drawing r:id="rId2"/>
</worksheet>
</file>

<file path=xl/worksheets/sheet12.xml><?xml version="1.0" encoding="utf-8"?>
<worksheet xmlns="http://schemas.openxmlformats.org/spreadsheetml/2006/main" xmlns:r="http://schemas.openxmlformats.org/officeDocument/2006/relationships">
  <dimension ref="A1:U90"/>
  <sheetViews>
    <sheetView workbookViewId="0">
      <pane ySplit="7" topLeftCell="A8" activePane="bottomLeft" state="frozen"/>
      <selection activeCell="M8" sqref="M8"/>
      <selection pane="bottomLeft" activeCell="A8" sqref="A8:A17"/>
    </sheetView>
  </sheetViews>
  <sheetFormatPr baseColWidth="10" defaultColWidth="11.5703125" defaultRowHeight="15"/>
  <cols>
    <col min="1" max="1" width="35.5703125" style="84" customWidth="1"/>
    <col min="2" max="2" width="21.7109375" style="84" customWidth="1"/>
    <col min="3" max="4" width="27.42578125" style="84" customWidth="1"/>
    <col min="5" max="5" width="27.42578125" style="75" customWidth="1"/>
    <col min="6" max="6" width="27.42578125" style="84" customWidth="1"/>
    <col min="7" max="7" width="15.28515625" style="84" customWidth="1"/>
    <col min="8" max="8" width="13.7109375" style="84" bestFit="1" customWidth="1"/>
    <col min="9" max="9" width="15.28515625" style="84" customWidth="1"/>
    <col min="10" max="10" width="18.85546875" style="84" customWidth="1"/>
    <col min="11" max="11" width="12.7109375" style="84" bestFit="1" customWidth="1"/>
    <col min="12" max="12" width="13.7109375" style="84" bestFit="1" customWidth="1"/>
    <col min="13" max="14" width="12.7109375" style="84" bestFit="1" customWidth="1"/>
    <col min="15" max="15" width="15.28515625" style="84" customWidth="1"/>
    <col min="16" max="16" width="18.28515625" style="84" customWidth="1"/>
    <col min="17" max="20" width="14.140625" style="84" customWidth="1"/>
    <col min="21" max="21" width="17" style="84" customWidth="1"/>
    <col min="22" max="16384" width="11.5703125" style="84"/>
  </cols>
  <sheetData>
    <row r="1" spans="1:21" ht="18" customHeight="1">
      <c r="B1" s="180"/>
      <c r="C1" s="180"/>
      <c r="D1" s="180"/>
      <c r="E1" s="213"/>
      <c r="G1" s="181" t="s">
        <v>1358</v>
      </c>
      <c r="H1" s="180"/>
      <c r="I1" s="180"/>
      <c r="J1" s="180"/>
      <c r="K1" s="180"/>
      <c r="L1" s="180"/>
      <c r="M1" s="180"/>
      <c r="N1" s="180"/>
      <c r="O1" s="180"/>
      <c r="P1" s="180"/>
      <c r="Q1" s="180"/>
      <c r="R1" s="180"/>
      <c r="S1" s="180"/>
      <c r="T1" s="180"/>
      <c r="U1" s="180"/>
    </row>
    <row r="2" spans="1:21" ht="18" customHeight="1">
      <c r="A2" s="291" t="s">
        <v>1357</v>
      </c>
      <c r="B2" s="180"/>
      <c r="C2" s="180"/>
      <c r="D2" s="180"/>
      <c r="E2" s="213"/>
      <c r="G2" s="181"/>
      <c r="H2" s="180"/>
      <c r="I2" s="180"/>
      <c r="J2" s="180"/>
      <c r="K2" s="180"/>
      <c r="L2" s="180"/>
      <c r="M2" s="180"/>
      <c r="N2" s="180"/>
      <c r="O2" s="180"/>
      <c r="P2" s="180"/>
      <c r="Q2" s="180"/>
      <c r="R2" s="180"/>
      <c r="S2" s="180"/>
      <c r="T2" s="180"/>
      <c r="U2" s="180"/>
    </row>
    <row r="3" spans="1:21" ht="18" customHeight="1">
      <c r="A3" s="291" t="s">
        <v>1359</v>
      </c>
      <c r="B3" s="180"/>
      <c r="C3" s="180"/>
      <c r="D3" s="180"/>
      <c r="E3" s="213"/>
      <c r="G3" s="181"/>
      <c r="H3" s="180"/>
      <c r="I3" s="180"/>
      <c r="J3" s="180"/>
      <c r="K3" s="180"/>
      <c r="L3" s="180"/>
      <c r="M3" s="180"/>
      <c r="N3" s="180"/>
      <c r="O3" s="180"/>
      <c r="P3" s="180"/>
      <c r="Q3" s="180"/>
      <c r="R3" s="180"/>
      <c r="S3" s="180"/>
      <c r="T3" s="180"/>
      <c r="U3" s="180"/>
    </row>
    <row r="4" spans="1:21" ht="18" customHeight="1">
      <c r="A4" s="291" t="s">
        <v>1395</v>
      </c>
      <c r="B4" s="180"/>
      <c r="C4" s="180"/>
      <c r="D4" s="180"/>
      <c r="E4" s="213"/>
      <c r="G4" s="181"/>
      <c r="H4" s="180"/>
      <c r="I4" s="180"/>
      <c r="J4" s="180"/>
      <c r="K4" s="180"/>
      <c r="L4" s="180"/>
      <c r="M4" s="180"/>
      <c r="N4" s="180"/>
      <c r="O4" s="180"/>
      <c r="P4" s="180"/>
      <c r="Q4" s="180"/>
      <c r="R4" s="180"/>
      <c r="S4" s="180"/>
      <c r="T4" s="180"/>
      <c r="U4" s="180"/>
    </row>
    <row r="5" spans="1:21" ht="14.45" customHeight="1">
      <c r="A5" s="644" t="s">
        <v>99</v>
      </c>
      <c r="B5" s="646" t="s">
        <v>114</v>
      </c>
      <c r="C5" s="656" t="s">
        <v>88</v>
      </c>
      <c r="D5" s="656" t="s">
        <v>89</v>
      </c>
      <c r="E5" s="665" t="s">
        <v>399</v>
      </c>
      <c r="F5" s="656" t="s">
        <v>90</v>
      </c>
      <c r="G5" s="659" t="s">
        <v>102</v>
      </c>
      <c r="H5" s="661"/>
      <c r="I5" s="661"/>
      <c r="J5" s="661"/>
      <c r="K5" s="661"/>
      <c r="L5" s="661"/>
      <c r="M5" s="661"/>
      <c r="N5" s="660"/>
      <c r="O5" s="668" t="s">
        <v>103</v>
      </c>
      <c r="P5" s="669"/>
      <c r="Q5" s="646" t="s">
        <v>104</v>
      </c>
      <c r="R5" s="646" t="s">
        <v>105</v>
      </c>
      <c r="S5" s="646" t="s">
        <v>112</v>
      </c>
      <c r="T5" s="646" t="s">
        <v>111</v>
      </c>
      <c r="U5" s="662" t="s">
        <v>91</v>
      </c>
    </row>
    <row r="6" spans="1:21" ht="14.45" customHeight="1">
      <c r="A6" s="644"/>
      <c r="B6" s="644"/>
      <c r="C6" s="657"/>
      <c r="D6" s="657"/>
      <c r="E6" s="666"/>
      <c r="F6" s="657"/>
      <c r="G6" s="659" t="s">
        <v>106</v>
      </c>
      <c r="H6" s="660"/>
      <c r="I6" s="659" t="s">
        <v>107</v>
      </c>
      <c r="J6" s="660"/>
      <c r="K6" s="659" t="s">
        <v>108</v>
      </c>
      <c r="L6" s="660"/>
      <c r="M6" s="659" t="s">
        <v>109</v>
      </c>
      <c r="N6" s="660"/>
      <c r="O6" s="670"/>
      <c r="P6" s="671"/>
      <c r="Q6" s="644"/>
      <c r="R6" s="644"/>
      <c r="S6" s="644"/>
      <c r="T6" s="644"/>
      <c r="U6" s="663"/>
    </row>
    <row r="7" spans="1:21" ht="25.5">
      <c r="A7" s="645"/>
      <c r="B7" s="645"/>
      <c r="C7" s="658"/>
      <c r="D7" s="658"/>
      <c r="E7" s="667"/>
      <c r="F7" s="658"/>
      <c r="G7" s="217" t="s">
        <v>110</v>
      </c>
      <c r="H7" s="217" t="s">
        <v>12</v>
      </c>
      <c r="I7" s="217" t="s">
        <v>110</v>
      </c>
      <c r="J7" s="217" t="s">
        <v>12</v>
      </c>
      <c r="K7" s="217" t="s">
        <v>110</v>
      </c>
      <c r="L7" s="217" t="s">
        <v>12</v>
      </c>
      <c r="M7" s="217" t="s">
        <v>110</v>
      </c>
      <c r="N7" s="217" t="s">
        <v>12</v>
      </c>
      <c r="O7" s="217" t="s">
        <v>110</v>
      </c>
      <c r="P7" s="217" t="s">
        <v>12</v>
      </c>
      <c r="Q7" s="645"/>
      <c r="R7" s="645"/>
      <c r="S7" s="645"/>
      <c r="T7" s="645"/>
      <c r="U7" s="664"/>
    </row>
    <row r="8" spans="1:21" ht="15.75">
      <c r="A8" s="653" t="s">
        <v>1396</v>
      </c>
      <c r="B8" s="650" t="s">
        <v>1397</v>
      </c>
      <c r="C8" s="305"/>
      <c r="D8" s="305"/>
      <c r="E8" s="70"/>
      <c r="F8" s="70"/>
      <c r="G8" s="175"/>
      <c r="H8" s="176"/>
      <c r="I8" s="175"/>
      <c r="J8" s="176"/>
      <c r="K8" s="175"/>
      <c r="L8" s="176"/>
      <c r="M8" s="175"/>
      <c r="N8" s="176"/>
      <c r="O8" s="70"/>
      <c r="P8" s="202"/>
      <c r="Q8" s="70"/>
      <c r="R8" s="70"/>
      <c r="S8" s="70"/>
      <c r="T8" s="70"/>
      <c r="U8" s="70"/>
    </row>
    <row r="9" spans="1:21" ht="15.75">
      <c r="A9" s="654"/>
      <c r="B9" s="651"/>
      <c r="C9" s="305"/>
      <c r="D9" s="305"/>
      <c r="E9" s="70"/>
      <c r="F9" s="70"/>
      <c r="G9" s="175"/>
      <c r="H9" s="176"/>
      <c r="I9" s="175"/>
      <c r="J9" s="176"/>
      <c r="K9" s="175"/>
      <c r="L9" s="176"/>
      <c r="M9" s="175"/>
      <c r="N9" s="176"/>
      <c r="O9" s="70"/>
      <c r="P9" s="202"/>
      <c r="Q9" s="70"/>
      <c r="R9" s="70"/>
      <c r="S9" s="70"/>
      <c r="T9" s="70"/>
      <c r="U9" s="70"/>
    </row>
    <row r="10" spans="1:21" ht="15.75">
      <c r="A10" s="654"/>
      <c r="B10" s="651"/>
      <c r="C10" s="305"/>
      <c r="D10" s="305"/>
      <c r="E10" s="70"/>
      <c r="F10" s="70"/>
      <c r="G10" s="175"/>
      <c r="H10" s="176"/>
      <c r="I10" s="175"/>
      <c r="J10" s="176"/>
      <c r="K10" s="175"/>
      <c r="L10" s="176"/>
      <c r="M10" s="175"/>
      <c r="N10" s="176"/>
      <c r="O10" s="70"/>
      <c r="P10" s="202"/>
      <c r="Q10" s="70"/>
      <c r="R10" s="70"/>
      <c r="S10" s="70"/>
      <c r="T10" s="70"/>
      <c r="U10" s="70"/>
    </row>
    <row r="11" spans="1:21" ht="15.75">
      <c r="A11" s="654"/>
      <c r="B11" s="651"/>
      <c r="C11" s="305"/>
      <c r="D11" s="305"/>
      <c r="E11" s="70"/>
      <c r="F11" s="70"/>
      <c r="G11" s="175"/>
      <c r="H11" s="176"/>
      <c r="I11" s="175"/>
      <c r="J11" s="176"/>
      <c r="K11" s="175"/>
      <c r="L11" s="176"/>
      <c r="M11" s="175"/>
      <c r="N11" s="176"/>
      <c r="O11" s="70"/>
      <c r="P11" s="202"/>
      <c r="Q11" s="70"/>
      <c r="R11" s="70"/>
      <c r="S11" s="70"/>
      <c r="T11" s="70"/>
      <c r="U11" s="70"/>
    </row>
    <row r="12" spans="1:21" ht="15.75">
      <c r="A12" s="654"/>
      <c r="B12" s="651"/>
      <c r="C12" s="305"/>
      <c r="D12" s="305"/>
      <c r="E12" s="70"/>
      <c r="F12" s="70"/>
      <c r="G12" s="175"/>
      <c r="H12" s="176"/>
      <c r="I12" s="175"/>
      <c r="J12" s="176"/>
      <c r="K12" s="175"/>
      <c r="L12" s="176"/>
      <c r="M12" s="175"/>
      <c r="N12" s="176"/>
      <c r="O12" s="70"/>
      <c r="P12" s="202"/>
      <c r="Q12" s="70"/>
      <c r="R12" s="70"/>
      <c r="S12" s="70"/>
      <c r="T12" s="70"/>
      <c r="U12" s="70"/>
    </row>
    <row r="13" spans="1:21" ht="15.75">
      <c r="A13" s="654"/>
      <c r="B13" s="651"/>
      <c r="C13" s="305"/>
      <c r="D13" s="305"/>
      <c r="E13" s="70"/>
      <c r="F13" s="70"/>
      <c r="G13" s="175"/>
      <c r="H13" s="176"/>
      <c r="I13" s="175"/>
      <c r="J13" s="176"/>
      <c r="K13" s="175"/>
      <c r="L13" s="176"/>
      <c r="M13" s="175"/>
      <c r="N13" s="176"/>
      <c r="O13" s="70"/>
      <c r="P13" s="202"/>
      <c r="Q13" s="70"/>
      <c r="R13" s="70"/>
      <c r="S13" s="70"/>
      <c r="T13" s="70"/>
      <c r="U13" s="70"/>
    </row>
    <row r="14" spans="1:21" ht="15.75">
      <c r="A14" s="654"/>
      <c r="B14" s="651"/>
      <c r="C14" s="305"/>
      <c r="D14" s="305"/>
      <c r="E14" s="70"/>
      <c r="F14" s="70"/>
      <c r="G14" s="175"/>
      <c r="H14" s="176"/>
      <c r="I14" s="175"/>
      <c r="J14" s="176"/>
      <c r="K14" s="175"/>
      <c r="L14" s="176"/>
      <c r="M14" s="175"/>
      <c r="N14" s="176"/>
      <c r="O14" s="70"/>
      <c r="P14" s="202"/>
      <c r="Q14" s="70"/>
      <c r="R14" s="70"/>
      <c r="S14" s="70"/>
      <c r="T14" s="70"/>
      <c r="U14" s="70"/>
    </row>
    <row r="15" spans="1:21" ht="15.75">
      <c r="A15" s="654"/>
      <c r="B15" s="651"/>
      <c r="C15" s="305"/>
      <c r="D15" s="305"/>
      <c r="E15" s="70"/>
      <c r="F15" s="70"/>
      <c r="G15" s="175"/>
      <c r="H15" s="176"/>
      <c r="I15" s="175"/>
      <c r="J15" s="176"/>
      <c r="K15" s="175"/>
      <c r="L15" s="176"/>
      <c r="M15" s="175"/>
      <c r="N15" s="176"/>
      <c r="O15" s="70"/>
      <c r="P15" s="202"/>
      <c r="Q15" s="70"/>
      <c r="R15" s="70"/>
      <c r="S15" s="70"/>
      <c r="T15" s="70"/>
      <c r="U15" s="70"/>
    </row>
    <row r="16" spans="1:21" ht="15.75">
      <c r="A16" s="654"/>
      <c r="B16" s="651"/>
      <c r="C16" s="305"/>
      <c r="D16" s="305"/>
      <c r="E16" s="70"/>
      <c r="F16" s="70"/>
      <c r="G16" s="175"/>
      <c r="H16" s="176"/>
      <c r="I16" s="175"/>
      <c r="J16" s="176"/>
      <c r="K16" s="175"/>
      <c r="L16" s="176"/>
      <c r="M16" s="175"/>
      <c r="N16" s="176"/>
      <c r="O16" s="70"/>
      <c r="P16" s="202"/>
      <c r="Q16" s="177"/>
      <c r="R16" s="70"/>
      <c r="S16" s="70"/>
      <c r="T16" s="70"/>
      <c r="U16" s="70"/>
    </row>
    <row r="17" spans="1:21" ht="15.75">
      <c r="A17" s="655"/>
      <c r="B17" s="652"/>
      <c r="C17" s="305"/>
      <c r="D17" s="305"/>
      <c r="E17" s="70"/>
      <c r="F17" s="70"/>
      <c r="G17" s="175"/>
      <c r="H17" s="176"/>
      <c r="I17" s="175"/>
      <c r="J17" s="176"/>
      <c r="K17" s="175"/>
      <c r="L17" s="176"/>
      <c r="M17" s="175"/>
      <c r="N17" s="176"/>
      <c r="O17" s="70"/>
      <c r="P17" s="202"/>
      <c r="Q17" s="177"/>
      <c r="R17" s="70"/>
      <c r="S17" s="70"/>
      <c r="T17" s="70"/>
      <c r="U17" s="70"/>
    </row>
    <row r="18" spans="1:21" ht="15.75">
      <c r="A18" s="647" t="s">
        <v>1398</v>
      </c>
      <c r="B18" s="647" t="s">
        <v>1397</v>
      </c>
      <c r="C18" s="350"/>
      <c r="D18" s="305"/>
      <c r="E18" s="70"/>
      <c r="F18" s="70"/>
      <c r="G18" s="70"/>
      <c r="H18" s="351"/>
      <c r="I18" s="70"/>
      <c r="J18" s="70"/>
      <c r="K18" s="70"/>
      <c r="L18" s="351"/>
      <c r="M18" s="70"/>
      <c r="N18" s="70"/>
      <c r="O18" s="70"/>
      <c r="P18" s="202"/>
      <c r="Q18" s="70"/>
      <c r="R18" s="70"/>
      <c r="S18" s="70"/>
      <c r="T18" s="70"/>
      <c r="U18" s="70"/>
    </row>
    <row r="19" spans="1:21" ht="15.75">
      <c r="A19" s="648"/>
      <c r="B19" s="648"/>
      <c r="C19" s="350"/>
      <c r="D19" s="305"/>
      <c r="E19" s="70"/>
      <c r="F19" s="70"/>
      <c r="G19" s="70"/>
      <c r="H19" s="351"/>
      <c r="I19" s="70"/>
      <c r="J19" s="70"/>
      <c r="K19" s="70"/>
      <c r="L19" s="351"/>
      <c r="M19" s="70"/>
      <c r="N19" s="70"/>
      <c r="O19" s="70"/>
      <c r="P19" s="202"/>
      <c r="Q19" s="70"/>
      <c r="R19" s="70"/>
      <c r="S19" s="70"/>
      <c r="T19" s="70"/>
      <c r="U19" s="70"/>
    </row>
    <row r="20" spans="1:21" ht="15.75">
      <c r="A20" s="648"/>
      <c r="B20" s="648"/>
      <c r="C20" s="350"/>
      <c r="D20" s="305"/>
      <c r="E20" s="70"/>
      <c r="F20" s="70"/>
      <c r="G20" s="70"/>
      <c r="H20" s="351"/>
      <c r="I20" s="70"/>
      <c r="J20" s="70"/>
      <c r="K20" s="70"/>
      <c r="L20" s="351"/>
      <c r="M20" s="70"/>
      <c r="N20" s="70"/>
      <c r="O20" s="70"/>
      <c r="P20" s="202"/>
      <c r="Q20" s="70"/>
      <c r="R20" s="70"/>
      <c r="S20" s="70"/>
      <c r="T20" s="70"/>
      <c r="U20" s="70"/>
    </row>
    <row r="21" spans="1:21" ht="15.75">
      <c r="A21" s="648"/>
      <c r="B21" s="648"/>
      <c r="C21" s="350"/>
      <c r="D21" s="305"/>
      <c r="E21" s="70"/>
      <c r="F21" s="70"/>
      <c r="G21" s="70"/>
      <c r="H21" s="351"/>
      <c r="I21" s="70"/>
      <c r="J21" s="70"/>
      <c r="K21" s="70"/>
      <c r="L21" s="351"/>
      <c r="M21" s="70"/>
      <c r="N21" s="70"/>
      <c r="O21" s="70"/>
      <c r="P21" s="202"/>
      <c r="Q21" s="70"/>
      <c r="R21" s="70"/>
      <c r="S21" s="70"/>
      <c r="T21" s="70"/>
      <c r="U21" s="70"/>
    </row>
    <row r="22" spans="1:21" ht="15.75">
      <c r="A22" s="648"/>
      <c r="B22" s="648"/>
      <c r="C22" s="350"/>
      <c r="D22" s="305"/>
      <c r="E22" s="70"/>
      <c r="F22" s="70"/>
      <c r="G22" s="70"/>
      <c r="H22" s="351"/>
      <c r="I22" s="70"/>
      <c r="J22" s="70"/>
      <c r="K22" s="70"/>
      <c r="L22" s="351"/>
      <c r="M22" s="70"/>
      <c r="N22" s="70"/>
      <c r="O22" s="70"/>
      <c r="P22" s="202"/>
      <c r="Q22" s="70"/>
      <c r="R22" s="70"/>
      <c r="S22" s="70"/>
      <c r="T22" s="70"/>
      <c r="U22" s="70"/>
    </row>
    <row r="23" spans="1:21" ht="15.75">
      <c r="A23" s="648"/>
      <c r="B23" s="648"/>
      <c r="C23" s="350"/>
      <c r="D23" s="305"/>
      <c r="E23" s="70"/>
      <c r="F23" s="70"/>
      <c r="G23" s="70"/>
      <c r="H23" s="351"/>
      <c r="I23" s="70"/>
      <c r="J23" s="70"/>
      <c r="K23" s="70"/>
      <c r="L23" s="351"/>
      <c r="M23" s="70"/>
      <c r="N23" s="70"/>
      <c r="O23" s="70"/>
      <c r="P23" s="202"/>
      <c r="Q23" s="70"/>
      <c r="R23" s="70"/>
      <c r="S23" s="70"/>
      <c r="T23" s="70"/>
      <c r="U23" s="70"/>
    </row>
    <row r="24" spans="1:21" ht="15.75">
      <c r="A24" s="648"/>
      <c r="B24" s="648"/>
      <c r="C24" s="350"/>
      <c r="D24" s="305"/>
      <c r="E24" s="70"/>
      <c r="F24" s="70"/>
      <c r="G24" s="175"/>
      <c r="H24" s="70"/>
      <c r="I24" s="70"/>
      <c r="J24" s="70"/>
      <c r="K24" s="70"/>
      <c r="L24" s="70"/>
      <c r="M24" s="70"/>
      <c r="N24" s="70"/>
      <c r="O24" s="70"/>
      <c r="P24" s="202"/>
      <c r="Q24" s="70"/>
      <c r="R24" s="70"/>
      <c r="S24" s="70"/>
      <c r="T24" s="70"/>
      <c r="U24" s="70"/>
    </row>
    <row r="25" spans="1:21" ht="15.75">
      <c r="A25" s="648"/>
      <c r="B25" s="648"/>
      <c r="C25" s="350"/>
      <c r="D25" s="350"/>
      <c r="E25" s="70"/>
      <c r="F25" s="70"/>
      <c r="G25" s="70"/>
      <c r="H25" s="70"/>
      <c r="I25" s="70"/>
      <c r="J25" s="70"/>
      <c r="K25" s="70"/>
      <c r="L25" s="70"/>
      <c r="M25" s="70"/>
      <c r="N25" s="70"/>
      <c r="O25" s="70"/>
      <c r="P25" s="202"/>
      <c r="Q25" s="70"/>
      <c r="R25" s="70"/>
      <c r="S25" s="70"/>
      <c r="T25" s="70"/>
      <c r="U25" s="70"/>
    </row>
    <row r="26" spans="1:21" ht="15.75">
      <c r="A26" s="649"/>
      <c r="B26" s="649"/>
      <c r="C26" s="350"/>
      <c r="D26" s="350"/>
      <c r="E26" s="70"/>
      <c r="F26" s="70"/>
      <c r="G26" s="70"/>
      <c r="H26" s="70"/>
      <c r="I26" s="70"/>
      <c r="J26" s="70"/>
      <c r="K26" s="70"/>
      <c r="L26" s="70"/>
      <c r="M26" s="70"/>
      <c r="N26" s="70"/>
      <c r="O26" s="70"/>
      <c r="P26" s="202"/>
      <c r="Q26" s="70"/>
      <c r="R26" s="70"/>
      <c r="S26" s="70"/>
      <c r="T26" s="70"/>
      <c r="U26" s="71"/>
    </row>
    <row r="27" spans="1:21" ht="15.6" customHeight="1">
      <c r="A27" s="272"/>
      <c r="B27" s="273"/>
      <c r="C27" s="272" t="s">
        <v>1373</v>
      </c>
      <c r="D27" s="273"/>
      <c r="E27" s="273"/>
      <c r="F27" s="274"/>
      <c r="G27" s="203">
        <f t="shared" ref="G27:P27" si="0">SUM(G8:G26)</f>
        <v>0</v>
      </c>
      <c r="H27" s="203">
        <f t="shared" si="0"/>
        <v>0</v>
      </c>
      <c r="I27" s="203">
        <f t="shared" si="0"/>
        <v>0</v>
      </c>
      <c r="J27" s="203">
        <f t="shared" si="0"/>
        <v>0</v>
      </c>
      <c r="K27" s="203">
        <f t="shared" si="0"/>
        <v>0</v>
      </c>
      <c r="L27" s="203">
        <f t="shared" si="0"/>
        <v>0</v>
      </c>
      <c r="M27" s="203">
        <f t="shared" si="0"/>
        <v>0</v>
      </c>
      <c r="N27" s="203">
        <f t="shared" si="0"/>
        <v>0</v>
      </c>
      <c r="O27" s="203">
        <f t="shared" si="0"/>
        <v>0</v>
      </c>
      <c r="P27" s="203">
        <f t="shared" si="0"/>
        <v>0</v>
      </c>
      <c r="Q27" s="179"/>
      <c r="R27" s="179"/>
      <c r="S27" s="179"/>
      <c r="T27" s="179"/>
      <c r="U27" s="182"/>
    </row>
    <row r="28" spans="1:21">
      <c r="E28" s="84"/>
    </row>
    <row r="29" spans="1:21">
      <c r="E29" s="84"/>
    </row>
    <row r="30" spans="1:21">
      <c r="E30" s="84"/>
    </row>
    <row r="31" spans="1:21">
      <c r="E31" s="84"/>
    </row>
    <row r="32" spans="1:21">
      <c r="E32" s="84"/>
    </row>
    <row r="33" spans="5:5">
      <c r="E33" s="84"/>
    </row>
    <row r="34" spans="5:5">
      <c r="E34" s="84"/>
    </row>
    <row r="35" spans="5:5">
      <c r="E35" s="84"/>
    </row>
    <row r="36" spans="5:5">
      <c r="E36" s="84"/>
    </row>
    <row r="37" spans="5:5">
      <c r="E37" s="84"/>
    </row>
    <row r="38" spans="5:5">
      <c r="E38" s="84"/>
    </row>
    <row r="39" spans="5:5">
      <c r="E39" s="84"/>
    </row>
    <row r="40" spans="5:5">
      <c r="E40" s="84"/>
    </row>
    <row r="41" spans="5:5">
      <c r="E41" s="84"/>
    </row>
    <row r="42" spans="5:5">
      <c r="E42" s="84"/>
    </row>
    <row r="43" spans="5:5">
      <c r="E43" s="84"/>
    </row>
    <row r="44" spans="5:5">
      <c r="E44" s="84"/>
    </row>
    <row r="45" spans="5:5">
      <c r="E45" s="84"/>
    </row>
    <row r="46" spans="5:5">
      <c r="E46" s="84"/>
    </row>
    <row r="47" spans="5:5">
      <c r="E47" s="84"/>
    </row>
    <row r="48" spans="5:5">
      <c r="E48" s="84"/>
    </row>
    <row r="49" spans="5:5">
      <c r="E49" s="84"/>
    </row>
    <row r="50" spans="5:5">
      <c r="E50" s="84"/>
    </row>
    <row r="51" spans="5:5">
      <c r="E51" s="84"/>
    </row>
    <row r="52" spans="5:5">
      <c r="E52" s="84"/>
    </row>
    <row r="53" spans="5:5">
      <c r="E53" s="84"/>
    </row>
    <row r="54" spans="5:5">
      <c r="E54" s="84"/>
    </row>
    <row r="55" spans="5:5">
      <c r="E55" s="84"/>
    </row>
    <row r="56" spans="5:5">
      <c r="E56" s="84"/>
    </row>
    <row r="57" spans="5:5">
      <c r="E57" s="84"/>
    </row>
    <row r="58" spans="5:5">
      <c r="E58" s="84"/>
    </row>
    <row r="59" spans="5:5">
      <c r="E59" s="84"/>
    </row>
    <row r="60" spans="5:5">
      <c r="E60" s="84"/>
    </row>
    <row r="61" spans="5:5">
      <c r="E61" s="84"/>
    </row>
    <row r="62" spans="5:5">
      <c r="E62" s="84"/>
    </row>
    <row r="63" spans="5:5">
      <c r="E63" s="84"/>
    </row>
    <row r="64" spans="5:5">
      <c r="E64" s="84"/>
    </row>
    <row r="65" spans="5:5">
      <c r="E65" s="84"/>
    </row>
    <row r="66" spans="5:5">
      <c r="E66" s="84"/>
    </row>
    <row r="67" spans="5:5">
      <c r="E67" s="84"/>
    </row>
    <row r="68" spans="5:5">
      <c r="E68" s="84"/>
    </row>
    <row r="69" spans="5:5">
      <c r="E69" s="84"/>
    </row>
    <row r="70" spans="5:5">
      <c r="E70" s="84"/>
    </row>
    <row r="71" spans="5:5">
      <c r="E71" s="84"/>
    </row>
    <row r="72" spans="5:5">
      <c r="E72" s="84"/>
    </row>
    <row r="73" spans="5:5">
      <c r="E73" s="84"/>
    </row>
    <row r="74" spans="5:5">
      <c r="E74" s="84"/>
    </row>
    <row r="75" spans="5:5">
      <c r="E75" s="84"/>
    </row>
    <row r="76" spans="5:5">
      <c r="E76" s="84"/>
    </row>
    <row r="77" spans="5:5">
      <c r="E77" s="84"/>
    </row>
    <row r="78" spans="5:5">
      <c r="E78" s="84"/>
    </row>
    <row r="79" spans="5:5">
      <c r="E79" s="84"/>
    </row>
    <row r="80" spans="5:5">
      <c r="E80" s="84"/>
    </row>
    <row r="81" spans="5:5">
      <c r="E81" s="84"/>
    </row>
    <row r="82" spans="5:5">
      <c r="E82" s="84"/>
    </row>
    <row r="83" spans="5:5">
      <c r="E83" s="84"/>
    </row>
    <row r="84" spans="5:5">
      <c r="E84" s="84"/>
    </row>
    <row r="85" spans="5:5">
      <c r="E85" s="84"/>
    </row>
    <row r="86" spans="5:5">
      <c r="E86" s="84"/>
    </row>
    <row r="87" spans="5:5">
      <c r="E87" s="84"/>
    </row>
    <row r="88" spans="5:5">
      <c r="E88" s="84"/>
    </row>
    <row r="89" spans="5:5">
      <c r="E89" s="84"/>
    </row>
    <row r="90" spans="5:5">
      <c r="E90" s="84"/>
    </row>
  </sheetData>
  <mergeCells count="21">
    <mergeCell ref="U5:U7"/>
    <mergeCell ref="Q5:Q7"/>
    <mergeCell ref="R5:R7"/>
    <mergeCell ref="E5:E7"/>
    <mergeCell ref="T5:T7"/>
    <mergeCell ref="S5:S7"/>
    <mergeCell ref="G6:H6"/>
    <mergeCell ref="K6:L6"/>
    <mergeCell ref="M6:N6"/>
    <mergeCell ref="O5:P6"/>
    <mergeCell ref="C5:C7"/>
    <mergeCell ref="I6:J6"/>
    <mergeCell ref="D5:D7"/>
    <mergeCell ref="F5:F7"/>
    <mergeCell ref="G5:N5"/>
    <mergeCell ref="A5:A7"/>
    <mergeCell ref="B5:B7"/>
    <mergeCell ref="B18:B26"/>
    <mergeCell ref="B8:B17"/>
    <mergeCell ref="A8:A17"/>
    <mergeCell ref="A18:A26"/>
  </mergeCells>
  <conditionalFormatting sqref="E8:E26">
    <cfRule type="duplicateValues" dxfId="0" priority="3"/>
  </conditionalFormatting>
  <dataValidations count="9">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10;" sqref="F5:F7"/>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5:C7"/>
    <dataValidation allowBlank="1" showInputMessage="1" showErrorMessage="1" promptTitle="INDICADORES DE RESULTADOS" prompt="Medidas o variables para verificar el cumplimiento de cada paso.&#10;" sqref="D5:D7"/>
    <dataValidation allowBlank="1" showInputMessage="1" showErrorMessage="1" promptTitle="CORRELATIVO DE LA ACTIVIDAD" prompt="Estos son los mismos utilizados en los cuadros de costos, los cuales sirven para poder reflejar la Actividad a realizar en cada uno de los cuadros de costos." sqref="E5:E7"/>
    <dataValidation allowBlank="1" showInputMessage="1" showErrorMessage="1" promptTitle="SUPUESTOS" prompt="Un  supuesto es un dato asumido como cierto a efectos de planificación este puede ser positivo como negativo." sqref="Q5:Q7"/>
    <dataValidation allowBlank="1" showInputMessage="1" showErrorMessage="1" promptTitle="JUSTIFICACIÓN" prompt="Es aquella en que se explica de forma convincente el motivo por el que y para que se va realizar dicha actividad, que beneficio va traer a la institución." sqref="R5:R7"/>
    <dataValidation allowBlank="1" showInputMessage="1" showErrorMessage="1" promptTitle="MEDIO DE VERIFICACIÓN" prompt="Corresponde a los elementos a través del cual se acredita y se verifican  las actividades." sqref="S5:S7"/>
    <dataValidation allowBlank="1" showInputMessage="1" showErrorMessage="1" promptTitle="POBLACIÓN OBJETIVO" prompt="Grupo  de personas al cual se pretende beneficiar con dicho actividad." sqref="T5:T7"/>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5:U7"/>
  </dataValidations>
  <pageMargins left="0.70866141732283472" right="0.70866141732283472" top="0.74803149606299213" bottom="0.74803149606299213" header="0.31496062992125984" footer="0.31496062992125984"/>
  <pageSetup paperSize="9" pageOrder="overThenDown" orientation="landscape" r:id="rId1"/>
</worksheet>
</file>

<file path=xl/worksheets/sheet13.xml><?xml version="1.0" encoding="utf-8"?>
<worksheet xmlns="http://schemas.openxmlformats.org/spreadsheetml/2006/main" xmlns:r="http://schemas.openxmlformats.org/officeDocument/2006/relationships">
  <dimension ref="A1:U162"/>
  <sheetViews>
    <sheetView showGridLines="0" workbookViewId="0">
      <pane ySplit="6" topLeftCell="A12" activePane="bottomLeft" state="frozen"/>
      <selection sqref="A1:V1"/>
      <selection pane="bottomLeft" activeCell="B12" sqref="B12:B16"/>
    </sheetView>
  </sheetViews>
  <sheetFormatPr baseColWidth="10" defaultColWidth="12.5703125" defaultRowHeight="12"/>
  <cols>
    <col min="1" max="1" width="35.140625" style="237" customWidth="1"/>
    <col min="2" max="2" width="48.140625" style="228" customWidth="1"/>
    <col min="3" max="3" width="32.42578125" style="228" customWidth="1"/>
    <col min="4" max="4" width="32.7109375" style="228" customWidth="1"/>
    <col min="5" max="5" width="27.42578125" style="238" customWidth="1"/>
    <col min="6" max="6" width="36.42578125" style="228" customWidth="1"/>
    <col min="7" max="7" width="15.28515625" style="228" customWidth="1"/>
    <col min="8" max="8" width="15.85546875" style="228" customWidth="1"/>
    <col min="9" max="9" width="15.28515625" style="228" customWidth="1"/>
    <col min="10" max="10" width="15.42578125" style="228" customWidth="1"/>
    <col min="11" max="11" width="15.28515625" style="228" customWidth="1"/>
    <col min="12" max="12" width="14.85546875" style="228" customWidth="1"/>
    <col min="13" max="13" width="15.28515625" style="228" customWidth="1"/>
    <col min="14" max="14" width="17.5703125" style="228" customWidth="1"/>
    <col min="15" max="15" width="15.28515625" style="228" customWidth="1"/>
    <col min="16" max="16" width="16.28515625" style="228" bestFit="1" customWidth="1"/>
    <col min="17" max="20" width="14.28515625" style="228" customWidth="1"/>
    <col min="21" max="21" width="15.7109375" style="228" customWidth="1"/>
    <col min="22" max="16384" width="12.5703125" style="228"/>
  </cols>
  <sheetData>
    <row r="1" spans="1:21" s="220" customFormat="1" ht="18.75">
      <c r="B1" s="266"/>
      <c r="C1" s="266"/>
      <c r="D1" s="266"/>
      <c r="E1" s="266"/>
      <c r="F1" s="266"/>
      <c r="G1" s="266" t="s">
        <v>1406</v>
      </c>
      <c r="H1" s="266"/>
      <c r="I1" s="266"/>
      <c r="J1" s="266"/>
      <c r="K1" s="266"/>
      <c r="L1" s="266"/>
      <c r="M1" s="266"/>
      <c r="N1" s="266"/>
      <c r="O1" s="266"/>
      <c r="P1" s="266"/>
      <c r="Q1" s="266"/>
      <c r="R1" s="266"/>
      <c r="S1" s="266"/>
      <c r="T1" s="266"/>
      <c r="U1" s="266"/>
    </row>
    <row r="2" spans="1:21" s="220" customFormat="1" ht="18.75">
      <c r="A2" s="292" t="s">
        <v>1357</v>
      </c>
      <c r="B2" s="266"/>
      <c r="C2" s="266"/>
      <c r="D2" s="266"/>
      <c r="E2" s="266"/>
      <c r="F2" s="266"/>
      <c r="G2" s="266"/>
      <c r="H2" s="266"/>
      <c r="I2" s="266"/>
      <c r="J2" s="266"/>
      <c r="K2" s="266"/>
      <c r="L2" s="266"/>
      <c r="M2" s="266"/>
      <c r="N2" s="266"/>
      <c r="O2" s="266"/>
      <c r="P2" s="266"/>
      <c r="Q2" s="266"/>
      <c r="R2" s="266"/>
      <c r="S2" s="266"/>
      <c r="T2" s="266"/>
      <c r="U2" s="266"/>
    </row>
    <row r="3" spans="1:21" s="220" customFormat="1" ht="21" customHeight="1">
      <c r="A3" s="221" t="s">
        <v>1399</v>
      </c>
      <c r="B3" s="222"/>
      <c r="C3" s="222"/>
      <c r="D3" s="222"/>
      <c r="E3" s="223"/>
      <c r="F3" s="222"/>
      <c r="G3" s="222"/>
      <c r="H3" s="222"/>
      <c r="I3" s="222"/>
      <c r="J3" s="222"/>
      <c r="K3" s="222"/>
      <c r="L3" s="222"/>
      <c r="M3" s="222"/>
      <c r="N3" s="222"/>
      <c r="O3" s="222"/>
      <c r="P3" s="222"/>
      <c r="Q3" s="222"/>
      <c r="R3" s="222"/>
      <c r="S3" s="222"/>
      <c r="T3" s="222"/>
      <c r="U3" s="222"/>
    </row>
    <row r="4" spans="1:21" s="67" customFormat="1" ht="23.25" customHeight="1">
      <c r="A4" s="646" t="s">
        <v>99</v>
      </c>
      <c r="B4" s="646" t="s">
        <v>114</v>
      </c>
      <c r="C4" s="656" t="s">
        <v>88</v>
      </c>
      <c r="D4" s="656" t="s">
        <v>89</v>
      </c>
      <c r="E4" s="665" t="s">
        <v>399</v>
      </c>
      <c r="F4" s="656" t="s">
        <v>90</v>
      </c>
      <c r="G4" s="659" t="s">
        <v>102</v>
      </c>
      <c r="H4" s="661"/>
      <c r="I4" s="661"/>
      <c r="J4" s="661"/>
      <c r="K4" s="661"/>
      <c r="L4" s="661"/>
      <c r="M4" s="661"/>
      <c r="N4" s="660"/>
      <c r="O4" s="668" t="s">
        <v>103</v>
      </c>
      <c r="P4" s="669"/>
      <c r="Q4" s="646" t="s">
        <v>104</v>
      </c>
      <c r="R4" s="646" t="s">
        <v>105</v>
      </c>
      <c r="S4" s="646" t="s">
        <v>112</v>
      </c>
      <c r="T4" s="646" t="s">
        <v>111</v>
      </c>
      <c r="U4" s="662" t="s">
        <v>91</v>
      </c>
    </row>
    <row r="5" spans="1:21" s="67" customFormat="1" ht="15" customHeight="1">
      <c r="A5" s="644"/>
      <c r="B5" s="644"/>
      <c r="C5" s="657"/>
      <c r="D5" s="657"/>
      <c r="E5" s="666"/>
      <c r="F5" s="657"/>
      <c r="G5" s="659" t="s">
        <v>106</v>
      </c>
      <c r="H5" s="660"/>
      <c r="I5" s="659" t="s">
        <v>107</v>
      </c>
      <c r="J5" s="660"/>
      <c r="K5" s="659" t="s">
        <v>108</v>
      </c>
      <c r="L5" s="660"/>
      <c r="M5" s="659" t="s">
        <v>109</v>
      </c>
      <c r="N5" s="660"/>
      <c r="O5" s="670"/>
      <c r="P5" s="671"/>
      <c r="Q5" s="644"/>
      <c r="R5" s="644"/>
      <c r="S5" s="644"/>
      <c r="T5" s="644"/>
      <c r="U5" s="663"/>
    </row>
    <row r="6" spans="1:21" s="67" customFormat="1" ht="24" customHeight="1">
      <c r="A6" s="645"/>
      <c r="B6" s="645"/>
      <c r="C6" s="658"/>
      <c r="D6" s="658"/>
      <c r="E6" s="667"/>
      <c r="F6" s="658"/>
      <c r="G6" s="217" t="s">
        <v>110</v>
      </c>
      <c r="H6" s="217" t="s">
        <v>12</v>
      </c>
      <c r="I6" s="217" t="s">
        <v>110</v>
      </c>
      <c r="J6" s="217" t="s">
        <v>12</v>
      </c>
      <c r="K6" s="217" t="s">
        <v>110</v>
      </c>
      <c r="L6" s="217" t="s">
        <v>12</v>
      </c>
      <c r="M6" s="217" t="s">
        <v>110</v>
      </c>
      <c r="N6" s="217" t="s">
        <v>12</v>
      </c>
      <c r="O6" s="217" t="s">
        <v>110</v>
      </c>
      <c r="P6" s="217" t="s">
        <v>12</v>
      </c>
      <c r="Q6" s="645"/>
      <c r="R6" s="645"/>
      <c r="S6" s="645"/>
      <c r="T6" s="645"/>
      <c r="U6" s="664"/>
    </row>
    <row r="7" spans="1:21" ht="15.75" customHeight="1">
      <c r="A7" s="673" t="s">
        <v>1486</v>
      </c>
      <c r="B7" s="673" t="s">
        <v>1352</v>
      </c>
      <c r="C7" s="288"/>
      <c r="D7" s="288"/>
      <c r="E7" s="288"/>
      <c r="F7" s="288"/>
      <c r="G7" s="225"/>
      <c r="H7" s="225"/>
      <c r="I7" s="226"/>
      <c r="J7" s="227"/>
      <c r="K7" s="225"/>
      <c r="L7" s="202"/>
      <c r="M7" s="226"/>
      <c r="N7" s="202"/>
      <c r="O7" s="225"/>
      <c r="P7" s="202"/>
      <c r="Q7" s="225"/>
      <c r="R7" s="225"/>
      <c r="S7" s="225"/>
      <c r="T7" s="225"/>
      <c r="U7" s="288"/>
    </row>
    <row r="8" spans="1:21" ht="15.75">
      <c r="A8" s="674"/>
      <c r="B8" s="674"/>
      <c r="C8" s="288"/>
      <c r="D8" s="288"/>
      <c r="E8" s="288"/>
      <c r="F8" s="288"/>
      <c r="G8" s="225"/>
      <c r="H8" s="225"/>
      <c r="I8" s="226"/>
      <c r="J8" s="227"/>
      <c r="K8" s="225"/>
      <c r="L8" s="202"/>
      <c r="M8" s="226"/>
      <c r="N8" s="202"/>
      <c r="O8" s="225"/>
      <c r="P8" s="202"/>
      <c r="Q8" s="225"/>
      <c r="R8" s="225"/>
      <c r="S8" s="225"/>
      <c r="T8" s="225"/>
      <c r="U8" s="288"/>
    </row>
    <row r="9" spans="1:21" ht="15.75">
      <c r="A9" s="674"/>
      <c r="B9" s="674"/>
      <c r="C9" s="288"/>
      <c r="D9" s="288"/>
      <c r="E9" s="288"/>
      <c r="F9" s="288"/>
      <c r="G9" s="225"/>
      <c r="H9" s="225"/>
      <c r="I9" s="226"/>
      <c r="J9" s="227"/>
      <c r="K9" s="225"/>
      <c r="L9" s="202"/>
      <c r="M9" s="226"/>
      <c r="N9" s="202"/>
      <c r="O9" s="225"/>
      <c r="P9" s="202"/>
      <c r="Q9" s="225"/>
      <c r="R9" s="225"/>
      <c r="S9" s="225"/>
      <c r="T9" s="225"/>
      <c r="U9" s="288"/>
    </row>
    <row r="10" spans="1:21" ht="15.75">
      <c r="A10" s="674"/>
      <c r="B10" s="674"/>
      <c r="C10" s="288"/>
      <c r="D10" s="288"/>
      <c r="E10" s="288"/>
      <c r="F10" s="288"/>
      <c r="G10" s="225"/>
      <c r="H10" s="225"/>
      <c r="I10" s="226"/>
      <c r="J10" s="227"/>
      <c r="K10" s="225"/>
      <c r="L10" s="202"/>
      <c r="M10" s="226"/>
      <c r="N10" s="202"/>
      <c r="O10" s="225"/>
      <c r="P10" s="202"/>
      <c r="Q10" s="225"/>
      <c r="R10" s="225"/>
      <c r="S10" s="225"/>
      <c r="T10" s="225"/>
      <c r="U10" s="288"/>
    </row>
    <row r="11" spans="1:21" ht="15.75">
      <c r="A11" s="674"/>
      <c r="B11" s="675"/>
      <c r="C11" s="288"/>
      <c r="D11" s="288"/>
      <c r="E11" s="288"/>
      <c r="F11" s="288"/>
      <c r="G11" s="225"/>
      <c r="H11" s="225"/>
      <c r="I11" s="226"/>
      <c r="J11" s="227"/>
      <c r="K11" s="225"/>
      <c r="L11" s="202"/>
      <c r="M11" s="226"/>
      <c r="N11" s="202"/>
      <c r="O11" s="225"/>
      <c r="P11" s="202"/>
      <c r="Q11" s="225"/>
      <c r="R11" s="225"/>
      <c r="S11" s="225"/>
      <c r="T11" s="225"/>
      <c r="U11" s="288"/>
    </row>
    <row r="12" spans="1:21" ht="15.75">
      <c r="A12" s="674"/>
      <c r="B12" s="673" t="s">
        <v>1353</v>
      </c>
      <c r="C12" s="288"/>
      <c r="D12" s="288"/>
      <c r="E12" s="288"/>
      <c r="F12" s="288"/>
      <c r="G12" s="225"/>
      <c r="H12" s="225"/>
      <c r="I12" s="226"/>
      <c r="J12" s="227"/>
      <c r="K12" s="225"/>
      <c r="L12" s="202"/>
      <c r="M12" s="226"/>
      <c r="N12" s="202"/>
      <c r="O12" s="225"/>
      <c r="P12" s="202"/>
      <c r="Q12" s="225"/>
      <c r="R12" s="225"/>
      <c r="S12" s="225"/>
      <c r="T12" s="225"/>
      <c r="U12" s="288"/>
    </row>
    <row r="13" spans="1:21" ht="15.75">
      <c r="A13" s="674"/>
      <c r="B13" s="674"/>
      <c r="C13" s="288"/>
      <c r="D13" s="288"/>
      <c r="E13" s="288"/>
      <c r="F13" s="288"/>
      <c r="G13" s="225"/>
      <c r="H13" s="225"/>
      <c r="I13" s="226"/>
      <c r="J13" s="227"/>
      <c r="K13" s="225"/>
      <c r="L13" s="202"/>
      <c r="M13" s="226"/>
      <c r="N13" s="202"/>
      <c r="O13" s="225"/>
      <c r="P13" s="202"/>
      <c r="Q13" s="225"/>
      <c r="R13" s="225"/>
      <c r="S13" s="225"/>
      <c r="T13" s="225"/>
      <c r="U13" s="288"/>
    </row>
    <row r="14" spans="1:21" ht="15.75">
      <c r="A14" s="674"/>
      <c r="B14" s="674"/>
      <c r="C14" s="288"/>
      <c r="D14" s="288"/>
      <c r="E14" s="288"/>
      <c r="F14" s="352"/>
      <c r="G14" s="225"/>
      <c r="H14" s="225"/>
      <c r="I14" s="225"/>
      <c r="J14" s="225"/>
      <c r="K14" s="225"/>
      <c r="L14" s="202"/>
      <c r="M14" s="225"/>
      <c r="N14" s="202"/>
      <c r="O14" s="225"/>
      <c r="P14" s="202"/>
      <c r="Q14" s="230"/>
      <c r="R14" s="230"/>
      <c r="S14" s="230"/>
      <c r="T14" s="230"/>
      <c r="U14" s="288"/>
    </row>
    <row r="15" spans="1:21" ht="15.75">
      <c r="A15" s="674"/>
      <c r="B15" s="674"/>
      <c r="C15" s="288"/>
      <c r="D15" s="288"/>
      <c r="E15" s="288"/>
      <c r="F15" s="352"/>
      <c r="G15" s="225"/>
      <c r="H15" s="225"/>
      <c r="I15" s="225"/>
      <c r="J15" s="225"/>
      <c r="K15" s="225"/>
      <c r="L15" s="202"/>
      <c r="M15" s="225"/>
      <c r="N15" s="202"/>
      <c r="O15" s="225"/>
      <c r="P15" s="202"/>
      <c r="Q15" s="230"/>
      <c r="R15" s="230"/>
      <c r="S15" s="230"/>
      <c r="T15" s="230"/>
      <c r="U15" s="288"/>
    </row>
    <row r="16" spans="1:21" ht="15.75">
      <c r="A16" s="674"/>
      <c r="B16" s="675"/>
      <c r="C16" s="288"/>
      <c r="D16" s="288"/>
      <c r="E16" s="288"/>
      <c r="F16" s="288"/>
      <c r="G16" s="225"/>
      <c r="H16" s="353"/>
      <c r="I16" s="225"/>
      <c r="J16" s="353"/>
      <c r="K16" s="225"/>
      <c r="L16" s="202"/>
      <c r="M16" s="225"/>
      <c r="N16" s="202"/>
      <c r="O16" s="225"/>
      <c r="P16" s="202"/>
      <c r="Q16" s="225"/>
      <c r="R16" s="225"/>
      <c r="S16" s="225"/>
      <c r="T16" s="225"/>
      <c r="U16" s="288"/>
    </row>
    <row r="17" spans="1:21" ht="15.75">
      <c r="A17" s="674"/>
      <c r="B17" s="673" t="s">
        <v>1400</v>
      </c>
      <c r="C17" s="288"/>
      <c r="D17" s="288"/>
      <c r="E17" s="288"/>
      <c r="F17" s="288"/>
      <c r="G17" s="225"/>
      <c r="H17" s="353"/>
      <c r="I17" s="225"/>
      <c r="J17" s="353"/>
      <c r="K17" s="225"/>
      <c r="L17" s="202"/>
      <c r="M17" s="225"/>
      <c r="N17" s="202"/>
      <c r="O17" s="225"/>
      <c r="P17" s="202"/>
      <c r="Q17" s="225"/>
      <c r="R17" s="225"/>
      <c r="S17" s="225"/>
      <c r="T17" s="225"/>
      <c r="U17" s="288"/>
    </row>
    <row r="18" spans="1:21" ht="15.75">
      <c r="A18" s="674"/>
      <c r="B18" s="674"/>
      <c r="C18" s="288"/>
      <c r="D18" s="288"/>
      <c r="E18" s="288"/>
      <c r="F18" s="225"/>
      <c r="G18" s="226"/>
      <c r="H18" s="225"/>
      <c r="I18" s="226"/>
      <c r="J18" s="225"/>
      <c r="K18" s="226"/>
      <c r="L18" s="202"/>
      <c r="M18" s="226"/>
      <c r="N18" s="202"/>
      <c r="O18" s="226"/>
      <c r="P18" s="202"/>
      <c r="Q18" s="225"/>
      <c r="R18" s="225"/>
      <c r="S18" s="225"/>
      <c r="T18" s="225"/>
      <c r="U18" s="225"/>
    </row>
    <row r="19" spans="1:21" ht="15.75">
      <c r="A19" s="674"/>
      <c r="B19" s="674"/>
      <c r="C19" s="288"/>
      <c r="D19" s="288"/>
      <c r="E19" s="288"/>
      <c r="F19" s="225"/>
      <c r="G19" s="226"/>
      <c r="H19" s="225"/>
      <c r="I19" s="226"/>
      <c r="J19" s="225"/>
      <c r="K19" s="226"/>
      <c r="L19" s="202"/>
      <c r="M19" s="226"/>
      <c r="N19" s="202"/>
      <c r="O19" s="226"/>
      <c r="P19" s="202"/>
      <c r="Q19" s="225"/>
      <c r="R19" s="225"/>
      <c r="S19" s="225"/>
      <c r="T19" s="225"/>
      <c r="U19" s="225"/>
    </row>
    <row r="20" spans="1:21" ht="15.75">
      <c r="A20" s="674"/>
      <c r="B20" s="674"/>
      <c r="C20" s="224"/>
      <c r="D20" s="288"/>
      <c r="E20" s="288"/>
      <c r="F20" s="288"/>
      <c r="G20" s="226"/>
      <c r="H20" s="229"/>
      <c r="I20" s="226"/>
      <c r="J20" s="229"/>
      <c r="K20" s="226"/>
      <c r="L20" s="202"/>
      <c r="M20" s="226"/>
      <c r="N20" s="202"/>
      <c r="O20" s="225"/>
      <c r="P20" s="202"/>
      <c r="Q20" s="225"/>
      <c r="R20" s="225"/>
      <c r="S20" s="225"/>
      <c r="T20" s="225"/>
      <c r="U20" s="288"/>
    </row>
    <row r="21" spans="1:21" ht="15.75">
      <c r="A21" s="674"/>
      <c r="B21" s="675"/>
      <c r="C21" s="224"/>
      <c r="D21" s="288"/>
      <c r="E21" s="288"/>
      <c r="F21" s="254"/>
      <c r="G21" s="226"/>
      <c r="H21" s="225"/>
      <c r="I21" s="226"/>
      <c r="J21" s="225"/>
      <c r="K21" s="226"/>
      <c r="L21" s="202"/>
      <c r="M21" s="226"/>
      <c r="N21" s="202"/>
      <c r="O21" s="226"/>
      <c r="P21" s="202"/>
      <c r="Q21" s="225"/>
      <c r="R21" s="225"/>
      <c r="S21" s="225"/>
      <c r="T21" s="225"/>
      <c r="U21" s="288"/>
    </row>
    <row r="22" spans="1:21" ht="15.75" customHeight="1">
      <c r="A22" s="674"/>
      <c r="B22" s="672" t="s">
        <v>1354</v>
      </c>
      <c r="C22" s="224"/>
      <c r="D22" s="288"/>
      <c r="E22" s="288"/>
      <c r="F22" s="288"/>
      <c r="G22" s="225"/>
      <c r="H22" s="225"/>
      <c r="I22" s="178"/>
      <c r="J22" s="225"/>
      <c r="K22" s="225"/>
      <c r="L22" s="202"/>
      <c r="M22" s="225"/>
      <c r="N22" s="202"/>
      <c r="O22" s="178"/>
      <c r="P22" s="202"/>
      <c r="Q22" s="225"/>
      <c r="R22" s="225"/>
      <c r="S22" s="225"/>
      <c r="T22" s="225"/>
      <c r="U22" s="288"/>
    </row>
    <row r="23" spans="1:21" ht="15.75">
      <c r="A23" s="674"/>
      <c r="B23" s="672"/>
      <c r="C23" s="224"/>
      <c r="D23" s="288"/>
      <c r="E23" s="288"/>
      <c r="F23" s="288"/>
      <c r="G23" s="225"/>
      <c r="H23" s="225"/>
      <c r="I23" s="178"/>
      <c r="J23" s="225"/>
      <c r="K23" s="225"/>
      <c r="L23" s="202"/>
      <c r="M23" s="225"/>
      <c r="N23" s="202"/>
      <c r="O23" s="178"/>
      <c r="P23" s="202"/>
      <c r="Q23" s="225"/>
      <c r="R23" s="225"/>
      <c r="S23" s="225"/>
      <c r="T23" s="225"/>
      <c r="U23" s="288"/>
    </row>
    <row r="24" spans="1:21" ht="15.75">
      <c r="A24" s="674"/>
      <c r="B24" s="672"/>
      <c r="C24" s="224"/>
      <c r="D24" s="288"/>
      <c r="E24" s="288"/>
      <c r="F24" s="288"/>
      <c r="G24" s="225"/>
      <c r="H24" s="225"/>
      <c r="I24" s="178"/>
      <c r="J24" s="225"/>
      <c r="K24" s="225"/>
      <c r="L24" s="202"/>
      <c r="M24" s="225"/>
      <c r="N24" s="202"/>
      <c r="O24" s="178"/>
      <c r="P24" s="202"/>
      <c r="Q24" s="225"/>
      <c r="R24" s="225"/>
      <c r="S24" s="225"/>
      <c r="T24" s="225"/>
      <c r="U24" s="288"/>
    </row>
    <row r="25" spans="1:21" ht="15.75">
      <c r="A25" s="674"/>
      <c r="B25" s="672"/>
      <c r="C25" s="224"/>
      <c r="D25" s="288"/>
      <c r="E25" s="288"/>
      <c r="F25" s="288"/>
      <c r="G25" s="225"/>
      <c r="H25" s="225"/>
      <c r="I25" s="178"/>
      <c r="J25" s="225"/>
      <c r="K25" s="225"/>
      <c r="L25" s="202"/>
      <c r="M25" s="225"/>
      <c r="N25" s="202"/>
      <c r="O25" s="178"/>
      <c r="P25" s="202"/>
      <c r="Q25" s="225"/>
      <c r="R25" s="225"/>
      <c r="S25" s="225"/>
      <c r="T25" s="225"/>
      <c r="U25" s="288"/>
    </row>
    <row r="26" spans="1:21" ht="15.75">
      <c r="A26" s="674"/>
      <c r="B26" s="672"/>
      <c r="C26" s="224"/>
      <c r="D26" s="288"/>
      <c r="E26" s="288"/>
      <c r="F26" s="288"/>
      <c r="G26" s="225"/>
      <c r="H26" s="225"/>
      <c r="I26" s="178"/>
      <c r="J26" s="225"/>
      <c r="K26" s="225"/>
      <c r="L26" s="202"/>
      <c r="M26" s="225"/>
      <c r="N26" s="202"/>
      <c r="O26" s="178"/>
      <c r="P26" s="202"/>
      <c r="Q26" s="225"/>
      <c r="R26" s="225"/>
      <c r="S26" s="225"/>
      <c r="T26" s="225"/>
      <c r="U26" s="288"/>
    </row>
    <row r="27" spans="1:21" ht="15.75">
      <c r="A27" s="395"/>
      <c r="B27" s="672" t="s">
        <v>1401</v>
      </c>
      <c r="C27" s="224"/>
      <c r="D27" s="288"/>
      <c r="E27" s="288"/>
      <c r="F27" s="288"/>
      <c r="G27" s="225"/>
      <c r="H27" s="225"/>
      <c r="I27" s="178"/>
      <c r="J27" s="225"/>
      <c r="K27" s="225"/>
      <c r="L27" s="202"/>
      <c r="M27" s="225"/>
      <c r="N27" s="202"/>
      <c r="O27" s="178"/>
      <c r="P27" s="202"/>
      <c r="Q27" s="225"/>
      <c r="R27" s="225"/>
      <c r="S27" s="225"/>
      <c r="T27" s="225"/>
      <c r="U27" s="288"/>
    </row>
    <row r="28" spans="1:21" ht="15.75">
      <c r="A28" s="395"/>
      <c r="B28" s="672"/>
      <c r="C28" s="288"/>
      <c r="D28" s="288"/>
      <c r="E28" s="288"/>
      <c r="F28" s="288"/>
      <c r="G28" s="225"/>
      <c r="H28" s="225"/>
      <c r="I28" s="178"/>
      <c r="J28" s="225"/>
      <c r="K28" s="225"/>
      <c r="L28" s="202"/>
      <c r="M28" s="225"/>
      <c r="N28" s="202"/>
      <c r="O28" s="178"/>
      <c r="P28" s="202"/>
      <c r="Q28" s="225"/>
      <c r="R28" s="225"/>
      <c r="S28" s="225"/>
      <c r="T28" s="225"/>
      <c r="U28" s="288"/>
    </row>
    <row r="29" spans="1:21" ht="15.75">
      <c r="A29" s="395"/>
      <c r="B29" s="672"/>
      <c r="C29" s="288"/>
      <c r="D29" s="288"/>
      <c r="E29" s="288"/>
      <c r="F29" s="288"/>
      <c r="G29" s="225"/>
      <c r="H29" s="225"/>
      <c r="I29" s="178"/>
      <c r="J29" s="225"/>
      <c r="K29" s="225"/>
      <c r="L29" s="202"/>
      <c r="M29" s="225"/>
      <c r="N29" s="202"/>
      <c r="O29" s="178"/>
      <c r="P29" s="202"/>
      <c r="Q29" s="225"/>
      <c r="R29" s="225"/>
      <c r="S29" s="225"/>
      <c r="T29" s="225"/>
      <c r="U29" s="288"/>
    </row>
    <row r="30" spans="1:21" ht="15.75">
      <c r="A30" s="395"/>
      <c r="B30" s="672"/>
      <c r="C30" s="288"/>
      <c r="D30" s="288"/>
      <c r="E30" s="288"/>
      <c r="F30" s="288"/>
      <c r="G30" s="225"/>
      <c r="H30" s="225"/>
      <c r="I30" s="178"/>
      <c r="J30" s="225"/>
      <c r="K30" s="225"/>
      <c r="L30" s="202"/>
      <c r="M30" s="225"/>
      <c r="N30" s="202"/>
      <c r="O30" s="178"/>
      <c r="P30" s="202"/>
      <c r="Q30" s="225"/>
      <c r="R30" s="225"/>
      <c r="S30" s="225"/>
      <c r="T30" s="225"/>
      <c r="U30" s="288"/>
    </row>
    <row r="31" spans="1:21" ht="15.75">
      <c r="A31" s="395"/>
      <c r="B31" s="672"/>
      <c r="C31" s="288"/>
      <c r="D31" s="288"/>
      <c r="E31" s="288"/>
      <c r="F31" s="288"/>
      <c r="G31" s="225"/>
      <c r="H31" s="225"/>
      <c r="I31" s="178"/>
      <c r="J31" s="225"/>
      <c r="K31" s="225"/>
      <c r="L31" s="202"/>
      <c r="M31" s="225"/>
      <c r="N31" s="202"/>
      <c r="O31" s="178"/>
      <c r="P31" s="202"/>
      <c r="Q31" s="225"/>
      <c r="R31" s="225"/>
      <c r="S31" s="225"/>
      <c r="T31" s="225"/>
      <c r="U31" s="288"/>
    </row>
    <row r="32" spans="1:21" ht="15.75">
      <c r="A32" s="395"/>
      <c r="B32" s="672" t="s">
        <v>1402</v>
      </c>
      <c r="C32" s="288"/>
      <c r="D32" s="288"/>
      <c r="E32" s="288"/>
      <c r="F32" s="288"/>
      <c r="G32" s="225"/>
      <c r="H32" s="225"/>
      <c r="I32" s="178"/>
      <c r="J32" s="225"/>
      <c r="K32" s="225"/>
      <c r="L32" s="202"/>
      <c r="M32" s="225"/>
      <c r="N32" s="202"/>
      <c r="O32" s="178"/>
      <c r="P32" s="202"/>
      <c r="Q32" s="225"/>
      <c r="R32" s="225"/>
      <c r="S32" s="225"/>
      <c r="T32" s="225"/>
      <c r="U32" s="288"/>
    </row>
    <row r="33" spans="1:21" ht="15.75">
      <c r="A33" s="395"/>
      <c r="B33" s="672"/>
      <c r="C33" s="288"/>
      <c r="D33" s="288"/>
      <c r="E33" s="288"/>
      <c r="F33" s="288"/>
      <c r="G33" s="225"/>
      <c r="H33" s="225"/>
      <c r="I33" s="178"/>
      <c r="J33" s="225"/>
      <c r="K33" s="225"/>
      <c r="L33" s="202"/>
      <c r="M33" s="225"/>
      <c r="N33" s="202"/>
      <c r="O33" s="178"/>
      <c r="P33" s="202"/>
      <c r="Q33" s="225"/>
      <c r="R33" s="225"/>
      <c r="S33" s="225"/>
      <c r="T33" s="225"/>
      <c r="U33" s="288"/>
    </row>
    <row r="34" spans="1:21" ht="15.75">
      <c r="A34" s="395"/>
      <c r="B34" s="672"/>
      <c r="C34" s="288"/>
      <c r="D34" s="288"/>
      <c r="E34" s="288"/>
      <c r="F34" s="288"/>
      <c r="G34" s="225"/>
      <c r="H34" s="225"/>
      <c r="I34" s="178"/>
      <c r="J34" s="225"/>
      <c r="K34" s="225"/>
      <c r="L34" s="202"/>
      <c r="M34" s="225"/>
      <c r="N34" s="202"/>
      <c r="O34" s="178"/>
      <c r="P34" s="202"/>
      <c r="Q34" s="225"/>
      <c r="R34" s="225"/>
      <c r="S34" s="225"/>
      <c r="T34" s="225"/>
      <c r="U34" s="288"/>
    </row>
    <row r="35" spans="1:21" ht="15.75">
      <c r="A35" s="395"/>
      <c r="B35" s="672"/>
      <c r="C35" s="288"/>
      <c r="D35" s="288"/>
      <c r="E35" s="288"/>
      <c r="F35" s="288"/>
      <c r="G35" s="225"/>
      <c r="H35" s="225"/>
      <c r="I35" s="178"/>
      <c r="J35" s="225"/>
      <c r="K35" s="225"/>
      <c r="L35" s="202"/>
      <c r="M35" s="225"/>
      <c r="N35" s="202"/>
      <c r="O35" s="178"/>
      <c r="P35" s="202"/>
      <c r="Q35" s="225"/>
      <c r="R35" s="225"/>
      <c r="S35" s="225"/>
      <c r="T35" s="225"/>
      <c r="U35" s="288"/>
    </row>
    <row r="36" spans="1:21" ht="15.75">
      <c r="A36" s="395"/>
      <c r="B36" s="672" t="s">
        <v>1403</v>
      </c>
      <c r="C36" s="288"/>
      <c r="D36" s="288"/>
      <c r="E36" s="288"/>
      <c r="F36" s="288"/>
      <c r="G36" s="225"/>
      <c r="H36" s="225"/>
      <c r="I36" s="178"/>
      <c r="J36" s="225"/>
      <c r="K36" s="225"/>
      <c r="L36" s="202"/>
      <c r="M36" s="225"/>
      <c r="N36" s="202"/>
      <c r="O36" s="178"/>
      <c r="P36" s="202"/>
      <c r="Q36" s="225"/>
      <c r="R36" s="225"/>
      <c r="S36" s="225"/>
      <c r="T36" s="225"/>
      <c r="U36" s="288"/>
    </row>
    <row r="37" spans="1:21" ht="15.75">
      <c r="A37" s="395"/>
      <c r="B37" s="672"/>
      <c r="C37" s="288"/>
      <c r="D37" s="288"/>
      <c r="E37" s="288"/>
      <c r="F37" s="288"/>
      <c r="G37" s="225"/>
      <c r="H37" s="225"/>
      <c r="I37" s="178"/>
      <c r="J37" s="225"/>
      <c r="K37" s="225"/>
      <c r="L37" s="202"/>
      <c r="M37" s="225"/>
      <c r="N37" s="202"/>
      <c r="O37" s="178"/>
      <c r="P37" s="202"/>
      <c r="Q37" s="225"/>
      <c r="R37" s="225"/>
      <c r="S37" s="225"/>
      <c r="T37" s="225"/>
      <c r="U37" s="288"/>
    </row>
    <row r="38" spans="1:21" ht="15.75">
      <c r="A38" s="395"/>
      <c r="B38" s="672"/>
      <c r="C38" s="288"/>
      <c r="D38" s="288"/>
      <c r="E38" s="288"/>
      <c r="F38" s="288"/>
      <c r="G38" s="225"/>
      <c r="H38" s="225"/>
      <c r="I38" s="178"/>
      <c r="J38" s="225"/>
      <c r="K38" s="225"/>
      <c r="L38" s="202"/>
      <c r="M38" s="225"/>
      <c r="N38" s="202"/>
      <c r="O38" s="178"/>
      <c r="P38" s="202"/>
      <c r="Q38" s="225"/>
      <c r="R38" s="225"/>
      <c r="S38" s="225"/>
      <c r="T38" s="225"/>
      <c r="U38" s="288"/>
    </row>
    <row r="39" spans="1:21" ht="15.75">
      <c r="A39" s="395"/>
      <c r="B39" s="672"/>
      <c r="C39" s="288"/>
      <c r="D39" s="288"/>
      <c r="E39" s="288"/>
      <c r="F39" s="288"/>
      <c r="G39" s="225"/>
      <c r="H39" s="225"/>
      <c r="I39" s="178"/>
      <c r="J39" s="225"/>
      <c r="K39" s="225"/>
      <c r="L39" s="202"/>
      <c r="M39" s="225"/>
      <c r="N39" s="202"/>
      <c r="O39" s="178"/>
      <c r="P39" s="202"/>
      <c r="Q39" s="225"/>
      <c r="R39" s="225"/>
      <c r="S39" s="225"/>
      <c r="T39" s="225"/>
      <c r="U39" s="288"/>
    </row>
    <row r="40" spans="1:21" ht="15.75">
      <c r="A40" s="395"/>
      <c r="B40" s="672" t="s">
        <v>1404</v>
      </c>
      <c r="C40" s="288"/>
      <c r="D40" s="288"/>
      <c r="E40" s="288"/>
      <c r="F40" s="288"/>
      <c r="G40" s="225"/>
      <c r="H40" s="225"/>
      <c r="I40" s="178"/>
      <c r="J40" s="225"/>
      <c r="K40" s="225"/>
      <c r="L40" s="202"/>
      <c r="M40" s="225"/>
      <c r="N40" s="202"/>
      <c r="O40" s="178"/>
      <c r="P40" s="202"/>
      <c r="Q40" s="225"/>
      <c r="R40" s="225"/>
      <c r="S40" s="225"/>
      <c r="T40" s="225"/>
      <c r="U40" s="288"/>
    </row>
    <row r="41" spans="1:21" ht="15.75">
      <c r="A41" s="395"/>
      <c r="B41" s="672"/>
      <c r="C41" s="288"/>
      <c r="D41" s="288"/>
      <c r="E41" s="288"/>
      <c r="F41" s="288"/>
      <c r="G41" s="225"/>
      <c r="H41" s="225"/>
      <c r="I41" s="178"/>
      <c r="J41" s="225"/>
      <c r="K41" s="225"/>
      <c r="L41" s="202"/>
      <c r="M41" s="225"/>
      <c r="N41" s="202"/>
      <c r="O41" s="178"/>
      <c r="P41" s="202"/>
      <c r="Q41" s="225"/>
      <c r="R41" s="225"/>
      <c r="S41" s="225"/>
      <c r="T41" s="225"/>
      <c r="U41" s="288"/>
    </row>
    <row r="42" spans="1:21" ht="15.75">
      <c r="A42" s="395"/>
      <c r="B42" s="672"/>
      <c r="C42" s="288"/>
      <c r="D42" s="288"/>
      <c r="E42" s="288"/>
      <c r="F42" s="288"/>
      <c r="G42" s="225"/>
      <c r="H42" s="225"/>
      <c r="I42" s="178"/>
      <c r="J42" s="225"/>
      <c r="K42" s="225"/>
      <c r="L42" s="202"/>
      <c r="M42" s="225"/>
      <c r="N42" s="202"/>
      <c r="O42" s="178"/>
      <c r="P42" s="202"/>
      <c r="Q42" s="225"/>
      <c r="R42" s="225"/>
      <c r="S42" s="225"/>
      <c r="T42" s="225"/>
      <c r="U42" s="288"/>
    </row>
    <row r="43" spans="1:21" ht="15.75">
      <c r="A43" s="395"/>
      <c r="B43" s="672"/>
      <c r="C43" s="288"/>
      <c r="D43" s="288"/>
      <c r="E43" s="288"/>
      <c r="F43" s="288"/>
      <c r="G43" s="225"/>
      <c r="H43" s="225"/>
      <c r="I43" s="178"/>
      <c r="J43" s="225"/>
      <c r="K43" s="225"/>
      <c r="L43" s="202"/>
      <c r="M43" s="225"/>
      <c r="N43" s="202"/>
      <c r="O43" s="178"/>
      <c r="P43" s="202"/>
      <c r="Q43" s="225"/>
      <c r="R43" s="225"/>
      <c r="S43" s="225"/>
      <c r="T43" s="225"/>
      <c r="U43" s="288"/>
    </row>
    <row r="44" spans="1:21" ht="15.75">
      <c r="A44" s="395"/>
      <c r="B44" s="672"/>
      <c r="C44" s="288"/>
      <c r="D44" s="288"/>
      <c r="E44" s="288"/>
      <c r="F44" s="288"/>
      <c r="G44" s="225"/>
      <c r="H44" s="225"/>
      <c r="I44" s="178"/>
      <c r="J44" s="225"/>
      <c r="K44" s="225"/>
      <c r="L44" s="202"/>
      <c r="M44" s="225"/>
      <c r="N44" s="202"/>
      <c r="O44" s="178"/>
      <c r="P44" s="202"/>
      <c r="Q44" s="225"/>
      <c r="R44" s="225"/>
      <c r="S44" s="225"/>
      <c r="T44" s="225"/>
      <c r="U44" s="288"/>
    </row>
    <row r="45" spans="1:21" ht="15.75">
      <c r="A45" s="396"/>
      <c r="B45" s="672"/>
      <c r="C45" s="288"/>
      <c r="D45" s="288"/>
      <c r="E45" s="288"/>
      <c r="F45" s="288"/>
      <c r="G45" s="225"/>
      <c r="H45" s="225"/>
      <c r="I45" s="178"/>
      <c r="J45" s="225"/>
      <c r="K45" s="225"/>
      <c r="L45" s="202"/>
      <c r="M45" s="225"/>
      <c r="N45" s="202"/>
      <c r="O45" s="178"/>
      <c r="P45" s="202"/>
      <c r="Q45" s="225"/>
      <c r="R45" s="225"/>
      <c r="S45" s="225"/>
      <c r="T45" s="225"/>
      <c r="U45" s="288"/>
    </row>
    <row r="46" spans="1:21" ht="15.75">
      <c r="A46" s="269"/>
      <c r="B46" s="270"/>
      <c r="C46" s="269" t="s">
        <v>1405</v>
      </c>
      <c r="D46" s="270"/>
      <c r="E46" s="270"/>
      <c r="F46" s="271"/>
      <c r="G46" s="231">
        <f t="shared" ref="G46:P46" si="0">SUM(G7:G23)</f>
        <v>0</v>
      </c>
      <c r="H46" s="232">
        <f t="shared" si="0"/>
        <v>0</v>
      </c>
      <c r="I46" s="231">
        <f t="shared" si="0"/>
        <v>0</v>
      </c>
      <c r="J46" s="231">
        <f t="shared" si="0"/>
        <v>0</v>
      </c>
      <c r="K46" s="231">
        <f t="shared" si="0"/>
        <v>0</v>
      </c>
      <c r="L46" s="232">
        <f t="shared" si="0"/>
        <v>0</v>
      </c>
      <c r="M46" s="231">
        <f t="shared" si="0"/>
        <v>0</v>
      </c>
      <c r="N46" s="231">
        <f t="shared" si="0"/>
        <v>0</v>
      </c>
      <c r="O46" s="231">
        <f t="shared" si="0"/>
        <v>0</v>
      </c>
      <c r="P46" s="231">
        <f t="shared" si="0"/>
        <v>0</v>
      </c>
      <c r="Q46" s="233"/>
      <c r="R46" s="233"/>
      <c r="S46" s="233"/>
      <c r="T46" s="233"/>
      <c r="U46" s="233"/>
    </row>
    <row r="47" spans="1:21" ht="15.75">
      <c r="A47" s="234"/>
      <c r="B47" s="235"/>
      <c r="C47" s="235"/>
      <c r="D47" s="235"/>
      <c r="E47" s="236"/>
      <c r="F47" s="235"/>
      <c r="G47" s="235"/>
      <c r="H47" s="235"/>
      <c r="I47" s="235"/>
      <c r="J47" s="235"/>
      <c r="K47" s="235"/>
      <c r="L47" s="235"/>
      <c r="M47" s="235"/>
      <c r="N47" s="235"/>
      <c r="O47" s="235"/>
      <c r="P47" s="235"/>
      <c r="Q47" s="235"/>
      <c r="R47" s="235"/>
      <c r="S47" s="235"/>
      <c r="T47" s="235"/>
      <c r="U47" s="235"/>
    </row>
    <row r="48" spans="1:21" ht="15.75">
      <c r="A48" s="234"/>
      <c r="B48" s="235"/>
      <c r="C48" s="235"/>
      <c r="D48" s="235"/>
      <c r="E48" s="236"/>
      <c r="F48" s="235"/>
      <c r="G48" s="235"/>
      <c r="H48" s="235"/>
      <c r="I48" s="235"/>
      <c r="J48" s="235"/>
      <c r="K48" s="235"/>
      <c r="L48" s="235"/>
      <c r="M48" s="235"/>
      <c r="N48" s="235"/>
      <c r="O48" s="235"/>
      <c r="P48" s="235"/>
      <c r="Q48" s="235"/>
      <c r="R48" s="235"/>
      <c r="S48" s="235"/>
      <c r="T48" s="235"/>
      <c r="U48" s="235"/>
    </row>
    <row r="49" spans="1:21" ht="15.75">
      <c r="A49" s="234"/>
      <c r="B49" s="235"/>
      <c r="C49" s="235"/>
      <c r="D49" s="235"/>
      <c r="E49" s="236"/>
      <c r="F49" s="235"/>
      <c r="G49" s="235"/>
      <c r="H49" s="235"/>
      <c r="I49" s="235"/>
      <c r="J49" s="235"/>
      <c r="K49" s="235"/>
      <c r="L49" s="235"/>
      <c r="M49" s="235"/>
      <c r="N49" s="235"/>
      <c r="O49" s="235"/>
      <c r="P49" s="235"/>
      <c r="Q49" s="235"/>
      <c r="R49" s="235"/>
      <c r="S49" s="235"/>
      <c r="T49" s="235"/>
      <c r="U49" s="235"/>
    </row>
    <row r="50" spans="1:21" ht="15.75">
      <c r="A50" s="234"/>
      <c r="B50" s="235"/>
      <c r="C50" s="235"/>
      <c r="D50" s="235"/>
      <c r="E50" s="236"/>
      <c r="F50" s="235"/>
      <c r="G50" s="235"/>
      <c r="H50" s="235"/>
      <c r="I50" s="235"/>
      <c r="J50" s="235"/>
      <c r="K50" s="235"/>
      <c r="L50" s="235"/>
      <c r="M50" s="235"/>
      <c r="N50" s="235"/>
      <c r="O50" s="235"/>
      <c r="P50" s="235"/>
      <c r="Q50" s="235"/>
      <c r="R50" s="235"/>
      <c r="S50" s="235"/>
      <c r="T50" s="235"/>
      <c r="U50" s="235"/>
    </row>
    <row r="51" spans="1:21" ht="15.75">
      <c r="A51" s="234"/>
      <c r="B51" s="235"/>
      <c r="C51" s="235"/>
      <c r="D51" s="235"/>
      <c r="E51" s="236"/>
      <c r="F51" s="235"/>
      <c r="G51" s="235"/>
      <c r="H51" s="235"/>
      <c r="I51" s="235"/>
      <c r="J51" s="235"/>
      <c r="K51" s="235"/>
      <c r="L51" s="235"/>
      <c r="M51" s="235"/>
      <c r="N51" s="235"/>
      <c r="O51" s="235"/>
      <c r="P51" s="235"/>
      <c r="Q51" s="235"/>
      <c r="R51" s="235"/>
      <c r="S51" s="235"/>
      <c r="T51" s="235"/>
      <c r="U51" s="235"/>
    </row>
    <row r="52" spans="1:21" ht="15.75">
      <c r="A52" s="234"/>
      <c r="B52" s="235"/>
      <c r="C52" s="235"/>
      <c r="D52" s="235"/>
      <c r="E52" s="236"/>
      <c r="F52" s="235"/>
      <c r="G52" s="235"/>
      <c r="H52" s="235"/>
      <c r="I52" s="235"/>
      <c r="J52" s="235"/>
      <c r="K52" s="235"/>
      <c r="L52" s="235"/>
      <c r="M52" s="235"/>
      <c r="N52" s="235"/>
      <c r="O52" s="235"/>
      <c r="P52" s="235"/>
      <c r="Q52" s="235"/>
      <c r="R52" s="235"/>
      <c r="S52" s="235"/>
      <c r="T52" s="235"/>
      <c r="U52" s="235"/>
    </row>
    <row r="53" spans="1:21" ht="15.75">
      <c r="A53" s="234"/>
      <c r="B53" s="235"/>
      <c r="C53" s="235"/>
      <c r="D53" s="235"/>
      <c r="E53" s="236"/>
      <c r="F53" s="235"/>
      <c r="G53" s="235"/>
      <c r="H53" s="235"/>
      <c r="I53" s="235"/>
      <c r="J53" s="235"/>
      <c r="K53" s="235"/>
      <c r="L53" s="235"/>
      <c r="M53" s="235"/>
      <c r="N53" s="235"/>
      <c r="O53" s="235"/>
      <c r="P53" s="235"/>
      <c r="Q53" s="235"/>
      <c r="R53" s="235"/>
      <c r="S53" s="235"/>
      <c r="T53" s="235"/>
      <c r="U53" s="235"/>
    </row>
    <row r="54" spans="1:21" ht="15.75">
      <c r="A54" s="234"/>
      <c r="B54" s="235"/>
      <c r="C54" s="235"/>
      <c r="D54" s="235"/>
      <c r="E54" s="236"/>
      <c r="F54" s="235"/>
      <c r="G54" s="235"/>
      <c r="H54" s="235"/>
      <c r="I54" s="235"/>
      <c r="J54" s="235"/>
      <c r="K54" s="235"/>
      <c r="L54" s="235"/>
      <c r="M54" s="235"/>
      <c r="N54" s="235"/>
      <c r="O54" s="235"/>
      <c r="P54" s="235"/>
      <c r="Q54" s="235"/>
      <c r="R54" s="235"/>
      <c r="S54" s="235"/>
      <c r="T54" s="235"/>
      <c r="U54" s="235"/>
    </row>
    <row r="55" spans="1:21" ht="15.75">
      <c r="A55" s="234"/>
      <c r="B55" s="235"/>
      <c r="C55" s="235"/>
      <c r="D55" s="235"/>
      <c r="E55" s="236"/>
      <c r="F55" s="235"/>
      <c r="G55" s="235"/>
      <c r="H55" s="235"/>
      <c r="I55" s="235"/>
      <c r="J55" s="235"/>
      <c r="K55" s="235"/>
      <c r="L55" s="235"/>
      <c r="M55" s="235"/>
      <c r="N55" s="235"/>
      <c r="O55" s="235"/>
      <c r="P55" s="235"/>
      <c r="Q55" s="235"/>
      <c r="R55" s="235"/>
      <c r="S55" s="235"/>
      <c r="T55" s="235"/>
      <c r="U55" s="235"/>
    </row>
    <row r="56" spans="1:21" ht="15.75">
      <c r="A56" s="234"/>
      <c r="B56" s="235"/>
      <c r="C56" s="235"/>
      <c r="D56" s="235"/>
      <c r="E56" s="236"/>
      <c r="F56" s="235"/>
      <c r="G56" s="235"/>
      <c r="H56" s="235"/>
      <c r="I56" s="235"/>
      <c r="J56" s="235"/>
      <c r="K56" s="235"/>
      <c r="L56" s="235"/>
      <c r="M56" s="235"/>
      <c r="N56" s="235"/>
      <c r="O56" s="235"/>
      <c r="P56" s="235"/>
      <c r="Q56" s="235"/>
      <c r="R56" s="235"/>
      <c r="S56" s="235"/>
      <c r="T56" s="235"/>
      <c r="U56" s="235"/>
    </row>
    <row r="57" spans="1:21" ht="15.75">
      <c r="A57" s="234"/>
      <c r="B57" s="235"/>
      <c r="C57" s="235"/>
      <c r="D57" s="235"/>
      <c r="E57" s="236"/>
      <c r="F57" s="235"/>
      <c r="G57" s="235"/>
      <c r="H57" s="235"/>
      <c r="I57" s="235"/>
      <c r="J57" s="235"/>
      <c r="K57" s="235"/>
      <c r="L57" s="235"/>
      <c r="M57" s="235"/>
      <c r="N57" s="235"/>
      <c r="O57" s="235"/>
      <c r="P57" s="235"/>
      <c r="Q57" s="235"/>
      <c r="R57" s="235"/>
      <c r="S57" s="235"/>
      <c r="T57" s="235"/>
      <c r="U57" s="235"/>
    </row>
    <row r="58" spans="1:21" ht="15.75">
      <c r="A58" s="234"/>
      <c r="B58" s="235"/>
      <c r="C58" s="235"/>
      <c r="D58" s="235"/>
      <c r="E58" s="236"/>
      <c r="F58" s="235"/>
      <c r="G58" s="235"/>
      <c r="H58" s="235"/>
      <c r="I58" s="235"/>
      <c r="J58" s="235"/>
      <c r="K58" s="235"/>
      <c r="L58" s="235"/>
      <c r="M58" s="235"/>
      <c r="N58" s="235"/>
      <c r="O58" s="235"/>
      <c r="P58" s="235"/>
      <c r="Q58" s="235"/>
      <c r="R58" s="235"/>
      <c r="S58" s="235"/>
      <c r="T58" s="235"/>
      <c r="U58" s="235"/>
    </row>
    <row r="59" spans="1:21" ht="15.75">
      <c r="A59" s="234"/>
      <c r="B59" s="235"/>
      <c r="C59" s="235"/>
      <c r="D59" s="235"/>
      <c r="E59" s="236"/>
      <c r="F59" s="235"/>
      <c r="G59" s="235"/>
      <c r="H59" s="235"/>
      <c r="I59" s="235"/>
      <c r="J59" s="235"/>
      <c r="K59" s="235"/>
      <c r="L59" s="235"/>
      <c r="M59" s="235"/>
      <c r="N59" s="235"/>
      <c r="O59" s="235"/>
      <c r="P59" s="235"/>
      <c r="Q59" s="235"/>
      <c r="R59" s="235"/>
      <c r="S59" s="235"/>
      <c r="T59" s="235"/>
      <c r="U59" s="235"/>
    </row>
    <row r="60" spans="1:21" ht="15.75">
      <c r="A60" s="234"/>
      <c r="B60" s="235"/>
      <c r="C60" s="235"/>
      <c r="D60" s="235"/>
      <c r="E60" s="236"/>
      <c r="F60" s="235"/>
      <c r="G60" s="235"/>
      <c r="H60" s="235"/>
      <c r="I60" s="235"/>
      <c r="J60" s="235"/>
      <c r="K60" s="235"/>
      <c r="L60" s="235"/>
      <c r="M60" s="235"/>
      <c r="N60" s="235"/>
      <c r="O60" s="235"/>
      <c r="P60" s="235"/>
      <c r="Q60" s="235"/>
      <c r="R60" s="235"/>
      <c r="S60" s="235"/>
      <c r="T60" s="235"/>
      <c r="U60" s="235"/>
    </row>
    <row r="61" spans="1:21" ht="15.75">
      <c r="A61" s="234"/>
      <c r="B61" s="235"/>
      <c r="C61" s="235"/>
      <c r="D61" s="235"/>
      <c r="E61" s="236"/>
      <c r="F61" s="235"/>
      <c r="G61" s="235"/>
      <c r="H61" s="235"/>
      <c r="I61" s="235"/>
      <c r="J61" s="235"/>
      <c r="K61" s="235"/>
      <c r="L61" s="235"/>
      <c r="M61" s="235"/>
      <c r="N61" s="235"/>
      <c r="O61" s="235"/>
      <c r="P61" s="235"/>
      <c r="Q61" s="235"/>
      <c r="R61" s="235"/>
      <c r="S61" s="235"/>
      <c r="T61" s="235"/>
      <c r="U61" s="235"/>
    </row>
    <row r="62" spans="1:21" ht="15.75">
      <c r="A62" s="234"/>
      <c r="B62" s="235"/>
      <c r="C62" s="235"/>
      <c r="D62" s="235"/>
      <c r="E62" s="236"/>
      <c r="F62" s="235"/>
      <c r="G62" s="235"/>
      <c r="H62" s="235"/>
      <c r="I62" s="235"/>
      <c r="J62" s="235"/>
      <c r="K62" s="235"/>
      <c r="L62" s="235"/>
      <c r="M62" s="235"/>
      <c r="N62" s="235"/>
      <c r="O62" s="235"/>
      <c r="P62" s="235"/>
      <c r="Q62" s="235"/>
      <c r="R62" s="235"/>
      <c r="S62" s="235"/>
      <c r="T62" s="235"/>
      <c r="U62" s="235"/>
    </row>
    <row r="63" spans="1:21" ht="15.75">
      <c r="A63" s="234"/>
      <c r="B63" s="235"/>
      <c r="C63" s="235"/>
      <c r="D63" s="235"/>
      <c r="E63" s="236"/>
      <c r="F63" s="235"/>
      <c r="G63" s="235"/>
      <c r="H63" s="235"/>
      <c r="I63" s="235"/>
      <c r="J63" s="235"/>
      <c r="K63" s="235"/>
      <c r="L63" s="235"/>
      <c r="M63" s="235"/>
      <c r="N63" s="235"/>
      <c r="O63" s="235"/>
      <c r="P63" s="235"/>
      <c r="Q63" s="235"/>
      <c r="R63" s="235"/>
      <c r="S63" s="235"/>
      <c r="T63" s="235"/>
      <c r="U63" s="235"/>
    </row>
    <row r="64" spans="1:21" ht="15.75">
      <c r="A64" s="234"/>
      <c r="B64" s="235"/>
      <c r="C64" s="235"/>
      <c r="D64" s="235"/>
      <c r="E64" s="236"/>
      <c r="F64" s="235"/>
      <c r="G64" s="235"/>
      <c r="H64" s="235"/>
      <c r="I64" s="235"/>
      <c r="J64" s="235"/>
      <c r="K64" s="235"/>
      <c r="L64" s="235"/>
      <c r="M64" s="235"/>
      <c r="N64" s="235"/>
      <c r="O64" s="235"/>
      <c r="P64" s="235"/>
      <c r="Q64" s="235"/>
      <c r="R64" s="235"/>
      <c r="S64" s="235"/>
      <c r="T64" s="235"/>
      <c r="U64" s="235"/>
    </row>
    <row r="65" spans="1:21" ht="15.75">
      <c r="A65" s="234"/>
      <c r="B65" s="235"/>
      <c r="C65" s="235"/>
      <c r="D65" s="235"/>
      <c r="E65" s="236"/>
      <c r="F65" s="235"/>
      <c r="G65" s="235"/>
      <c r="H65" s="235"/>
      <c r="I65" s="235"/>
      <c r="J65" s="235"/>
      <c r="K65" s="235"/>
      <c r="L65" s="235"/>
      <c r="M65" s="235"/>
      <c r="N65" s="235"/>
      <c r="O65" s="235"/>
      <c r="P65" s="235"/>
      <c r="Q65" s="235"/>
      <c r="R65" s="235"/>
      <c r="S65" s="235"/>
      <c r="T65" s="235"/>
      <c r="U65" s="235"/>
    </row>
    <row r="66" spans="1:21" ht="15.75">
      <c r="A66" s="234"/>
      <c r="B66" s="235"/>
      <c r="C66" s="235"/>
      <c r="D66" s="235"/>
      <c r="E66" s="236"/>
      <c r="F66" s="235"/>
      <c r="G66" s="235"/>
      <c r="H66" s="235"/>
      <c r="I66" s="235"/>
      <c r="J66" s="235"/>
      <c r="K66" s="235"/>
      <c r="L66" s="235"/>
      <c r="M66" s="235"/>
      <c r="N66" s="235"/>
      <c r="O66" s="235"/>
      <c r="P66" s="235"/>
      <c r="Q66" s="235"/>
      <c r="R66" s="235"/>
      <c r="S66" s="235"/>
      <c r="T66" s="235"/>
      <c r="U66" s="235"/>
    </row>
    <row r="67" spans="1:21" ht="15.75">
      <c r="A67" s="234"/>
      <c r="B67" s="235"/>
      <c r="C67" s="235"/>
      <c r="D67" s="235"/>
      <c r="E67" s="236"/>
      <c r="F67" s="235"/>
      <c r="G67" s="235"/>
      <c r="H67" s="235"/>
      <c r="I67" s="235"/>
      <c r="J67" s="235"/>
      <c r="K67" s="235"/>
      <c r="L67" s="235"/>
      <c r="M67" s="235"/>
      <c r="N67" s="235"/>
      <c r="O67" s="235"/>
      <c r="P67" s="235"/>
      <c r="Q67" s="235"/>
      <c r="R67" s="235"/>
      <c r="S67" s="235"/>
      <c r="T67" s="235"/>
      <c r="U67" s="235"/>
    </row>
    <row r="68" spans="1:21" ht="15.75">
      <c r="A68" s="234"/>
      <c r="B68" s="235"/>
      <c r="C68" s="235"/>
      <c r="D68" s="235"/>
      <c r="E68" s="236"/>
      <c r="F68" s="235"/>
      <c r="G68" s="235"/>
      <c r="H68" s="235"/>
      <c r="I68" s="235"/>
      <c r="J68" s="235"/>
      <c r="K68" s="235"/>
      <c r="L68" s="235"/>
      <c r="M68" s="235"/>
      <c r="N68" s="235"/>
      <c r="O68" s="235"/>
      <c r="P68" s="235"/>
      <c r="Q68" s="235"/>
      <c r="R68" s="235"/>
      <c r="S68" s="235"/>
      <c r="T68" s="235"/>
      <c r="U68" s="235"/>
    </row>
    <row r="69" spans="1:21" ht="15.75">
      <c r="A69" s="234"/>
      <c r="B69" s="235"/>
      <c r="C69" s="235"/>
      <c r="D69" s="235"/>
      <c r="E69" s="236"/>
      <c r="F69" s="235"/>
      <c r="G69" s="235"/>
      <c r="H69" s="235"/>
      <c r="I69" s="235"/>
      <c r="J69" s="235"/>
      <c r="K69" s="235"/>
      <c r="L69" s="235"/>
      <c r="M69" s="235"/>
      <c r="N69" s="235"/>
      <c r="O69" s="235"/>
      <c r="P69" s="235"/>
      <c r="Q69" s="235"/>
      <c r="R69" s="235"/>
      <c r="S69" s="235"/>
      <c r="T69" s="235"/>
      <c r="U69" s="235"/>
    </row>
    <row r="70" spans="1:21" ht="15.75">
      <c r="A70" s="234"/>
      <c r="B70" s="235"/>
      <c r="C70" s="235"/>
      <c r="D70" s="235"/>
      <c r="E70" s="236"/>
      <c r="F70" s="235"/>
      <c r="G70" s="235"/>
      <c r="H70" s="235"/>
      <c r="I70" s="235"/>
      <c r="J70" s="235"/>
      <c r="K70" s="235"/>
      <c r="L70" s="235"/>
      <c r="M70" s="235"/>
      <c r="N70" s="235"/>
      <c r="O70" s="235"/>
      <c r="P70" s="235"/>
      <c r="Q70" s="235"/>
      <c r="R70" s="235"/>
      <c r="S70" s="235"/>
      <c r="T70" s="235"/>
      <c r="U70" s="235"/>
    </row>
    <row r="71" spans="1:21" ht="15.75">
      <c r="A71" s="234"/>
      <c r="B71" s="235"/>
      <c r="C71" s="235"/>
      <c r="D71" s="235"/>
      <c r="E71" s="236"/>
      <c r="F71" s="235"/>
      <c r="G71" s="235"/>
      <c r="H71" s="235"/>
      <c r="I71" s="235"/>
      <c r="J71" s="235"/>
      <c r="K71" s="235"/>
      <c r="L71" s="235"/>
      <c r="M71" s="235"/>
      <c r="N71" s="235"/>
      <c r="O71" s="235"/>
      <c r="P71" s="235"/>
      <c r="Q71" s="235"/>
      <c r="R71" s="235"/>
      <c r="S71" s="235"/>
      <c r="T71" s="235"/>
      <c r="U71" s="235"/>
    </row>
    <row r="72" spans="1:21" ht="15.75">
      <c r="A72" s="234"/>
      <c r="B72" s="235"/>
      <c r="C72" s="235"/>
      <c r="D72" s="235"/>
      <c r="E72" s="236"/>
      <c r="F72" s="235"/>
      <c r="G72" s="235"/>
      <c r="H72" s="235"/>
      <c r="I72" s="235"/>
      <c r="J72" s="235"/>
      <c r="K72" s="235"/>
      <c r="L72" s="235"/>
      <c r="M72" s="235"/>
      <c r="N72" s="235"/>
      <c r="O72" s="235"/>
      <c r="P72" s="235"/>
      <c r="Q72" s="235"/>
      <c r="R72" s="235"/>
      <c r="S72" s="235"/>
      <c r="T72" s="235"/>
      <c r="U72" s="235"/>
    </row>
    <row r="73" spans="1:21" ht="15.75">
      <c r="A73" s="234"/>
      <c r="B73" s="235"/>
      <c r="C73" s="235"/>
      <c r="D73" s="235"/>
      <c r="E73" s="236"/>
      <c r="F73" s="235"/>
      <c r="G73" s="235"/>
      <c r="H73" s="235"/>
      <c r="I73" s="235"/>
      <c r="J73" s="235"/>
      <c r="K73" s="235"/>
      <c r="L73" s="235"/>
      <c r="M73" s="235"/>
      <c r="N73" s="235"/>
      <c r="O73" s="235"/>
      <c r="P73" s="235"/>
      <c r="Q73" s="235"/>
      <c r="R73" s="235"/>
      <c r="S73" s="235"/>
      <c r="T73" s="235"/>
      <c r="U73" s="235"/>
    </row>
    <row r="74" spans="1:21" ht="15.75">
      <c r="A74" s="234"/>
      <c r="B74" s="235"/>
      <c r="C74" s="235"/>
      <c r="D74" s="235"/>
      <c r="E74" s="236"/>
      <c r="F74" s="235"/>
      <c r="G74" s="235"/>
      <c r="H74" s="235"/>
      <c r="I74" s="235"/>
      <c r="J74" s="235"/>
      <c r="K74" s="235"/>
      <c r="L74" s="235"/>
      <c r="M74" s="235"/>
      <c r="N74" s="235"/>
      <c r="O74" s="235"/>
      <c r="P74" s="235"/>
      <c r="Q74" s="235"/>
      <c r="R74" s="235"/>
      <c r="S74" s="235"/>
      <c r="T74" s="235"/>
      <c r="U74" s="235"/>
    </row>
    <row r="75" spans="1:21" ht="15.75">
      <c r="A75" s="234"/>
      <c r="B75" s="235"/>
      <c r="C75" s="235"/>
      <c r="D75" s="235"/>
      <c r="E75" s="236"/>
      <c r="F75" s="235"/>
      <c r="G75" s="235"/>
      <c r="H75" s="235"/>
      <c r="I75" s="235"/>
      <c r="J75" s="235"/>
      <c r="K75" s="235"/>
      <c r="L75" s="235"/>
      <c r="M75" s="235"/>
      <c r="N75" s="235"/>
      <c r="O75" s="235"/>
      <c r="P75" s="235"/>
      <c r="Q75" s="235"/>
      <c r="R75" s="235"/>
      <c r="S75" s="235"/>
      <c r="T75" s="235"/>
      <c r="U75" s="235"/>
    </row>
    <row r="76" spans="1:21" ht="15.75">
      <c r="A76" s="234"/>
      <c r="B76" s="235"/>
      <c r="C76" s="235"/>
      <c r="D76" s="235"/>
      <c r="E76" s="236"/>
      <c r="F76" s="235"/>
      <c r="G76" s="235"/>
      <c r="H76" s="235"/>
      <c r="I76" s="235"/>
      <c r="J76" s="235"/>
      <c r="K76" s="235"/>
      <c r="L76" s="235"/>
      <c r="M76" s="235"/>
      <c r="N76" s="235"/>
      <c r="O76" s="235"/>
      <c r="P76" s="235"/>
      <c r="Q76" s="235"/>
      <c r="R76" s="235"/>
      <c r="S76" s="235"/>
      <c r="T76" s="235"/>
      <c r="U76" s="235"/>
    </row>
    <row r="77" spans="1:21" ht="15.75">
      <c r="A77" s="234"/>
      <c r="B77" s="235"/>
      <c r="C77" s="235"/>
      <c r="D77" s="235"/>
      <c r="E77" s="236"/>
      <c r="F77" s="235"/>
      <c r="G77" s="235"/>
      <c r="H77" s="235"/>
      <c r="I77" s="235"/>
      <c r="J77" s="235"/>
      <c r="K77" s="235"/>
      <c r="L77" s="235"/>
      <c r="M77" s="235"/>
      <c r="N77" s="235"/>
      <c r="O77" s="235"/>
      <c r="P77" s="235"/>
      <c r="Q77" s="235"/>
      <c r="R77" s="235"/>
      <c r="S77" s="235"/>
      <c r="T77" s="235"/>
      <c r="U77" s="235"/>
    </row>
    <row r="78" spans="1:21" ht="15.75">
      <c r="A78" s="234"/>
      <c r="B78" s="235"/>
      <c r="C78" s="235"/>
      <c r="D78" s="235"/>
      <c r="E78" s="236"/>
      <c r="F78" s="235"/>
      <c r="G78" s="235"/>
      <c r="H78" s="235"/>
      <c r="I78" s="235"/>
      <c r="J78" s="235"/>
      <c r="K78" s="235"/>
      <c r="L78" s="235"/>
      <c r="M78" s="235"/>
      <c r="N78" s="235"/>
      <c r="O78" s="235"/>
      <c r="P78" s="235"/>
      <c r="Q78" s="235"/>
      <c r="R78" s="235"/>
      <c r="S78" s="235"/>
      <c r="T78" s="235"/>
      <c r="U78" s="235"/>
    </row>
    <row r="94" spans="1:5">
      <c r="A94" s="228"/>
      <c r="E94" s="228"/>
    </row>
    <row r="95" spans="1:5">
      <c r="A95" s="228"/>
      <c r="E95" s="228"/>
    </row>
    <row r="96" spans="1:5">
      <c r="A96" s="228"/>
      <c r="E96" s="228"/>
    </row>
    <row r="97" spans="1:5">
      <c r="A97" s="228"/>
      <c r="E97" s="228"/>
    </row>
    <row r="98" spans="1:5">
      <c r="A98" s="228"/>
      <c r="E98" s="228"/>
    </row>
    <row r="99" spans="1:5">
      <c r="A99" s="228"/>
      <c r="E99" s="228"/>
    </row>
    <row r="100" spans="1:5">
      <c r="A100" s="228"/>
      <c r="E100" s="228"/>
    </row>
    <row r="101" spans="1:5">
      <c r="A101" s="228"/>
      <c r="E101" s="228"/>
    </row>
    <row r="102" spans="1:5">
      <c r="A102" s="228"/>
      <c r="E102" s="228"/>
    </row>
    <row r="103" spans="1:5">
      <c r="A103" s="228"/>
      <c r="E103" s="228"/>
    </row>
    <row r="104" spans="1:5">
      <c r="A104" s="228"/>
      <c r="E104" s="228"/>
    </row>
    <row r="105" spans="1:5">
      <c r="A105" s="228"/>
      <c r="E105" s="228"/>
    </row>
    <row r="106" spans="1:5">
      <c r="A106" s="228"/>
      <c r="E106" s="228"/>
    </row>
    <row r="107" spans="1:5">
      <c r="A107" s="228"/>
      <c r="E107" s="228"/>
    </row>
    <row r="108" spans="1:5">
      <c r="A108" s="228"/>
      <c r="E108" s="228"/>
    </row>
    <row r="109" spans="1:5">
      <c r="A109" s="228"/>
      <c r="E109" s="228"/>
    </row>
    <row r="110" spans="1:5">
      <c r="A110" s="228"/>
      <c r="E110" s="228"/>
    </row>
    <row r="111" spans="1:5">
      <c r="A111" s="228"/>
      <c r="E111" s="228"/>
    </row>
    <row r="112" spans="1:5">
      <c r="A112" s="228"/>
      <c r="E112" s="228"/>
    </row>
    <row r="113" spans="1:5">
      <c r="A113" s="228"/>
      <c r="E113" s="228"/>
    </row>
    <row r="114" spans="1:5">
      <c r="A114" s="228"/>
      <c r="E114" s="228"/>
    </row>
    <row r="115" spans="1:5">
      <c r="A115" s="228"/>
      <c r="E115" s="228"/>
    </row>
    <row r="116" spans="1:5">
      <c r="A116" s="228"/>
      <c r="E116" s="228"/>
    </row>
    <row r="117" spans="1:5">
      <c r="A117" s="228"/>
      <c r="E117" s="228"/>
    </row>
    <row r="118" spans="1:5">
      <c r="A118" s="228"/>
      <c r="E118" s="228"/>
    </row>
    <row r="119" spans="1:5">
      <c r="A119" s="228"/>
      <c r="E119" s="228"/>
    </row>
    <row r="120" spans="1:5">
      <c r="A120" s="228"/>
      <c r="E120" s="228"/>
    </row>
    <row r="121" spans="1:5">
      <c r="A121" s="228"/>
      <c r="E121" s="228"/>
    </row>
    <row r="122" spans="1:5">
      <c r="A122" s="228"/>
      <c r="E122" s="228"/>
    </row>
    <row r="123" spans="1:5">
      <c r="A123" s="228"/>
      <c r="E123" s="228"/>
    </row>
    <row r="124" spans="1:5">
      <c r="A124" s="228"/>
      <c r="E124" s="228"/>
    </row>
    <row r="125" spans="1:5">
      <c r="A125" s="228"/>
      <c r="E125" s="228"/>
    </row>
    <row r="126" spans="1:5">
      <c r="A126" s="228"/>
      <c r="E126" s="228"/>
    </row>
    <row r="127" spans="1:5">
      <c r="A127" s="228"/>
      <c r="E127" s="228"/>
    </row>
    <row r="128" spans="1:5">
      <c r="A128" s="228"/>
      <c r="E128" s="228"/>
    </row>
    <row r="129" spans="1:5">
      <c r="A129" s="228"/>
      <c r="E129" s="228"/>
    </row>
    <row r="130" spans="1:5">
      <c r="A130" s="228"/>
      <c r="E130" s="228"/>
    </row>
    <row r="131" spans="1:5">
      <c r="A131" s="228"/>
      <c r="E131" s="228"/>
    </row>
    <row r="132" spans="1:5">
      <c r="A132" s="228"/>
      <c r="E132" s="228"/>
    </row>
    <row r="133" spans="1:5">
      <c r="A133" s="228"/>
      <c r="E133" s="228"/>
    </row>
    <row r="134" spans="1:5">
      <c r="A134" s="228"/>
      <c r="E134" s="228"/>
    </row>
    <row r="135" spans="1:5">
      <c r="A135" s="228"/>
      <c r="E135" s="228"/>
    </row>
    <row r="136" spans="1:5">
      <c r="A136" s="228"/>
      <c r="E136" s="228"/>
    </row>
    <row r="137" spans="1:5">
      <c r="A137" s="228"/>
      <c r="E137" s="228"/>
    </row>
    <row r="138" spans="1:5">
      <c r="A138" s="228"/>
      <c r="E138" s="228"/>
    </row>
    <row r="139" spans="1:5">
      <c r="A139" s="228"/>
      <c r="E139" s="228"/>
    </row>
    <row r="140" spans="1:5">
      <c r="A140" s="228"/>
      <c r="E140" s="228"/>
    </row>
    <row r="141" spans="1:5">
      <c r="A141" s="228"/>
      <c r="E141" s="228"/>
    </row>
    <row r="142" spans="1:5">
      <c r="A142" s="228"/>
      <c r="E142" s="228"/>
    </row>
    <row r="143" spans="1:5">
      <c r="A143" s="228"/>
      <c r="E143" s="228"/>
    </row>
    <row r="144" spans="1:5">
      <c r="A144" s="228"/>
      <c r="E144" s="228"/>
    </row>
    <row r="145" spans="1:5">
      <c r="A145" s="228"/>
      <c r="E145" s="228"/>
    </row>
    <row r="146" spans="1:5">
      <c r="A146" s="228"/>
      <c r="E146" s="228"/>
    </row>
    <row r="147" spans="1:5">
      <c r="A147" s="228"/>
      <c r="E147" s="228"/>
    </row>
    <row r="148" spans="1:5">
      <c r="A148" s="228"/>
      <c r="E148" s="228"/>
    </row>
    <row r="149" spans="1:5">
      <c r="A149" s="228"/>
      <c r="E149" s="228"/>
    </row>
    <row r="150" spans="1:5">
      <c r="A150" s="228"/>
      <c r="E150" s="228"/>
    </row>
    <row r="151" spans="1:5">
      <c r="A151" s="228"/>
      <c r="E151" s="228"/>
    </row>
    <row r="152" spans="1:5">
      <c r="A152" s="228"/>
      <c r="E152" s="228"/>
    </row>
    <row r="153" spans="1:5">
      <c r="A153" s="228"/>
      <c r="E153" s="228"/>
    </row>
    <row r="154" spans="1:5">
      <c r="A154" s="228"/>
      <c r="E154" s="228"/>
    </row>
    <row r="155" spans="1:5">
      <c r="A155" s="228"/>
      <c r="E155" s="228"/>
    </row>
    <row r="156" spans="1:5">
      <c r="A156" s="228"/>
      <c r="E156" s="228"/>
    </row>
    <row r="157" spans="1:5">
      <c r="A157" s="228"/>
      <c r="E157" s="228"/>
    </row>
    <row r="158" spans="1:5">
      <c r="A158" s="228"/>
      <c r="E158" s="228"/>
    </row>
    <row r="159" spans="1:5">
      <c r="A159" s="228"/>
      <c r="E159" s="228"/>
    </row>
    <row r="160" spans="1:5">
      <c r="A160" s="228"/>
      <c r="E160" s="228"/>
    </row>
    <row r="161" spans="1:5">
      <c r="A161" s="228"/>
      <c r="E161" s="228"/>
    </row>
    <row r="162" spans="1:5">
      <c r="A162" s="228"/>
      <c r="E162" s="228"/>
    </row>
  </sheetData>
  <mergeCells count="26">
    <mergeCell ref="K5:L5"/>
    <mergeCell ref="M5:N5"/>
    <mergeCell ref="U4:U6"/>
    <mergeCell ref="G4:N4"/>
    <mergeCell ref="S4:S6"/>
    <mergeCell ref="T4:T6"/>
    <mergeCell ref="O4:P5"/>
    <mergeCell ref="Q4:Q6"/>
    <mergeCell ref="R4:R6"/>
    <mergeCell ref="G5:H5"/>
    <mergeCell ref="A4:A6"/>
    <mergeCell ref="D4:D6"/>
    <mergeCell ref="F4:F6"/>
    <mergeCell ref="B4:B6"/>
    <mergeCell ref="I5:J5"/>
    <mergeCell ref="C4:C6"/>
    <mergeCell ref="E4:E6"/>
    <mergeCell ref="B32:B35"/>
    <mergeCell ref="B36:B39"/>
    <mergeCell ref="B40:B45"/>
    <mergeCell ref="A7:A26"/>
    <mergeCell ref="B12:B16"/>
    <mergeCell ref="B7:B11"/>
    <mergeCell ref="B17:B21"/>
    <mergeCell ref="B22:B26"/>
    <mergeCell ref="B27:B31"/>
  </mergeCells>
  <dataValidations count="9">
    <dataValidation allowBlank="1" showInputMessage="1" showErrorMessage="1" promptTitle="CORRELATIVO DE LA ACTIVIDAD" prompt="Estos son los mismos utilizados en los cuadros de costos, los cuales sirven para poder reflejar la Actividad a realizar en cada uno de los cuadros de costos." sqref="E4:E6"/>
    <dataValidation allowBlank="1" showInputMessage="1" showErrorMessage="1" promptTitle="INDICADORES DE RESULTADOS" prompt="Medidas o variables para verificar el cumplimiento de cada paso.&#10;" sqref="D4:D6"/>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4:C6"/>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10;" sqref="F4:F6"/>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4:U6"/>
    <dataValidation allowBlank="1" showInputMessage="1" showErrorMessage="1" promptTitle="POBLACIÓN OBJETIVO" prompt="Grupo  de personas al cual se pretende beneficiar con dicho actividad." sqref="T4:T6"/>
    <dataValidation allowBlank="1" showInputMessage="1" showErrorMessage="1" promptTitle="MEDIO DE VERIFICACIÓN" prompt="Corresponde a los elementos a través del cual se acredita y se verifican  las actividades." sqref="S4:S6"/>
    <dataValidation allowBlank="1" showInputMessage="1" showErrorMessage="1" promptTitle="JUSTIFICACIÓN" prompt="Es aquella en que se explica de forma convincente el motivo por el que y para que se va realizar dicha actividad, que beneficio va traer a la institución." sqref="R4:R6"/>
    <dataValidation allowBlank="1" showInputMessage="1" showErrorMessage="1" promptTitle="SUPUESTOS" prompt="Un  supuesto es un dato asumido como cierto a efectos de planificación este puede ser positivo como negativo." sqref="Q4:Q6"/>
  </dataValidations>
  <printOptions horizontalCentered="1"/>
  <pageMargins left="0.11811023622047245" right="0.11811023622047245" top="0.74803149606299213" bottom="0.74803149606299213" header="0" footer="0"/>
  <pageSetup firstPageNumber="11" orientation="landscape" useFirstPageNumber="1" r:id="rId1"/>
  <headerFooter alignWithMargins="0">
    <oddFooter>&amp;R&amp;P</oddFooter>
  </headerFooter>
  <legacyDrawing r:id="rId2"/>
</worksheet>
</file>

<file path=xl/worksheets/sheet14.xml><?xml version="1.0" encoding="utf-8"?>
<worksheet xmlns="http://schemas.openxmlformats.org/spreadsheetml/2006/main" xmlns:r="http://schemas.openxmlformats.org/officeDocument/2006/relationships">
  <dimension ref="A1:AA169"/>
  <sheetViews>
    <sheetView showGridLines="0" workbookViewId="0">
      <pane ySplit="7" topLeftCell="A8" activePane="bottomLeft" state="frozen"/>
      <selection activeCell="A7" sqref="A7"/>
      <selection pane="bottomLeft" activeCell="A9" sqref="A9:A38"/>
    </sheetView>
  </sheetViews>
  <sheetFormatPr baseColWidth="10" defaultColWidth="11.42578125" defaultRowHeight="12.75"/>
  <cols>
    <col min="1" max="1" width="21.7109375" style="239" customWidth="1"/>
    <col min="2" max="2" width="46.42578125" style="239" customWidth="1"/>
    <col min="3" max="4" width="27.42578125" style="239" customWidth="1"/>
    <col min="5" max="5" width="27.42578125" style="238" customWidth="1"/>
    <col min="6" max="6" width="27.42578125" style="239" customWidth="1"/>
    <col min="7" max="7" width="15.28515625" style="239" customWidth="1"/>
    <col min="8" max="8" width="16" style="239" customWidth="1"/>
    <col min="9" max="9" width="15.28515625" style="239" customWidth="1"/>
    <col min="10" max="10" width="18.5703125" style="239" customWidth="1"/>
    <col min="11" max="11" width="15.28515625" style="239" customWidth="1"/>
    <col min="12" max="12" width="15.85546875" style="239" customWidth="1"/>
    <col min="13" max="13" width="15.28515625" style="239" customWidth="1"/>
    <col min="14" max="14" width="15" style="239" customWidth="1"/>
    <col min="15" max="15" width="15.28515625" style="239" customWidth="1"/>
    <col min="16" max="16" width="17" style="239" bestFit="1" customWidth="1"/>
    <col min="17" max="18" width="14.28515625" style="239" customWidth="1"/>
    <col min="19" max="20" width="14.28515625" style="237" customWidth="1"/>
    <col min="21" max="21" width="17" style="239" customWidth="1"/>
    <col min="22" max="16384" width="11.42578125" style="239"/>
  </cols>
  <sheetData>
    <row r="1" spans="1:27" ht="18.75" customHeight="1">
      <c r="E1" s="266"/>
      <c r="G1" s="261" t="s">
        <v>93</v>
      </c>
      <c r="I1" s="261"/>
      <c r="J1" s="261"/>
      <c r="K1" s="261"/>
      <c r="L1" s="261"/>
      <c r="M1" s="261"/>
      <c r="N1" s="261"/>
      <c r="O1" s="261"/>
      <c r="P1" s="261"/>
      <c r="Q1" s="261"/>
      <c r="R1" s="261"/>
      <c r="S1" s="261"/>
      <c r="T1" s="261"/>
      <c r="U1" s="261"/>
      <c r="V1" s="261"/>
      <c r="W1" s="261"/>
      <c r="X1" s="261"/>
      <c r="Y1" s="261"/>
      <c r="Z1" s="261"/>
      <c r="AA1" s="261"/>
    </row>
    <row r="2" spans="1:27" ht="18.75">
      <c r="A2" s="245" t="s">
        <v>1370</v>
      </c>
      <c r="E2" s="266"/>
      <c r="G2" s="261"/>
      <c r="I2" s="261"/>
      <c r="J2" s="261"/>
      <c r="K2" s="261"/>
      <c r="L2" s="261"/>
      <c r="M2" s="261"/>
      <c r="N2" s="261"/>
      <c r="O2" s="261"/>
      <c r="P2" s="261"/>
      <c r="Q2" s="261"/>
      <c r="R2" s="261"/>
      <c r="S2" s="261"/>
      <c r="T2" s="261"/>
      <c r="U2" s="261"/>
      <c r="V2" s="261"/>
      <c r="W2" s="261"/>
      <c r="X2" s="261"/>
      <c r="Y2" s="261"/>
      <c r="Z2" s="261"/>
      <c r="AA2" s="261"/>
    </row>
    <row r="3" spans="1:27" ht="18.75">
      <c r="A3" s="299" t="s">
        <v>1407</v>
      </c>
      <c r="E3" s="266"/>
      <c r="G3" s="261"/>
      <c r="I3" s="261"/>
      <c r="J3" s="261"/>
      <c r="K3" s="261"/>
      <c r="L3" s="261"/>
      <c r="M3" s="261"/>
      <c r="N3" s="261"/>
      <c r="O3" s="261"/>
      <c r="P3" s="261"/>
      <c r="Q3" s="261"/>
      <c r="R3" s="261"/>
      <c r="S3" s="261"/>
      <c r="T3" s="261"/>
      <c r="U3" s="261"/>
      <c r="V3" s="261"/>
      <c r="W3" s="261"/>
      <c r="X3" s="261"/>
      <c r="Y3" s="261"/>
      <c r="Z3" s="261"/>
      <c r="AA3" s="261"/>
    </row>
    <row r="4" spans="1:27" ht="15">
      <c r="A4" s="299" t="s">
        <v>1408</v>
      </c>
      <c r="B4" s="245"/>
      <c r="C4" s="245"/>
      <c r="D4" s="245"/>
      <c r="E4" s="223"/>
      <c r="F4" s="245"/>
      <c r="G4" s="245"/>
      <c r="H4" s="245"/>
      <c r="I4" s="245"/>
      <c r="J4" s="245"/>
      <c r="K4" s="245"/>
      <c r="L4" s="245"/>
      <c r="M4" s="245"/>
      <c r="N4" s="245"/>
      <c r="O4" s="245"/>
      <c r="P4" s="245"/>
      <c r="Q4" s="245"/>
      <c r="R4" s="245"/>
      <c r="S4" s="245"/>
      <c r="T4" s="245"/>
      <c r="U4" s="245"/>
    </row>
    <row r="5" spans="1:27" s="66" customFormat="1" ht="23.25" customHeight="1">
      <c r="A5" s="677" t="s">
        <v>99</v>
      </c>
      <c r="B5" s="646" t="s">
        <v>114</v>
      </c>
      <c r="C5" s="656" t="s">
        <v>88</v>
      </c>
      <c r="D5" s="656" t="s">
        <v>89</v>
      </c>
      <c r="E5" s="665" t="s">
        <v>399</v>
      </c>
      <c r="F5" s="656" t="s">
        <v>90</v>
      </c>
      <c r="G5" s="677" t="s">
        <v>102</v>
      </c>
      <c r="H5" s="677"/>
      <c r="I5" s="677"/>
      <c r="J5" s="677"/>
      <c r="K5" s="677"/>
      <c r="L5" s="677"/>
      <c r="M5" s="677"/>
      <c r="N5" s="677"/>
      <c r="O5" s="676" t="s">
        <v>103</v>
      </c>
      <c r="P5" s="676"/>
      <c r="Q5" s="646" t="s">
        <v>104</v>
      </c>
      <c r="R5" s="646" t="s">
        <v>105</v>
      </c>
      <c r="S5" s="646" t="s">
        <v>112</v>
      </c>
      <c r="T5" s="646" t="s">
        <v>111</v>
      </c>
      <c r="U5" s="662" t="s">
        <v>91</v>
      </c>
    </row>
    <row r="6" spans="1:27" s="66" customFormat="1" ht="15" customHeight="1">
      <c r="A6" s="677"/>
      <c r="B6" s="644"/>
      <c r="C6" s="657"/>
      <c r="D6" s="657"/>
      <c r="E6" s="666"/>
      <c r="F6" s="657"/>
      <c r="G6" s="677" t="s">
        <v>106</v>
      </c>
      <c r="H6" s="677"/>
      <c r="I6" s="677" t="s">
        <v>107</v>
      </c>
      <c r="J6" s="677"/>
      <c r="K6" s="677" t="s">
        <v>108</v>
      </c>
      <c r="L6" s="677"/>
      <c r="M6" s="677" t="s">
        <v>109</v>
      </c>
      <c r="N6" s="677"/>
      <c r="O6" s="676"/>
      <c r="P6" s="676"/>
      <c r="Q6" s="644"/>
      <c r="R6" s="644"/>
      <c r="S6" s="644"/>
      <c r="T6" s="644"/>
      <c r="U6" s="663"/>
    </row>
    <row r="7" spans="1:27" s="66" customFormat="1" ht="24" customHeight="1">
      <c r="A7" s="677"/>
      <c r="B7" s="645"/>
      <c r="C7" s="658"/>
      <c r="D7" s="658"/>
      <c r="E7" s="667"/>
      <c r="F7" s="658"/>
      <c r="G7" s="306" t="s">
        <v>110</v>
      </c>
      <c r="H7" s="306" t="s">
        <v>12</v>
      </c>
      <c r="I7" s="306" t="s">
        <v>110</v>
      </c>
      <c r="J7" s="306" t="s">
        <v>12</v>
      </c>
      <c r="K7" s="306" t="s">
        <v>110</v>
      </c>
      <c r="L7" s="306" t="s">
        <v>12</v>
      </c>
      <c r="M7" s="306" t="s">
        <v>110</v>
      </c>
      <c r="N7" s="306" t="s">
        <v>12</v>
      </c>
      <c r="O7" s="306" t="s">
        <v>110</v>
      </c>
      <c r="P7" s="306" t="s">
        <v>12</v>
      </c>
      <c r="Q7" s="645"/>
      <c r="R7" s="645"/>
      <c r="S7" s="645"/>
      <c r="T7" s="645"/>
      <c r="U7" s="664"/>
    </row>
    <row r="8" spans="1:27" ht="15.75" customHeight="1">
      <c r="A8" s="282"/>
      <c r="B8" s="283"/>
      <c r="C8" s="283"/>
      <c r="D8" s="283"/>
      <c r="E8" s="283"/>
      <c r="F8" s="283"/>
      <c r="G8" s="283"/>
      <c r="H8" s="283"/>
      <c r="I8" s="282" t="s">
        <v>113</v>
      </c>
      <c r="J8" s="283"/>
      <c r="K8" s="283"/>
      <c r="L8" s="283"/>
      <c r="M8" s="283"/>
      <c r="N8" s="283"/>
      <c r="O8" s="283"/>
      <c r="P8" s="283"/>
      <c r="Q8" s="283"/>
      <c r="R8" s="283"/>
      <c r="S8" s="283"/>
      <c r="T8" s="283"/>
      <c r="U8" s="284"/>
    </row>
    <row r="9" spans="1:27" ht="15.75">
      <c r="A9" s="673" t="s">
        <v>1407</v>
      </c>
      <c r="B9" s="673" t="s">
        <v>1409</v>
      </c>
      <c r="C9" s="288"/>
      <c r="D9" s="225"/>
      <c r="E9" s="288"/>
      <c r="F9" s="288"/>
      <c r="G9" s="225"/>
      <c r="H9" s="356"/>
      <c r="I9" s="356"/>
      <c r="J9" s="356"/>
      <c r="K9" s="356"/>
      <c r="L9" s="356"/>
      <c r="M9" s="356"/>
      <c r="N9" s="356"/>
      <c r="O9" s="356"/>
      <c r="P9" s="357"/>
      <c r="Q9" s="356"/>
      <c r="R9" s="356"/>
      <c r="S9" s="225"/>
      <c r="T9" s="225"/>
      <c r="U9" s="225"/>
    </row>
    <row r="10" spans="1:27" ht="15.75">
      <c r="A10" s="674"/>
      <c r="B10" s="674"/>
      <c r="C10" s="288"/>
      <c r="D10" s="225"/>
      <c r="E10" s="288"/>
      <c r="F10" s="288"/>
      <c r="G10" s="225"/>
      <c r="H10" s="356"/>
      <c r="I10" s="356"/>
      <c r="J10" s="356"/>
      <c r="K10" s="356"/>
      <c r="L10" s="356"/>
      <c r="M10" s="356"/>
      <c r="N10" s="356"/>
      <c r="O10" s="356"/>
      <c r="P10" s="357"/>
      <c r="Q10" s="356"/>
      <c r="R10" s="356"/>
      <c r="S10" s="225"/>
      <c r="T10" s="225"/>
      <c r="U10" s="225"/>
    </row>
    <row r="11" spans="1:27" ht="15.75">
      <c r="A11" s="674"/>
      <c r="B11" s="674"/>
      <c r="C11" s="288"/>
      <c r="D11" s="225"/>
      <c r="E11" s="288"/>
      <c r="F11" s="288"/>
      <c r="G11" s="225"/>
      <c r="H11" s="356"/>
      <c r="I11" s="356"/>
      <c r="J11" s="356"/>
      <c r="K11" s="356"/>
      <c r="L11" s="356"/>
      <c r="M11" s="356"/>
      <c r="N11" s="356"/>
      <c r="O11" s="356"/>
      <c r="P11" s="357"/>
      <c r="Q11" s="356"/>
      <c r="R11" s="356"/>
      <c r="S11" s="225"/>
      <c r="T11" s="225"/>
      <c r="U11" s="225"/>
    </row>
    <row r="12" spans="1:27" ht="15.75">
      <c r="A12" s="674"/>
      <c r="B12" s="674"/>
      <c r="C12" s="288"/>
      <c r="D12" s="225"/>
      <c r="E12" s="288"/>
      <c r="F12" s="288"/>
      <c r="G12" s="225"/>
      <c r="H12" s="356"/>
      <c r="I12" s="356"/>
      <c r="J12" s="356"/>
      <c r="K12" s="356"/>
      <c r="L12" s="356"/>
      <c r="M12" s="356"/>
      <c r="N12" s="356"/>
      <c r="O12" s="356"/>
      <c r="P12" s="357"/>
      <c r="Q12" s="356"/>
      <c r="R12" s="356"/>
      <c r="S12" s="225"/>
      <c r="T12" s="225"/>
      <c r="U12" s="225"/>
    </row>
    <row r="13" spans="1:27" ht="15.75">
      <c r="A13" s="674"/>
      <c r="B13" s="674"/>
      <c r="C13" s="288"/>
      <c r="D13" s="225"/>
      <c r="E13" s="288"/>
      <c r="F13" s="288"/>
      <c r="G13" s="225"/>
      <c r="H13" s="356"/>
      <c r="I13" s="356"/>
      <c r="J13" s="356"/>
      <c r="K13" s="356"/>
      <c r="L13" s="356"/>
      <c r="M13" s="356"/>
      <c r="N13" s="356"/>
      <c r="O13" s="356"/>
      <c r="P13" s="357"/>
      <c r="Q13" s="356"/>
      <c r="R13" s="356"/>
      <c r="S13" s="225"/>
      <c r="T13" s="225"/>
      <c r="U13" s="225"/>
    </row>
    <row r="14" spans="1:27" ht="15.75">
      <c r="A14" s="674"/>
      <c r="B14" s="675"/>
      <c r="C14" s="288"/>
      <c r="D14" s="225"/>
      <c r="E14" s="288"/>
      <c r="F14" s="288"/>
      <c r="G14" s="225"/>
      <c r="H14" s="356"/>
      <c r="I14" s="356"/>
      <c r="J14" s="356"/>
      <c r="K14" s="356"/>
      <c r="L14" s="356"/>
      <c r="M14" s="356"/>
      <c r="N14" s="356"/>
      <c r="O14" s="356"/>
      <c r="P14" s="357"/>
      <c r="Q14" s="356"/>
      <c r="R14" s="356"/>
      <c r="S14" s="225"/>
      <c r="T14" s="225"/>
      <c r="U14" s="225"/>
    </row>
    <row r="15" spans="1:27" ht="15.75" customHeight="1">
      <c r="A15" s="674"/>
      <c r="B15" s="673" t="s">
        <v>1410</v>
      </c>
      <c r="C15" s="288"/>
      <c r="D15" s="225"/>
      <c r="E15" s="288"/>
      <c r="F15" s="288"/>
      <c r="G15" s="226"/>
      <c r="H15" s="358"/>
      <c r="I15" s="359"/>
      <c r="J15" s="358"/>
      <c r="K15" s="359"/>
      <c r="L15" s="358"/>
      <c r="M15" s="359"/>
      <c r="N15" s="358"/>
      <c r="O15" s="356"/>
      <c r="P15" s="360"/>
      <c r="Q15" s="355"/>
      <c r="R15" s="355"/>
      <c r="S15" s="225"/>
      <c r="T15" s="225"/>
      <c r="U15" s="225"/>
    </row>
    <row r="16" spans="1:27" ht="15.75">
      <c r="A16" s="674"/>
      <c r="B16" s="674"/>
      <c r="C16" s="288"/>
      <c r="D16" s="225"/>
      <c r="E16" s="288"/>
      <c r="F16" s="288"/>
      <c r="G16" s="226"/>
      <c r="H16" s="358"/>
      <c r="I16" s="359"/>
      <c r="J16" s="358"/>
      <c r="K16" s="359"/>
      <c r="L16" s="358"/>
      <c r="M16" s="359"/>
      <c r="N16" s="358"/>
      <c r="O16" s="356"/>
      <c r="P16" s="360"/>
      <c r="Q16" s="355"/>
      <c r="R16" s="355"/>
      <c r="S16" s="225"/>
      <c r="T16" s="225"/>
      <c r="U16" s="225"/>
    </row>
    <row r="17" spans="1:21" ht="15.75">
      <c r="A17" s="674"/>
      <c r="B17" s="674"/>
      <c r="C17" s="288"/>
      <c r="D17" s="225"/>
      <c r="E17" s="288"/>
      <c r="F17" s="288"/>
      <c r="G17" s="226"/>
      <c r="H17" s="358"/>
      <c r="I17" s="359"/>
      <c r="J17" s="358"/>
      <c r="K17" s="359"/>
      <c r="L17" s="358"/>
      <c r="M17" s="359"/>
      <c r="N17" s="358"/>
      <c r="O17" s="356"/>
      <c r="P17" s="360"/>
      <c r="Q17" s="355"/>
      <c r="R17" s="355"/>
      <c r="S17" s="225"/>
      <c r="T17" s="225"/>
      <c r="U17" s="225"/>
    </row>
    <row r="18" spans="1:21" ht="15.75">
      <c r="A18" s="674"/>
      <c r="B18" s="674"/>
      <c r="C18" s="288"/>
      <c r="D18" s="225"/>
      <c r="E18" s="288"/>
      <c r="F18" s="288"/>
      <c r="G18" s="226"/>
      <c r="H18" s="358"/>
      <c r="I18" s="359"/>
      <c r="J18" s="358"/>
      <c r="K18" s="359"/>
      <c r="L18" s="358"/>
      <c r="M18" s="359"/>
      <c r="N18" s="358"/>
      <c r="O18" s="356"/>
      <c r="P18" s="360"/>
      <c r="Q18" s="355"/>
      <c r="R18" s="355"/>
      <c r="S18" s="225"/>
      <c r="T18" s="225"/>
      <c r="U18" s="225"/>
    </row>
    <row r="19" spans="1:21" ht="15.75">
      <c r="A19" s="674"/>
      <c r="B19" s="674"/>
      <c r="C19" s="288"/>
      <c r="D19" s="225"/>
      <c r="E19" s="288"/>
      <c r="F19" s="288"/>
      <c r="G19" s="225"/>
      <c r="H19" s="358"/>
      <c r="I19" s="356"/>
      <c r="J19" s="356"/>
      <c r="K19" s="356"/>
      <c r="L19" s="356"/>
      <c r="M19" s="356"/>
      <c r="N19" s="356"/>
      <c r="O19" s="356"/>
      <c r="P19" s="357"/>
      <c r="Q19" s="225"/>
      <c r="R19" s="225"/>
      <c r="S19" s="225"/>
      <c r="T19" s="225"/>
      <c r="U19" s="225"/>
    </row>
    <row r="20" spans="1:21" ht="15.75">
      <c r="A20" s="674"/>
      <c r="B20" s="674"/>
      <c r="C20" s="288"/>
      <c r="D20" s="225"/>
      <c r="E20" s="288"/>
      <c r="F20" s="288"/>
      <c r="G20" s="225"/>
      <c r="H20" s="358"/>
      <c r="I20" s="356"/>
      <c r="J20" s="356"/>
      <c r="K20" s="356"/>
      <c r="L20" s="356"/>
      <c r="M20" s="356"/>
      <c r="N20" s="356"/>
      <c r="O20" s="356"/>
      <c r="P20" s="357"/>
      <c r="Q20" s="225"/>
      <c r="R20" s="225"/>
      <c r="S20" s="225"/>
      <c r="T20" s="225"/>
      <c r="U20" s="225"/>
    </row>
    <row r="21" spans="1:21" ht="15.75">
      <c r="A21" s="674"/>
      <c r="B21" s="674"/>
      <c r="C21" s="288"/>
      <c r="D21" s="225"/>
      <c r="E21" s="288"/>
      <c r="F21" s="288"/>
      <c r="G21" s="225"/>
      <c r="H21" s="358"/>
      <c r="I21" s="356"/>
      <c r="J21" s="356"/>
      <c r="K21" s="356"/>
      <c r="L21" s="356"/>
      <c r="M21" s="356"/>
      <c r="N21" s="356"/>
      <c r="O21" s="356"/>
      <c r="P21" s="357"/>
      <c r="Q21" s="225"/>
      <c r="R21" s="225"/>
      <c r="S21" s="225"/>
      <c r="T21" s="225"/>
      <c r="U21" s="225"/>
    </row>
    <row r="22" spans="1:21" ht="15.75">
      <c r="A22" s="674"/>
      <c r="B22" s="674"/>
      <c r="C22" s="288"/>
      <c r="D22" s="225"/>
      <c r="E22" s="288"/>
      <c r="F22" s="288"/>
      <c r="G22" s="225"/>
      <c r="H22" s="358"/>
      <c r="I22" s="356"/>
      <c r="J22" s="356"/>
      <c r="K22" s="356"/>
      <c r="L22" s="356"/>
      <c r="M22" s="356"/>
      <c r="N22" s="356"/>
      <c r="O22" s="356"/>
      <c r="P22" s="357"/>
      <c r="Q22" s="225"/>
      <c r="R22" s="225"/>
      <c r="S22" s="225"/>
      <c r="T22" s="225"/>
      <c r="U22" s="225"/>
    </row>
    <row r="23" spans="1:21" ht="15.75">
      <c r="A23" s="674"/>
      <c r="B23" s="674"/>
      <c r="C23" s="288"/>
      <c r="D23" s="225"/>
      <c r="E23" s="288"/>
      <c r="F23" s="288"/>
      <c r="G23" s="225"/>
      <c r="H23" s="358"/>
      <c r="I23" s="356"/>
      <c r="J23" s="356"/>
      <c r="K23" s="356"/>
      <c r="L23" s="356"/>
      <c r="M23" s="356"/>
      <c r="N23" s="356"/>
      <c r="O23" s="356"/>
      <c r="P23" s="357"/>
      <c r="Q23" s="225"/>
      <c r="R23" s="225"/>
      <c r="S23" s="225"/>
      <c r="T23" s="225"/>
      <c r="U23" s="225"/>
    </row>
    <row r="24" spans="1:21" ht="15.75">
      <c r="A24" s="674"/>
      <c r="B24" s="674"/>
      <c r="C24" s="288"/>
      <c r="D24" s="225"/>
      <c r="E24" s="288"/>
      <c r="F24" s="288"/>
      <c r="G24" s="225"/>
      <c r="H24" s="358"/>
      <c r="I24" s="356"/>
      <c r="J24" s="356"/>
      <c r="K24" s="356"/>
      <c r="L24" s="356"/>
      <c r="M24" s="356"/>
      <c r="N24" s="356"/>
      <c r="O24" s="356"/>
      <c r="P24" s="357"/>
      <c r="Q24" s="225"/>
      <c r="R24" s="225"/>
      <c r="S24" s="225"/>
      <c r="T24" s="225"/>
      <c r="U24" s="225"/>
    </row>
    <row r="25" spans="1:21" ht="15.75">
      <c r="A25" s="674"/>
      <c r="B25" s="672" t="s">
        <v>1411</v>
      </c>
      <c r="C25" s="288"/>
      <c r="D25" s="225"/>
      <c r="E25" s="288"/>
      <c r="F25" s="288"/>
      <c r="G25" s="225"/>
      <c r="H25" s="358"/>
      <c r="I25" s="356"/>
      <c r="J25" s="356"/>
      <c r="K25" s="356"/>
      <c r="L25" s="356"/>
      <c r="M25" s="356"/>
      <c r="N25" s="356"/>
      <c r="O25" s="356"/>
      <c r="P25" s="357"/>
      <c r="Q25" s="225"/>
      <c r="R25" s="225"/>
      <c r="S25" s="225"/>
      <c r="T25" s="225"/>
      <c r="U25" s="225"/>
    </row>
    <row r="26" spans="1:21" ht="15.75">
      <c r="A26" s="674"/>
      <c r="B26" s="672"/>
      <c r="C26" s="288"/>
      <c r="D26" s="225"/>
      <c r="E26" s="288"/>
      <c r="F26" s="288"/>
      <c r="G26" s="225"/>
      <c r="H26" s="358"/>
      <c r="I26" s="356"/>
      <c r="J26" s="356"/>
      <c r="K26" s="356"/>
      <c r="L26" s="356"/>
      <c r="M26" s="356"/>
      <c r="N26" s="356"/>
      <c r="O26" s="356"/>
      <c r="P26" s="357"/>
      <c r="Q26" s="225"/>
      <c r="R26" s="225"/>
      <c r="S26" s="225"/>
      <c r="T26" s="225"/>
      <c r="U26" s="225"/>
    </row>
    <row r="27" spans="1:21" ht="15.75">
      <c r="A27" s="674"/>
      <c r="B27" s="672"/>
      <c r="C27" s="288"/>
      <c r="D27" s="225"/>
      <c r="E27" s="288"/>
      <c r="F27" s="288"/>
      <c r="G27" s="225"/>
      <c r="H27" s="358"/>
      <c r="I27" s="356"/>
      <c r="J27" s="356"/>
      <c r="K27" s="356"/>
      <c r="L27" s="356"/>
      <c r="M27" s="356"/>
      <c r="N27" s="356"/>
      <c r="O27" s="356"/>
      <c r="P27" s="357"/>
      <c r="Q27" s="225"/>
      <c r="R27" s="225"/>
      <c r="S27" s="225"/>
      <c r="T27" s="225"/>
      <c r="U27" s="225"/>
    </row>
    <row r="28" spans="1:21" ht="15.75">
      <c r="A28" s="674"/>
      <c r="B28" s="672"/>
      <c r="C28" s="288"/>
      <c r="D28" s="225"/>
      <c r="E28" s="288"/>
      <c r="F28" s="288"/>
      <c r="G28" s="225"/>
      <c r="H28" s="358"/>
      <c r="I28" s="356"/>
      <c r="J28" s="356"/>
      <c r="K28" s="356"/>
      <c r="L28" s="356"/>
      <c r="M28" s="356"/>
      <c r="N28" s="356"/>
      <c r="O28" s="356"/>
      <c r="P28" s="357"/>
      <c r="Q28" s="225"/>
      <c r="R28" s="225"/>
      <c r="S28" s="225"/>
      <c r="T28" s="225"/>
      <c r="U28" s="225"/>
    </row>
    <row r="29" spans="1:21" ht="15.75">
      <c r="A29" s="674"/>
      <c r="B29" s="672"/>
      <c r="C29" s="288"/>
      <c r="D29" s="225"/>
      <c r="E29" s="288"/>
      <c r="F29" s="288"/>
      <c r="G29" s="225"/>
      <c r="H29" s="358"/>
      <c r="I29" s="356"/>
      <c r="J29" s="356"/>
      <c r="K29" s="356"/>
      <c r="L29" s="356"/>
      <c r="M29" s="356"/>
      <c r="N29" s="356"/>
      <c r="O29" s="356"/>
      <c r="P29" s="357"/>
      <c r="Q29" s="225"/>
      <c r="R29" s="225"/>
      <c r="S29" s="225"/>
      <c r="T29" s="225"/>
      <c r="U29" s="225"/>
    </row>
    <row r="30" spans="1:21" ht="15.75">
      <c r="A30" s="674"/>
      <c r="B30" s="672" t="s">
        <v>1412</v>
      </c>
      <c r="C30" s="288"/>
      <c r="D30" s="225"/>
      <c r="E30" s="288"/>
      <c r="F30" s="288"/>
      <c r="G30" s="225"/>
      <c r="H30" s="358"/>
      <c r="I30" s="356"/>
      <c r="J30" s="356"/>
      <c r="K30" s="356"/>
      <c r="L30" s="356"/>
      <c r="M30" s="356"/>
      <c r="N30" s="356"/>
      <c r="O30" s="356"/>
      <c r="P30" s="357"/>
      <c r="Q30" s="225"/>
      <c r="R30" s="225"/>
      <c r="S30" s="225"/>
      <c r="T30" s="225"/>
      <c r="U30" s="225"/>
    </row>
    <row r="31" spans="1:21" ht="15.75">
      <c r="A31" s="674"/>
      <c r="B31" s="672"/>
      <c r="C31" s="288"/>
      <c r="D31" s="225"/>
      <c r="E31" s="288"/>
      <c r="F31" s="288"/>
      <c r="G31" s="225"/>
      <c r="H31" s="358"/>
      <c r="I31" s="356"/>
      <c r="J31" s="356"/>
      <c r="K31" s="356"/>
      <c r="L31" s="356"/>
      <c r="M31" s="356"/>
      <c r="N31" s="356"/>
      <c r="O31" s="356"/>
      <c r="P31" s="357"/>
      <c r="Q31" s="225"/>
      <c r="R31" s="225"/>
      <c r="S31" s="225"/>
      <c r="T31" s="225"/>
      <c r="U31" s="225"/>
    </row>
    <row r="32" spans="1:21" ht="15.75">
      <c r="A32" s="674"/>
      <c r="B32" s="672"/>
      <c r="C32" s="288"/>
      <c r="D32" s="225"/>
      <c r="E32" s="288"/>
      <c r="F32" s="288"/>
      <c r="G32" s="225"/>
      <c r="H32" s="358"/>
      <c r="I32" s="356"/>
      <c r="J32" s="356"/>
      <c r="K32" s="356"/>
      <c r="L32" s="356"/>
      <c r="M32" s="356"/>
      <c r="N32" s="356"/>
      <c r="O32" s="356"/>
      <c r="P32" s="357"/>
      <c r="Q32" s="225"/>
      <c r="R32" s="225"/>
      <c r="S32" s="225"/>
      <c r="T32" s="225"/>
      <c r="U32" s="225"/>
    </row>
    <row r="33" spans="1:21" ht="15.75">
      <c r="A33" s="674"/>
      <c r="B33" s="672"/>
      <c r="C33" s="288"/>
      <c r="D33" s="225"/>
      <c r="E33" s="288"/>
      <c r="F33" s="288"/>
      <c r="G33" s="225"/>
      <c r="H33" s="358"/>
      <c r="I33" s="356"/>
      <c r="J33" s="356"/>
      <c r="K33" s="356"/>
      <c r="L33" s="356"/>
      <c r="M33" s="356"/>
      <c r="N33" s="356"/>
      <c r="O33" s="356"/>
      <c r="P33" s="357"/>
      <c r="Q33" s="225"/>
      <c r="R33" s="225"/>
      <c r="S33" s="225"/>
      <c r="T33" s="225"/>
      <c r="U33" s="225"/>
    </row>
    <row r="34" spans="1:21" ht="15.75">
      <c r="A34" s="674"/>
      <c r="B34" s="672" t="s">
        <v>1413</v>
      </c>
      <c r="C34" s="288"/>
      <c r="D34" s="225"/>
      <c r="E34" s="288"/>
      <c r="F34" s="288"/>
      <c r="G34" s="225"/>
      <c r="H34" s="358"/>
      <c r="I34" s="356"/>
      <c r="J34" s="356"/>
      <c r="K34" s="356"/>
      <c r="L34" s="356"/>
      <c r="M34" s="356"/>
      <c r="N34" s="356"/>
      <c r="O34" s="356"/>
      <c r="P34" s="357"/>
      <c r="Q34" s="225"/>
      <c r="R34" s="225"/>
      <c r="S34" s="225"/>
      <c r="T34" s="225"/>
      <c r="U34" s="225"/>
    </row>
    <row r="35" spans="1:21" ht="15.75">
      <c r="A35" s="674"/>
      <c r="B35" s="672"/>
      <c r="C35" s="288"/>
      <c r="D35" s="225"/>
      <c r="E35" s="288"/>
      <c r="F35" s="288"/>
      <c r="G35" s="225"/>
      <c r="H35" s="358"/>
      <c r="I35" s="356"/>
      <c r="J35" s="356"/>
      <c r="K35" s="356"/>
      <c r="L35" s="356"/>
      <c r="M35" s="356"/>
      <c r="N35" s="356"/>
      <c r="O35" s="356"/>
      <c r="P35" s="357"/>
      <c r="Q35" s="225"/>
      <c r="R35" s="225"/>
      <c r="S35" s="225"/>
      <c r="T35" s="225"/>
      <c r="U35" s="225"/>
    </row>
    <row r="36" spans="1:21" ht="15.75">
      <c r="A36" s="674"/>
      <c r="B36" s="672"/>
      <c r="C36" s="288"/>
      <c r="D36" s="225"/>
      <c r="E36" s="288"/>
      <c r="F36" s="288"/>
      <c r="G36" s="225"/>
      <c r="H36" s="358"/>
      <c r="I36" s="356"/>
      <c r="J36" s="356"/>
      <c r="K36" s="356"/>
      <c r="L36" s="356"/>
      <c r="M36" s="356"/>
      <c r="N36" s="356"/>
      <c r="O36" s="356"/>
      <c r="P36" s="357"/>
      <c r="Q36" s="225"/>
      <c r="R36" s="225"/>
      <c r="S36" s="225"/>
      <c r="T36" s="225"/>
      <c r="U36" s="225"/>
    </row>
    <row r="37" spans="1:21" ht="15.75">
      <c r="A37" s="674"/>
      <c r="B37" s="672"/>
      <c r="C37" s="288"/>
      <c r="D37" s="225"/>
      <c r="E37" s="288"/>
      <c r="F37" s="288"/>
      <c r="G37" s="225"/>
      <c r="H37" s="358"/>
      <c r="I37" s="356"/>
      <c r="J37" s="356"/>
      <c r="K37" s="356"/>
      <c r="L37" s="356"/>
      <c r="M37" s="356"/>
      <c r="N37" s="356"/>
      <c r="O37" s="356"/>
      <c r="P37" s="357"/>
      <c r="Q37" s="225"/>
      <c r="R37" s="225"/>
      <c r="S37" s="225"/>
      <c r="T37" s="225"/>
      <c r="U37" s="225"/>
    </row>
    <row r="38" spans="1:21" ht="15.75">
      <c r="A38" s="674"/>
      <c r="B38" s="672"/>
      <c r="C38" s="288"/>
      <c r="D38" s="225"/>
      <c r="E38" s="288"/>
      <c r="F38" s="288"/>
      <c r="G38" s="225"/>
      <c r="H38" s="358"/>
      <c r="I38" s="356"/>
      <c r="J38" s="356"/>
      <c r="K38" s="356"/>
      <c r="L38" s="356"/>
      <c r="M38" s="356"/>
      <c r="N38" s="356"/>
      <c r="O38" s="356"/>
      <c r="P38" s="357"/>
      <c r="Q38" s="225"/>
      <c r="R38" s="225"/>
      <c r="S38" s="225"/>
      <c r="T38" s="225"/>
      <c r="U38" s="225"/>
    </row>
    <row r="39" spans="1:21" ht="15.75">
      <c r="A39" s="673" t="s">
        <v>1408</v>
      </c>
      <c r="B39" s="672" t="s">
        <v>1414</v>
      </c>
      <c r="C39" s="288"/>
      <c r="D39" s="225"/>
      <c r="E39" s="288"/>
      <c r="F39" s="288"/>
      <c r="G39" s="226"/>
      <c r="H39" s="356"/>
      <c r="I39" s="359"/>
      <c r="J39" s="356"/>
      <c r="K39" s="359"/>
      <c r="L39" s="356"/>
      <c r="M39" s="359"/>
      <c r="N39" s="356"/>
      <c r="O39" s="356"/>
      <c r="P39" s="357"/>
      <c r="Q39" s="356"/>
      <c r="R39" s="356"/>
      <c r="S39" s="225"/>
      <c r="T39" s="225"/>
      <c r="U39" s="225"/>
    </row>
    <row r="40" spans="1:21" ht="15.75">
      <c r="A40" s="674"/>
      <c r="B40" s="672"/>
      <c r="C40" s="288"/>
      <c r="D40" s="225"/>
      <c r="E40" s="288"/>
      <c r="F40" s="288"/>
      <c r="G40" s="226"/>
      <c r="H40" s="361"/>
      <c r="I40" s="359"/>
      <c r="J40" s="356"/>
      <c r="K40" s="359"/>
      <c r="L40" s="356"/>
      <c r="M40" s="359"/>
      <c r="N40" s="356"/>
      <c r="O40" s="356"/>
      <c r="P40" s="357"/>
      <c r="Q40" s="356"/>
      <c r="R40" s="356"/>
      <c r="S40" s="225"/>
      <c r="T40" s="225"/>
      <c r="U40" s="225"/>
    </row>
    <row r="41" spans="1:21" ht="15.75">
      <c r="A41" s="674"/>
      <c r="B41" s="672"/>
      <c r="C41" s="288"/>
      <c r="D41" s="225"/>
      <c r="E41" s="288"/>
      <c r="F41" s="288"/>
      <c r="G41" s="226"/>
      <c r="H41" s="361"/>
      <c r="I41" s="359"/>
      <c r="J41" s="356"/>
      <c r="K41" s="359"/>
      <c r="L41" s="356"/>
      <c r="M41" s="359"/>
      <c r="N41" s="356"/>
      <c r="O41" s="356"/>
      <c r="P41" s="357"/>
      <c r="Q41" s="356"/>
      <c r="R41" s="356"/>
      <c r="S41" s="225"/>
      <c r="T41" s="225"/>
      <c r="U41" s="225"/>
    </row>
    <row r="42" spans="1:21" ht="15.75">
      <c r="A42" s="674"/>
      <c r="B42" s="672"/>
      <c r="C42" s="288"/>
      <c r="D42" s="225"/>
      <c r="E42" s="288"/>
      <c r="F42" s="288"/>
      <c r="G42" s="226"/>
      <c r="H42" s="361"/>
      <c r="I42" s="359"/>
      <c r="J42" s="356"/>
      <c r="K42" s="359"/>
      <c r="L42" s="356"/>
      <c r="M42" s="359"/>
      <c r="N42" s="356"/>
      <c r="O42" s="356"/>
      <c r="P42" s="357"/>
      <c r="Q42" s="356"/>
      <c r="R42" s="356"/>
      <c r="S42" s="225"/>
      <c r="T42" s="225"/>
      <c r="U42" s="225"/>
    </row>
    <row r="43" spans="1:21" ht="15.75">
      <c r="A43" s="674"/>
      <c r="B43" s="672"/>
      <c r="C43" s="288"/>
      <c r="D43" s="225"/>
      <c r="E43" s="288"/>
      <c r="F43" s="288"/>
      <c r="G43" s="226"/>
      <c r="H43" s="361"/>
      <c r="I43" s="359"/>
      <c r="J43" s="356"/>
      <c r="K43" s="359"/>
      <c r="L43" s="356"/>
      <c r="M43" s="359"/>
      <c r="N43" s="356"/>
      <c r="O43" s="356"/>
      <c r="P43" s="357"/>
      <c r="Q43" s="356"/>
      <c r="R43" s="356"/>
      <c r="S43" s="225"/>
      <c r="T43" s="225"/>
      <c r="U43" s="225"/>
    </row>
    <row r="44" spans="1:21" ht="15.75">
      <c r="A44" s="674"/>
      <c r="B44" s="672"/>
      <c r="C44" s="288"/>
      <c r="D44" s="225"/>
      <c r="E44" s="288"/>
      <c r="F44" s="288"/>
      <c r="G44" s="226"/>
      <c r="H44" s="361"/>
      <c r="I44" s="359"/>
      <c r="J44" s="356"/>
      <c r="K44" s="359"/>
      <c r="L44" s="356"/>
      <c r="M44" s="359"/>
      <c r="N44" s="356"/>
      <c r="O44" s="356"/>
      <c r="P44" s="357"/>
      <c r="Q44" s="356"/>
      <c r="R44" s="356"/>
      <c r="S44" s="225"/>
      <c r="T44" s="225"/>
      <c r="U44" s="225"/>
    </row>
    <row r="45" spans="1:21" ht="15.75" customHeight="1">
      <c r="A45" s="674"/>
      <c r="B45" s="673" t="s">
        <v>1415</v>
      </c>
      <c r="C45" s="288"/>
      <c r="D45" s="225"/>
      <c r="E45" s="288"/>
      <c r="F45" s="288"/>
      <c r="G45" s="226"/>
      <c r="H45" s="361"/>
      <c r="I45" s="359"/>
      <c r="J45" s="356"/>
      <c r="K45" s="359"/>
      <c r="L45" s="356"/>
      <c r="M45" s="359"/>
      <c r="N45" s="356"/>
      <c r="O45" s="356"/>
      <c r="P45" s="357"/>
      <c r="Q45" s="356"/>
      <c r="R45" s="356"/>
      <c r="S45" s="225"/>
      <c r="T45" s="225"/>
      <c r="U45" s="225"/>
    </row>
    <row r="46" spans="1:21" ht="15.75">
      <c r="A46" s="674"/>
      <c r="B46" s="674"/>
      <c r="C46" s="288"/>
      <c r="D46" s="225"/>
      <c r="E46" s="288"/>
      <c r="F46" s="288"/>
      <c r="G46" s="226"/>
      <c r="H46" s="361"/>
      <c r="I46" s="359"/>
      <c r="J46" s="356"/>
      <c r="K46" s="359"/>
      <c r="L46" s="356"/>
      <c r="M46" s="359"/>
      <c r="N46" s="356"/>
      <c r="O46" s="356"/>
      <c r="P46" s="357"/>
      <c r="Q46" s="356"/>
      <c r="R46" s="356"/>
      <c r="S46" s="225"/>
      <c r="T46" s="225"/>
      <c r="U46" s="225"/>
    </row>
    <row r="47" spans="1:21" ht="15.75">
      <c r="A47" s="674"/>
      <c r="B47" s="674"/>
      <c r="C47" s="288"/>
      <c r="D47" s="225"/>
      <c r="E47" s="288"/>
      <c r="F47" s="288"/>
      <c r="G47" s="226"/>
      <c r="H47" s="361"/>
      <c r="I47" s="359"/>
      <c r="J47" s="356"/>
      <c r="K47" s="359"/>
      <c r="L47" s="356"/>
      <c r="M47" s="359"/>
      <c r="N47" s="356"/>
      <c r="O47" s="356"/>
      <c r="P47" s="357"/>
      <c r="Q47" s="356"/>
      <c r="R47" s="356"/>
      <c r="S47" s="225"/>
      <c r="T47" s="225"/>
      <c r="U47" s="225"/>
    </row>
    <row r="48" spans="1:21" ht="15.75">
      <c r="A48" s="674"/>
      <c r="B48" s="674"/>
      <c r="C48" s="288"/>
      <c r="D48" s="225"/>
      <c r="E48" s="288"/>
      <c r="F48" s="288"/>
      <c r="G48" s="226"/>
      <c r="H48" s="361"/>
      <c r="I48" s="359"/>
      <c r="J48" s="356"/>
      <c r="K48" s="359"/>
      <c r="L48" s="356"/>
      <c r="M48" s="359"/>
      <c r="N48" s="356"/>
      <c r="O48" s="356"/>
      <c r="P48" s="357"/>
      <c r="Q48" s="356"/>
      <c r="R48" s="356"/>
      <c r="S48" s="225"/>
      <c r="T48" s="225"/>
      <c r="U48" s="225"/>
    </row>
    <row r="49" spans="1:21" ht="15.75">
      <c r="A49" s="674"/>
      <c r="B49" s="675"/>
      <c r="C49" s="288"/>
      <c r="D49" s="225"/>
      <c r="E49" s="288"/>
      <c r="F49" s="288"/>
      <c r="G49" s="226"/>
      <c r="H49" s="361"/>
      <c r="I49" s="359"/>
      <c r="J49" s="356"/>
      <c r="K49" s="359"/>
      <c r="L49" s="356"/>
      <c r="M49" s="359"/>
      <c r="N49" s="356"/>
      <c r="O49" s="356"/>
      <c r="P49" s="357"/>
      <c r="Q49" s="356"/>
      <c r="R49" s="356"/>
      <c r="S49" s="225"/>
      <c r="T49" s="225"/>
      <c r="U49" s="225"/>
    </row>
    <row r="50" spans="1:21" s="237" customFormat="1" ht="15.75">
      <c r="A50" s="269"/>
      <c r="B50" s="270"/>
      <c r="C50" s="269" t="s">
        <v>100</v>
      </c>
      <c r="D50" s="270"/>
      <c r="E50" s="270"/>
      <c r="F50" s="271"/>
      <c r="G50" s="240">
        <f t="shared" ref="G50:P50" si="0">SUM(G9:G49)</f>
        <v>0</v>
      </c>
      <c r="H50" s="240">
        <f t="shared" si="0"/>
        <v>0</v>
      </c>
      <c r="I50" s="240">
        <f t="shared" si="0"/>
        <v>0</v>
      </c>
      <c r="J50" s="240">
        <f t="shared" si="0"/>
        <v>0</v>
      </c>
      <c r="K50" s="240">
        <f t="shared" si="0"/>
        <v>0</v>
      </c>
      <c r="L50" s="240">
        <f t="shared" si="0"/>
        <v>0</v>
      </c>
      <c r="M50" s="240">
        <f t="shared" si="0"/>
        <v>0</v>
      </c>
      <c r="N50" s="240">
        <f t="shared" si="0"/>
        <v>0</v>
      </c>
      <c r="O50" s="240">
        <f t="shared" si="0"/>
        <v>0</v>
      </c>
      <c r="P50" s="240">
        <f t="shared" si="0"/>
        <v>0</v>
      </c>
      <c r="Q50" s="241"/>
      <c r="R50" s="241"/>
      <c r="S50" s="241"/>
      <c r="T50" s="241"/>
      <c r="U50" s="241"/>
    </row>
    <row r="51" spans="1:21" ht="15.75">
      <c r="A51" s="237"/>
      <c r="B51" s="237"/>
      <c r="C51" s="237"/>
      <c r="D51" s="237"/>
      <c r="E51" s="236"/>
      <c r="F51" s="237"/>
      <c r="G51" s="237"/>
      <c r="S51" s="242"/>
      <c r="T51" s="242"/>
      <c r="U51" s="243"/>
    </row>
    <row r="52" spans="1:21" ht="15.75">
      <c r="E52" s="236"/>
      <c r="S52" s="242"/>
      <c r="T52" s="242"/>
    </row>
    <row r="53" spans="1:21" ht="15.75">
      <c r="E53" s="236"/>
      <c r="S53" s="242"/>
      <c r="T53" s="242"/>
    </row>
    <row r="54" spans="1:21" ht="15.75">
      <c r="E54" s="236"/>
      <c r="S54" s="242"/>
      <c r="T54" s="242"/>
    </row>
    <row r="55" spans="1:21" ht="15.75">
      <c r="E55" s="236"/>
      <c r="S55" s="242"/>
      <c r="T55" s="242"/>
    </row>
    <row r="56" spans="1:21" ht="15.75">
      <c r="E56" s="236"/>
      <c r="S56" s="242"/>
      <c r="T56" s="242"/>
    </row>
    <row r="57" spans="1:21" ht="15.75">
      <c r="E57" s="236"/>
      <c r="S57" s="242"/>
      <c r="T57" s="242"/>
    </row>
    <row r="58" spans="1:21" ht="15.75">
      <c r="E58" s="236"/>
      <c r="S58" s="242"/>
      <c r="T58" s="242"/>
    </row>
    <row r="59" spans="1:21" ht="15.75">
      <c r="E59" s="236"/>
      <c r="S59" s="242"/>
      <c r="T59" s="242"/>
    </row>
    <row r="60" spans="1:21" ht="15.75">
      <c r="E60" s="236"/>
      <c r="S60" s="242"/>
      <c r="T60" s="242"/>
    </row>
    <row r="61" spans="1:21" ht="15.75">
      <c r="E61" s="236"/>
      <c r="S61" s="242"/>
      <c r="T61" s="242"/>
    </row>
    <row r="62" spans="1:21" ht="15.75">
      <c r="E62" s="236"/>
      <c r="S62" s="244"/>
      <c r="T62" s="244"/>
    </row>
    <row r="63" spans="1:21" ht="15.75">
      <c r="E63" s="236"/>
      <c r="S63" s="242"/>
      <c r="T63" s="242"/>
    </row>
    <row r="64" spans="1:21" ht="15.75">
      <c r="E64" s="236"/>
      <c r="S64" s="242"/>
      <c r="T64" s="242"/>
    </row>
    <row r="65" spans="5:20" ht="15.75">
      <c r="E65" s="236"/>
      <c r="S65" s="242"/>
      <c r="T65" s="242"/>
    </row>
    <row r="66" spans="5:20" ht="15.75">
      <c r="E66" s="236"/>
      <c r="S66" s="242"/>
      <c r="T66" s="242"/>
    </row>
    <row r="67" spans="5:20" ht="15.75">
      <c r="E67" s="236"/>
      <c r="S67" s="242"/>
      <c r="T67" s="242"/>
    </row>
    <row r="68" spans="5:20" ht="15.75">
      <c r="E68" s="236"/>
      <c r="S68" s="242"/>
      <c r="T68" s="242"/>
    </row>
    <row r="69" spans="5:20" ht="15.75">
      <c r="E69" s="236"/>
      <c r="S69" s="242"/>
      <c r="T69" s="242"/>
    </row>
    <row r="70" spans="5:20" ht="15.75">
      <c r="E70" s="236"/>
      <c r="S70" s="242"/>
      <c r="T70" s="242"/>
    </row>
    <row r="71" spans="5:20" ht="15.75">
      <c r="E71" s="236"/>
      <c r="S71" s="242"/>
      <c r="T71" s="242"/>
    </row>
    <row r="72" spans="5:20" ht="15.75">
      <c r="E72" s="236"/>
      <c r="S72" s="242"/>
      <c r="T72" s="242"/>
    </row>
    <row r="73" spans="5:20" ht="15.75">
      <c r="E73" s="236"/>
      <c r="S73" s="242"/>
      <c r="T73" s="242"/>
    </row>
    <row r="74" spans="5:20" ht="15.75">
      <c r="E74" s="236"/>
      <c r="S74" s="244"/>
      <c r="T74" s="244"/>
    </row>
    <row r="75" spans="5:20" ht="15.75">
      <c r="E75" s="236"/>
      <c r="S75" s="242"/>
      <c r="T75" s="242"/>
    </row>
    <row r="76" spans="5:20" ht="15.75">
      <c r="E76" s="236"/>
      <c r="S76" s="242"/>
      <c r="T76" s="242"/>
    </row>
    <row r="77" spans="5:20" ht="15.75">
      <c r="E77" s="236"/>
      <c r="S77" s="242"/>
      <c r="T77" s="242"/>
    </row>
    <row r="78" spans="5:20" ht="15.75">
      <c r="E78" s="236"/>
      <c r="S78" s="242"/>
      <c r="T78" s="242"/>
    </row>
    <row r="79" spans="5:20" ht="15.75">
      <c r="E79" s="236"/>
      <c r="S79" s="242"/>
      <c r="T79" s="242"/>
    </row>
    <row r="80" spans="5:20" ht="15.75">
      <c r="E80" s="236"/>
      <c r="S80" s="242"/>
      <c r="T80" s="242"/>
    </row>
    <row r="81" spans="5:20" ht="15.75">
      <c r="E81" s="236"/>
      <c r="S81" s="242"/>
      <c r="T81" s="242"/>
    </row>
    <row r="82" spans="5:20" ht="15.75">
      <c r="E82" s="236"/>
      <c r="S82" s="242"/>
      <c r="T82" s="242"/>
    </row>
    <row r="83" spans="5:20" ht="15.75">
      <c r="E83" s="236"/>
      <c r="S83" s="244"/>
      <c r="T83" s="244"/>
    </row>
    <row r="84" spans="5:20" ht="15.75">
      <c r="E84" s="236"/>
      <c r="S84" s="242"/>
      <c r="T84" s="242"/>
    </row>
    <row r="85" spans="5:20" ht="15.75">
      <c r="E85" s="236"/>
      <c r="S85" s="242"/>
      <c r="T85" s="242"/>
    </row>
    <row r="86" spans="5:20">
      <c r="S86" s="242"/>
      <c r="T86" s="242"/>
    </row>
    <row r="87" spans="5:20">
      <c r="S87" s="242"/>
      <c r="T87" s="242"/>
    </row>
    <row r="88" spans="5:20">
      <c r="S88" s="242"/>
      <c r="T88" s="242"/>
    </row>
    <row r="89" spans="5:20">
      <c r="S89" s="242"/>
      <c r="T89" s="242"/>
    </row>
    <row r="90" spans="5:20">
      <c r="S90" s="242"/>
      <c r="T90" s="242"/>
    </row>
    <row r="91" spans="5:20" ht="15.75">
      <c r="S91" s="244"/>
      <c r="T91" s="244"/>
    </row>
    <row r="92" spans="5:20">
      <c r="S92" s="242"/>
      <c r="T92" s="242"/>
    </row>
    <row r="93" spans="5:20">
      <c r="S93" s="242"/>
      <c r="T93" s="242"/>
    </row>
    <row r="94" spans="5:20">
      <c r="S94" s="242"/>
      <c r="T94" s="242"/>
    </row>
    <row r="95" spans="5:20">
      <c r="S95" s="242"/>
      <c r="T95" s="242"/>
    </row>
    <row r="96" spans="5:20">
      <c r="S96" s="242"/>
      <c r="T96" s="242"/>
    </row>
    <row r="97" spans="5:20">
      <c r="S97" s="242"/>
      <c r="T97" s="242"/>
    </row>
    <row r="101" spans="5:20">
      <c r="E101" s="228"/>
      <c r="S101" s="239"/>
      <c r="T101" s="239"/>
    </row>
    <row r="102" spans="5:20">
      <c r="E102" s="228"/>
      <c r="S102" s="239"/>
      <c r="T102" s="239"/>
    </row>
    <row r="103" spans="5:20">
      <c r="E103" s="228"/>
      <c r="S103" s="239"/>
      <c r="T103" s="239"/>
    </row>
    <row r="104" spans="5:20">
      <c r="E104" s="228"/>
      <c r="S104" s="239"/>
      <c r="T104" s="239"/>
    </row>
    <row r="105" spans="5:20">
      <c r="E105" s="228"/>
      <c r="S105" s="239"/>
      <c r="T105" s="239"/>
    </row>
    <row r="106" spans="5:20">
      <c r="E106" s="228"/>
      <c r="S106" s="239"/>
      <c r="T106" s="239"/>
    </row>
    <row r="107" spans="5:20">
      <c r="E107" s="228"/>
      <c r="S107" s="239"/>
      <c r="T107" s="239"/>
    </row>
    <row r="108" spans="5:20">
      <c r="E108" s="228"/>
      <c r="S108" s="239"/>
      <c r="T108" s="239"/>
    </row>
    <row r="109" spans="5:20">
      <c r="E109" s="228"/>
      <c r="S109" s="239"/>
      <c r="T109" s="239"/>
    </row>
    <row r="110" spans="5:20">
      <c r="E110" s="228"/>
      <c r="S110" s="239"/>
      <c r="T110" s="239"/>
    </row>
    <row r="111" spans="5:20">
      <c r="E111" s="228"/>
      <c r="S111" s="239"/>
      <c r="T111" s="239"/>
    </row>
    <row r="112" spans="5:20">
      <c r="E112" s="228"/>
      <c r="S112" s="239"/>
      <c r="T112" s="239"/>
    </row>
    <row r="113" spans="5:20">
      <c r="E113" s="228"/>
      <c r="S113" s="239"/>
      <c r="T113" s="239"/>
    </row>
    <row r="114" spans="5:20">
      <c r="E114" s="228"/>
      <c r="S114" s="239"/>
      <c r="T114" s="239"/>
    </row>
    <row r="115" spans="5:20">
      <c r="E115" s="228"/>
      <c r="S115" s="239"/>
      <c r="T115" s="239"/>
    </row>
    <row r="116" spans="5:20">
      <c r="E116" s="228"/>
      <c r="S116" s="239"/>
      <c r="T116" s="239"/>
    </row>
    <row r="117" spans="5:20">
      <c r="E117" s="228"/>
      <c r="S117" s="239"/>
      <c r="T117" s="239"/>
    </row>
    <row r="118" spans="5:20">
      <c r="E118" s="228"/>
      <c r="S118" s="239"/>
      <c r="T118" s="239"/>
    </row>
    <row r="119" spans="5:20">
      <c r="E119" s="228"/>
      <c r="S119" s="239"/>
      <c r="T119" s="239"/>
    </row>
    <row r="120" spans="5:20">
      <c r="E120" s="228"/>
      <c r="S120" s="239"/>
      <c r="T120" s="239"/>
    </row>
    <row r="121" spans="5:20">
      <c r="E121" s="228"/>
      <c r="S121" s="239"/>
      <c r="T121" s="239"/>
    </row>
    <row r="122" spans="5:20">
      <c r="E122" s="228"/>
      <c r="S122" s="239"/>
      <c r="T122" s="239"/>
    </row>
    <row r="123" spans="5:20">
      <c r="E123" s="228"/>
      <c r="S123" s="239"/>
      <c r="T123" s="239"/>
    </row>
    <row r="124" spans="5:20">
      <c r="E124" s="228"/>
      <c r="S124" s="239"/>
      <c r="T124" s="239"/>
    </row>
    <row r="125" spans="5:20">
      <c r="E125" s="228"/>
      <c r="S125" s="239"/>
      <c r="T125" s="239"/>
    </row>
    <row r="126" spans="5:20">
      <c r="E126" s="228"/>
      <c r="S126" s="239"/>
      <c r="T126" s="239"/>
    </row>
    <row r="127" spans="5:20">
      <c r="E127" s="228"/>
      <c r="S127" s="239"/>
      <c r="T127" s="239"/>
    </row>
    <row r="128" spans="5:20">
      <c r="E128" s="228"/>
      <c r="S128" s="239"/>
      <c r="T128" s="239"/>
    </row>
    <row r="129" spans="5:20">
      <c r="E129" s="228"/>
      <c r="S129" s="239"/>
      <c r="T129" s="239"/>
    </row>
    <row r="130" spans="5:20">
      <c r="E130" s="228"/>
    </row>
    <row r="131" spans="5:20">
      <c r="E131" s="228"/>
    </row>
    <row r="132" spans="5:20">
      <c r="E132" s="228"/>
    </row>
    <row r="133" spans="5:20">
      <c r="E133" s="228"/>
    </row>
    <row r="134" spans="5:20">
      <c r="E134" s="228"/>
    </row>
    <row r="135" spans="5:20">
      <c r="E135" s="228"/>
    </row>
    <row r="136" spans="5:20">
      <c r="E136" s="228"/>
    </row>
    <row r="137" spans="5:20">
      <c r="E137" s="228"/>
    </row>
    <row r="138" spans="5:20">
      <c r="E138" s="228"/>
    </row>
    <row r="139" spans="5:20">
      <c r="E139" s="228"/>
    </row>
    <row r="140" spans="5:20">
      <c r="E140" s="228"/>
    </row>
    <row r="141" spans="5:20">
      <c r="E141" s="228"/>
    </row>
    <row r="142" spans="5:20">
      <c r="E142" s="228"/>
    </row>
    <row r="143" spans="5:20">
      <c r="E143" s="228"/>
    </row>
    <row r="144" spans="5:20">
      <c r="E144" s="228"/>
    </row>
    <row r="145" spans="5:5">
      <c r="E145" s="228"/>
    </row>
    <row r="146" spans="5:5">
      <c r="E146" s="228"/>
    </row>
    <row r="147" spans="5:5">
      <c r="E147" s="228"/>
    </row>
    <row r="148" spans="5:5">
      <c r="E148" s="228"/>
    </row>
    <row r="149" spans="5:5">
      <c r="E149" s="228"/>
    </row>
    <row r="150" spans="5:5">
      <c r="E150" s="228"/>
    </row>
    <row r="151" spans="5:5">
      <c r="E151" s="228"/>
    </row>
    <row r="152" spans="5:5">
      <c r="E152" s="228"/>
    </row>
    <row r="153" spans="5:5">
      <c r="E153" s="228"/>
    </row>
    <row r="154" spans="5:5">
      <c r="E154" s="228"/>
    </row>
    <row r="155" spans="5:5">
      <c r="E155" s="228"/>
    </row>
    <row r="156" spans="5:5">
      <c r="E156" s="228"/>
    </row>
    <row r="157" spans="5:5">
      <c r="E157" s="228"/>
    </row>
    <row r="158" spans="5:5">
      <c r="E158" s="228"/>
    </row>
    <row r="159" spans="5:5">
      <c r="E159" s="228"/>
    </row>
    <row r="160" spans="5:5">
      <c r="E160" s="228"/>
    </row>
    <row r="161" spans="5:5">
      <c r="E161" s="228"/>
    </row>
    <row r="162" spans="5:5">
      <c r="E162" s="228"/>
    </row>
    <row r="163" spans="5:5">
      <c r="E163" s="228"/>
    </row>
    <row r="164" spans="5:5">
      <c r="E164" s="228"/>
    </row>
    <row r="165" spans="5:5">
      <c r="E165" s="228"/>
    </row>
    <row r="166" spans="5:5">
      <c r="E166" s="228"/>
    </row>
    <row r="167" spans="5:5">
      <c r="E167" s="228"/>
    </row>
    <row r="168" spans="5:5">
      <c r="E168" s="228"/>
    </row>
    <row r="169" spans="5:5">
      <c r="E169" s="228"/>
    </row>
  </sheetData>
  <mergeCells count="26">
    <mergeCell ref="B9:B14"/>
    <mergeCell ref="A5:A7"/>
    <mergeCell ref="A39:A49"/>
    <mergeCell ref="A9:A38"/>
    <mergeCell ref="B15:B24"/>
    <mergeCell ref="B25:B29"/>
    <mergeCell ref="B30:B33"/>
    <mergeCell ref="B34:B38"/>
    <mergeCell ref="B39:B44"/>
    <mergeCell ref="B45:B49"/>
    <mergeCell ref="U5:U7"/>
    <mergeCell ref="O5:P6"/>
    <mergeCell ref="T5:T7"/>
    <mergeCell ref="B5:B7"/>
    <mergeCell ref="Q5:Q7"/>
    <mergeCell ref="R5:R7"/>
    <mergeCell ref="F5:F7"/>
    <mergeCell ref="E5:E7"/>
    <mergeCell ref="G5:N5"/>
    <mergeCell ref="S5:S7"/>
    <mergeCell ref="C5:C7"/>
    <mergeCell ref="D5:D7"/>
    <mergeCell ref="G6:H6"/>
    <mergeCell ref="I6:J6"/>
    <mergeCell ref="K6:L6"/>
    <mergeCell ref="M6:N6"/>
  </mergeCells>
  <dataValidations count="9">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10;" sqref="F5:F7"/>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5:C7"/>
    <dataValidation allowBlank="1" showInputMessage="1" showErrorMessage="1" promptTitle="INDICADORES DE RESULTADOS" prompt="Medidas o variables para verificar el cumplimiento de cada paso.&#10;" sqref="D5:D7"/>
    <dataValidation allowBlank="1" showInputMessage="1" showErrorMessage="1" promptTitle="CORRELATIVO DE LA ACTIVIDAD" prompt="Estos son los mismos utilizados en los cuadros de costos, los cuales sirven para poder reflejar la Actividad a realizar en cada uno de los cuadros de costos." sqref="E5:E7"/>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5:U7"/>
    <dataValidation allowBlank="1" showInputMessage="1" showErrorMessage="1" promptTitle="POBLACIÓN OBJETIVO" prompt="Grupo  de personas al cual se pretende beneficiar con dicho actividad." sqref="T5:T7"/>
    <dataValidation allowBlank="1" showInputMessage="1" showErrorMessage="1" promptTitle="MEDIO DE VERIFICACIÓN" prompt="Corresponde a los elementos a través del cual se acredita y se verifican  las actividades." sqref="S5:S7"/>
    <dataValidation allowBlank="1" showInputMessage="1" showErrorMessage="1" promptTitle="JUSTIFICACIÓN" prompt="Es aquella en que se explica de forma convincente el motivo por el que y para que se va realizar dicha actividad, que beneficio va traer a la institución." sqref="R5:R7"/>
    <dataValidation allowBlank="1" showInputMessage="1" showErrorMessage="1" promptTitle="SUPUESTOS" prompt="Un  supuesto es un dato asumido como cierto a efectos de planificación este puede ser positivo como negativo." sqref="Q5:Q7"/>
  </dataValidations>
  <pageMargins left="0.25" right="0.25" top="0.75" bottom="0.75" header="0.3" footer="0.3"/>
  <pageSetup firstPageNumber="15" orientation="landscape" useFirstPageNumber="1" r:id="rId1"/>
  <headerFooter>
    <oddFooter>&amp;R&amp;P</oddFooter>
  </headerFooter>
</worksheet>
</file>

<file path=xl/worksheets/sheet15.xml><?xml version="1.0" encoding="utf-8"?>
<worksheet xmlns="http://schemas.openxmlformats.org/spreadsheetml/2006/main" xmlns:r="http://schemas.openxmlformats.org/officeDocument/2006/relationships">
  <dimension ref="A1:U55"/>
  <sheetViews>
    <sheetView workbookViewId="0">
      <pane ySplit="6" topLeftCell="A7" activePane="bottomLeft" state="frozen"/>
      <selection activeCell="O6" sqref="O6"/>
      <selection pane="bottomLeft" activeCell="A7" sqref="A7:A19"/>
    </sheetView>
  </sheetViews>
  <sheetFormatPr baseColWidth="10" defaultRowHeight="15"/>
  <cols>
    <col min="1" max="1" width="40" customWidth="1"/>
    <col min="2" max="2" width="21.7109375" customWidth="1"/>
    <col min="3" max="3" width="30.5703125" customWidth="1"/>
    <col min="4" max="6" width="27.42578125" customWidth="1"/>
    <col min="7" max="7" width="15.28515625" customWidth="1"/>
    <col min="8" max="8" width="12.140625" style="206" bestFit="1" customWidth="1"/>
    <col min="9" max="9" width="15.28515625" customWidth="1"/>
    <col min="10" max="10" width="18.85546875" style="206" customWidth="1"/>
    <col min="12" max="12" width="13.7109375" style="206" bestFit="1" customWidth="1"/>
    <col min="14" max="14" width="13.7109375" style="206" bestFit="1" customWidth="1"/>
    <col min="15" max="15" width="15.28515625" customWidth="1"/>
    <col min="16" max="16" width="18.28515625" style="206" customWidth="1"/>
    <col min="17" max="20" width="14.140625" customWidth="1"/>
    <col min="21" max="21" width="17" customWidth="1"/>
  </cols>
  <sheetData>
    <row r="1" spans="1:21" ht="18.75">
      <c r="B1" s="261"/>
      <c r="C1" s="261"/>
      <c r="D1" s="261"/>
      <c r="E1" s="261"/>
      <c r="F1" s="261"/>
      <c r="G1" s="261" t="s">
        <v>487</v>
      </c>
      <c r="I1" s="261"/>
      <c r="J1" s="261"/>
      <c r="K1" s="261"/>
      <c r="L1" s="261"/>
      <c r="M1" s="261"/>
      <c r="N1" s="261"/>
      <c r="O1" s="261"/>
      <c r="P1" s="261"/>
      <c r="Q1" s="261"/>
      <c r="R1" s="261"/>
      <c r="S1" s="261"/>
      <c r="T1" s="261"/>
      <c r="U1" s="261"/>
    </row>
    <row r="2" spans="1:21" ht="18.75">
      <c r="A2" s="300" t="s">
        <v>1369</v>
      </c>
      <c r="B2" s="261"/>
      <c r="C2" s="261"/>
      <c r="D2" s="261"/>
      <c r="E2" s="261"/>
      <c r="F2" s="261"/>
      <c r="G2" s="261"/>
      <c r="I2" s="261"/>
      <c r="J2" s="261"/>
      <c r="K2" s="261"/>
      <c r="L2" s="261"/>
      <c r="M2" s="261"/>
      <c r="N2" s="261"/>
      <c r="O2" s="261"/>
      <c r="P2" s="261"/>
      <c r="Q2" s="261"/>
      <c r="R2" s="261"/>
      <c r="S2" s="261"/>
      <c r="T2" s="261"/>
      <c r="U2" s="261"/>
    </row>
    <row r="3" spans="1:21">
      <c r="A3" s="678" t="s">
        <v>1371</v>
      </c>
      <c r="B3" s="678"/>
      <c r="C3" s="678"/>
      <c r="D3" s="678"/>
      <c r="E3" s="678"/>
      <c r="F3" s="678"/>
      <c r="G3" s="678"/>
      <c r="H3" s="678"/>
      <c r="I3" s="678"/>
      <c r="J3" s="678"/>
      <c r="K3" s="678"/>
      <c r="L3" s="678"/>
      <c r="M3" s="678"/>
      <c r="N3" s="678"/>
      <c r="O3" s="678"/>
      <c r="P3" s="678"/>
      <c r="Q3" s="678"/>
      <c r="R3" s="678"/>
      <c r="S3" s="678"/>
      <c r="T3" s="678"/>
      <c r="U3" s="678"/>
    </row>
    <row r="4" spans="1:21" ht="15" customHeight="1">
      <c r="A4" s="677" t="s">
        <v>99</v>
      </c>
      <c r="B4" s="646" t="s">
        <v>114</v>
      </c>
      <c r="C4" s="656" t="s">
        <v>88</v>
      </c>
      <c r="D4" s="656" t="s">
        <v>89</v>
      </c>
      <c r="E4" s="665" t="s">
        <v>399</v>
      </c>
      <c r="F4" s="656" t="s">
        <v>90</v>
      </c>
      <c r="G4" s="677" t="s">
        <v>102</v>
      </c>
      <c r="H4" s="677"/>
      <c r="I4" s="677"/>
      <c r="J4" s="677"/>
      <c r="K4" s="677"/>
      <c r="L4" s="677"/>
      <c r="M4" s="677"/>
      <c r="N4" s="677"/>
      <c r="O4" s="676" t="s">
        <v>103</v>
      </c>
      <c r="P4" s="676"/>
      <c r="Q4" s="646" t="s">
        <v>104</v>
      </c>
      <c r="R4" s="646" t="s">
        <v>105</v>
      </c>
      <c r="S4" s="646" t="s">
        <v>112</v>
      </c>
      <c r="T4" s="646" t="s">
        <v>111</v>
      </c>
      <c r="U4" s="662" t="s">
        <v>91</v>
      </c>
    </row>
    <row r="5" spans="1:21">
      <c r="A5" s="677"/>
      <c r="B5" s="644"/>
      <c r="C5" s="657"/>
      <c r="D5" s="657"/>
      <c r="E5" s="666"/>
      <c r="F5" s="657"/>
      <c r="G5" s="677" t="s">
        <v>106</v>
      </c>
      <c r="H5" s="677"/>
      <c r="I5" s="677" t="s">
        <v>107</v>
      </c>
      <c r="J5" s="677"/>
      <c r="K5" s="677" t="s">
        <v>108</v>
      </c>
      <c r="L5" s="677"/>
      <c r="M5" s="677" t="s">
        <v>109</v>
      </c>
      <c r="N5" s="677"/>
      <c r="O5" s="676"/>
      <c r="P5" s="676"/>
      <c r="Q5" s="644"/>
      <c r="R5" s="644"/>
      <c r="S5" s="644"/>
      <c r="T5" s="644"/>
      <c r="U5" s="663"/>
    </row>
    <row r="6" spans="1:21" ht="25.5">
      <c r="A6" s="677"/>
      <c r="B6" s="645"/>
      <c r="C6" s="658"/>
      <c r="D6" s="658"/>
      <c r="E6" s="667"/>
      <c r="F6" s="658"/>
      <c r="G6" s="217" t="s">
        <v>110</v>
      </c>
      <c r="H6" s="204" t="s">
        <v>12</v>
      </c>
      <c r="I6" s="217" t="s">
        <v>110</v>
      </c>
      <c r="J6" s="204" t="s">
        <v>12</v>
      </c>
      <c r="K6" s="217" t="s">
        <v>110</v>
      </c>
      <c r="L6" s="204" t="s">
        <v>12</v>
      </c>
      <c r="M6" s="217" t="s">
        <v>110</v>
      </c>
      <c r="N6" s="204" t="s">
        <v>12</v>
      </c>
      <c r="O6" s="217" t="s">
        <v>110</v>
      </c>
      <c r="P6" s="204" t="s">
        <v>12</v>
      </c>
      <c r="Q6" s="645"/>
      <c r="R6" s="645"/>
      <c r="S6" s="645"/>
      <c r="T6" s="645"/>
      <c r="U6" s="664"/>
    </row>
    <row r="7" spans="1:21" ht="15.75">
      <c r="A7" s="673" t="s">
        <v>1416</v>
      </c>
      <c r="B7" s="673" t="s">
        <v>1417</v>
      </c>
      <c r="C7" s="307"/>
      <c r="D7" s="307"/>
      <c r="E7" s="379"/>
      <c r="F7" s="225"/>
      <c r="G7" s="226"/>
      <c r="H7" s="202"/>
      <c r="I7" s="226"/>
      <c r="J7" s="202"/>
      <c r="K7" s="226"/>
      <c r="L7" s="202"/>
      <c r="M7" s="226"/>
      <c r="N7" s="202"/>
      <c r="O7" s="225"/>
      <c r="P7" s="202"/>
      <c r="Q7" s="225"/>
      <c r="R7" s="225"/>
      <c r="S7" s="225"/>
      <c r="T7" s="225"/>
      <c r="U7" s="225"/>
    </row>
    <row r="8" spans="1:21" ht="15.75">
      <c r="A8" s="674"/>
      <c r="B8" s="674"/>
      <c r="C8" s="307"/>
      <c r="D8" s="307"/>
      <c r="E8" s="379"/>
      <c r="F8" s="225"/>
      <c r="G8" s="226"/>
      <c r="H8" s="202"/>
      <c r="I8" s="226"/>
      <c r="J8" s="202"/>
      <c r="K8" s="226"/>
      <c r="L8" s="202"/>
      <c r="M8" s="226"/>
      <c r="N8" s="202"/>
      <c r="O8" s="225"/>
      <c r="P8" s="202"/>
      <c r="Q8" s="225"/>
      <c r="R8" s="225"/>
      <c r="S8" s="225"/>
      <c r="T8" s="225"/>
      <c r="U8" s="225"/>
    </row>
    <row r="9" spans="1:21" ht="15.75">
      <c r="A9" s="674"/>
      <c r="B9" s="674"/>
      <c r="C9" s="307"/>
      <c r="D9" s="307"/>
      <c r="E9" s="379"/>
      <c r="F9" s="225"/>
      <c r="G9" s="226"/>
      <c r="H9" s="202"/>
      <c r="I9" s="226"/>
      <c r="J9" s="202"/>
      <c r="K9" s="226"/>
      <c r="L9" s="202"/>
      <c r="M9" s="226"/>
      <c r="N9" s="202"/>
      <c r="O9" s="225"/>
      <c r="P9" s="202"/>
      <c r="Q9" s="225"/>
      <c r="R9" s="225"/>
      <c r="S9" s="225"/>
      <c r="T9" s="225"/>
      <c r="U9" s="225"/>
    </row>
    <row r="10" spans="1:21" ht="15.75">
      <c r="A10" s="674"/>
      <c r="B10" s="674"/>
      <c r="C10" s="307"/>
      <c r="D10" s="307"/>
      <c r="E10" s="379"/>
      <c r="F10" s="225"/>
      <c r="G10" s="226"/>
      <c r="H10" s="202"/>
      <c r="I10" s="226"/>
      <c r="J10" s="202"/>
      <c r="K10" s="226"/>
      <c r="L10" s="202"/>
      <c r="M10" s="226"/>
      <c r="N10" s="202"/>
      <c r="O10" s="225"/>
      <c r="P10" s="202"/>
      <c r="Q10" s="225"/>
      <c r="R10" s="225"/>
      <c r="S10" s="225"/>
      <c r="T10" s="225"/>
      <c r="U10" s="225"/>
    </row>
    <row r="11" spans="1:21" ht="15.75">
      <c r="A11" s="674"/>
      <c r="B11" s="674"/>
      <c r="C11" s="307"/>
      <c r="D11" s="307"/>
      <c r="E11" s="379"/>
      <c r="F11" s="225"/>
      <c r="G11" s="226"/>
      <c r="H11" s="202"/>
      <c r="I11" s="226"/>
      <c r="J11" s="202"/>
      <c r="K11" s="226"/>
      <c r="L11" s="202"/>
      <c r="M11" s="226"/>
      <c r="N11" s="202"/>
      <c r="O11" s="225"/>
      <c r="P11" s="202"/>
      <c r="Q11" s="225"/>
      <c r="R11" s="225"/>
      <c r="S11" s="225"/>
      <c r="T11" s="225"/>
      <c r="U11" s="225"/>
    </row>
    <row r="12" spans="1:21" ht="15.75">
      <c r="A12" s="674"/>
      <c r="B12" s="674"/>
      <c r="C12" s="307"/>
      <c r="D12" s="307"/>
      <c r="E12" s="379"/>
      <c r="F12" s="225"/>
      <c r="G12" s="226"/>
      <c r="H12" s="202"/>
      <c r="I12" s="226"/>
      <c r="J12" s="202"/>
      <c r="K12" s="226"/>
      <c r="L12" s="202"/>
      <c r="M12" s="226"/>
      <c r="N12" s="202"/>
      <c r="O12" s="225"/>
      <c r="P12" s="202"/>
      <c r="Q12" s="225"/>
      <c r="R12" s="225"/>
      <c r="S12" s="225"/>
      <c r="T12" s="225"/>
      <c r="U12" s="225"/>
    </row>
    <row r="13" spans="1:21" ht="15.75">
      <c r="A13" s="674"/>
      <c r="B13" s="674"/>
      <c r="C13" s="307"/>
      <c r="D13" s="307"/>
      <c r="E13" s="379"/>
      <c r="F13" s="225"/>
      <c r="G13" s="226"/>
      <c r="H13" s="202"/>
      <c r="I13" s="226"/>
      <c r="J13" s="202"/>
      <c r="K13" s="226"/>
      <c r="L13" s="202"/>
      <c r="M13" s="226"/>
      <c r="N13" s="202"/>
      <c r="O13" s="225"/>
      <c r="P13" s="202"/>
      <c r="Q13" s="225"/>
      <c r="R13" s="225"/>
      <c r="S13" s="225"/>
      <c r="T13" s="225"/>
      <c r="U13" s="225"/>
    </row>
    <row r="14" spans="1:21" ht="15.75">
      <c r="A14" s="674"/>
      <c r="B14" s="674"/>
      <c r="C14" s="307"/>
      <c r="D14" s="307"/>
      <c r="E14" s="379"/>
      <c r="F14" s="225"/>
      <c r="G14" s="226"/>
      <c r="H14" s="202"/>
      <c r="I14" s="226"/>
      <c r="J14" s="202"/>
      <c r="K14" s="226"/>
      <c r="L14" s="202"/>
      <c r="M14" s="226"/>
      <c r="N14" s="202"/>
      <c r="O14" s="225"/>
      <c r="P14" s="202"/>
      <c r="Q14" s="225"/>
      <c r="R14" s="225"/>
      <c r="S14" s="225"/>
      <c r="T14" s="225"/>
      <c r="U14" s="225"/>
    </row>
    <row r="15" spans="1:21" ht="15.75">
      <c r="A15" s="674"/>
      <c r="B15" s="674"/>
      <c r="C15" s="307"/>
      <c r="D15" s="307"/>
      <c r="E15" s="379"/>
      <c r="F15" s="225"/>
      <c r="G15" s="226"/>
      <c r="H15" s="202"/>
      <c r="I15" s="226"/>
      <c r="J15" s="202"/>
      <c r="K15" s="226"/>
      <c r="L15" s="202"/>
      <c r="M15" s="226"/>
      <c r="N15" s="202"/>
      <c r="O15" s="225"/>
      <c r="P15" s="202"/>
      <c r="Q15" s="225"/>
      <c r="R15" s="225"/>
      <c r="S15" s="225"/>
      <c r="T15" s="225"/>
      <c r="U15" s="225"/>
    </row>
    <row r="16" spans="1:21" ht="15.75">
      <c r="A16" s="674"/>
      <c r="B16" s="674"/>
      <c r="C16" s="307"/>
      <c r="D16" s="307"/>
      <c r="E16" s="379"/>
      <c r="F16" s="230"/>
      <c r="G16" s="230"/>
      <c r="H16" s="247"/>
      <c r="I16" s="230"/>
      <c r="J16" s="247"/>
      <c r="K16" s="230"/>
      <c r="L16" s="247"/>
      <c r="M16" s="230"/>
      <c r="N16" s="247"/>
      <c r="O16" s="230"/>
      <c r="P16" s="247"/>
      <c r="Q16" s="230"/>
      <c r="R16" s="230"/>
      <c r="S16" s="230"/>
      <c r="T16" s="230"/>
      <c r="U16" s="230"/>
    </row>
    <row r="17" spans="1:21" ht="15.75">
      <c r="A17" s="674"/>
      <c r="B17" s="674"/>
      <c r="C17" s="307"/>
      <c r="D17" s="307"/>
      <c r="E17" s="379"/>
      <c r="F17" s="225"/>
      <c r="G17" s="225"/>
      <c r="H17" s="202"/>
      <c r="I17" s="225"/>
      <c r="J17" s="202"/>
      <c r="K17" s="225"/>
      <c r="L17" s="202"/>
      <c r="M17" s="225"/>
      <c r="N17" s="202"/>
      <c r="O17" s="225"/>
      <c r="P17" s="202"/>
      <c r="Q17" s="248"/>
      <c r="R17" s="248"/>
      <c r="S17" s="248"/>
      <c r="T17" s="225"/>
      <c r="U17" s="249"/>
    </row>
    <row r="18" spans="1:21" ht="15.75">
      <c r="A18" s="674"/>
      <c r="B18" s="674"/>
      <c r="C18" s="307"/>
      <c r="D18" s="307"/>
      <c r="E18" s="379"/>
      <c r="F18" s="230"/>
      <c r="G18" s="230"/>
      <c r="H18" s="247"/>
      <c r="I18" s="230"/>
      <c r="J18" s="247"/>
      <c r="K18" s="230"/>
      <c r="L18" s="247"/>
      <c r="M18" s="230"/>
      <c r="N18" s="247"/>
      <c r="O18" s="230"/>
      <c r="P18" s="247"/>
      <c r="Q18" s="230"/>
      <c r="R18" s="230"/>
      <c r="S18" s="230"/>
      <c r="T18" s="230"/>
      <c r="U18" s="230"/>
    </row>
    <row r="19" spans="1:21" ht="15.75">
      <c r="A19" s="675"/>
      <c r="B19" s="675"/>
      <c r="C19" s="307"/>
      <c r="D19" s="307"/>
      <c r="E19" s="379"/>
      <c r="F19" s="225"/>
      <c r="G19" s="226"/>
      <c r="H19" s="202"/>
      <c r="I19" s="226"/>
      <c r="J19" s="202"/>
      <c r="K19" s="226"/>
      <c r="L19" s="202"/>
      <c r="M19" s="225"/>
      <c r="N19" s="202"/>
      <c r="O19" s="225"/>
      <c r="P19" s="202"/>
      <c r="Q19" s="225"/>
      <c r="R19" s="225"/>
      <c r="S19" s="225"/>
      <c r="T19" s="225"/>
      <c r="U19" s="225"/>
    </row>
    <row r="20" spans="1:21" ht="15.75">
      <c r="A20" s="269"/>
      <c r="B20" s="270"/>
      <c r="C20" s="269" t="s">
        <v>1418</v>
      </c>
      <c r="D20" s="270"/>
      <c r="E20" s="270"/>
      <c r="F20" s="271"/>
      <c r="G20" s="240">
        <f t="shared" ref="G20:P20" si="0">SUM(G7:G19)</f>
        <v>0</v>
      </c>
      <c r="H20" s="250">
        <f t="shared" si="0"/>
        <v>0</v>
      </c>
      <c r="I20" s="240">
        <f t="shared" si="0"/>
        <v>0</v>
      </c>
      <c r="J20" s="250">
        <f t="shared" si="0"/>
        <v>0</v>
      </c>
      <c r="K20" s="240">
        <f t="shared" si="0"/>
        <v>0</v>
      </c>
      <c r="L20" s="250">
        <f t="shared" si="0"/>
        <v>0</v>
      </c>
      <c r="M20" s="240">
        <f t="shared" si="0"/>
        <v>0</v>
      </c>
      <c r="N20" s="250">
        <f t="shared" si="0"/>
        <v>0</v>
      </c>
      <c r="O20" s="250">
        <f t="shared" si="0"/>
        <v>0</v>
      </c>
      <c r="P20" s="250">
        <f t="shared" si="0"/>
        <v>0</v>
      </c>
      <c r="Q20" s="241"/>
      <c r="R20" s="241"/>
      <c r="S20" s="241"/>
      <c r="T20" s="241"/>
      <c r="U20" s="241"/>
    </row>
    <row r="25" spans="1:21">
      <c r="H25"/>
      <c r="J25"/>
      <c r="L25"/>
      <c r="N25"/>
      <c r="P25"/>
    </row>
    <row r="26" spans="1:21">
      <c r="H26"/>
      <c r="J26"/>
      <c r="L26"/>
      <c r="N26"/>
      <c r="P26"/>
    </row>
    <row r="27" spans="1:21">
      <c r="H27"/>
      <c r="J27"/>
      <c r="L27"/>
      <c r="N27"/>
      <c r="P27"/>
    </row>
    <row r="28" spans="1:21">
      <c r="H28"/>
      <c r="J28"/>
      <c r="L28"/>
      <c r="N28"/>
      <c r="P28"/>
    </row>
    <row r="29" spans="1:21">
      <c r="H29"/>
      <c r="J29"/>
      <c r="L29"/>
      <c r="N29"/>
      <c r="P29"/>
    </row>
    <row r="30" spans="1:21">
      <c r="H30"/>
      <c r="J30"/>
      <c r="L30"/>
      <c r="N30"/>
      <c r="P30"/>
    </row>
    <row r="31" spans="1:21">
      <c r="H31"/>
      <c r="J31"/>
      <c r="L31"/>
      <c r="N31"/>
      <c r="P31"/>
    </row>
    <row r="32" spans="1:21">
      <c r="H32"/>
      <c r="J32"/>
      <c r="L32"/>
      <c r="N32"/>
      <c r="P32"/>
    </row>
    <row r="33" spans="8:16">
      <c r="H33"/>
      <c r="J33"/>
      <c r="L33"/>
      <c r="N33"/>
      <c r="P33"/>
    </row>
    <row r="34" spans="8:16">
      <c r="H34"/>
      <c r="J34"/>
      <c r="L34"/>
      <c r="N34"/>
      <c r="P34"/>
    </row>
    <row r="35" spans="8:16">
      <c r="H35"/>
      <c r="J35"/>
      <c r="L35"/>
      <c r="N35"/>
      <c r="P35"/>
    </row>
    <row r="36" spans="8:16">
      <c r="H36"/>
      <c r="J36"/>
      <c r="L36"/>
      <c r="N36"/>
      <c r="P36"/>
    </row>
    <row r="37" spans="8:16">
      <c r="H37"/>
      <c r="J37"/>
      <c r="L37"/>
      <c r="N37"/>
      <c r="P37"/>
    </row>
    <row r="38" spans="8:16">
      <c r="H38"/>
      <c r="J38"/>
      <c r="L38"/>
      <c r="N38"/>
      <c r="P38"/>
    </row>
    <row r="39" spans="8:16">
      <c r="H39"/>
      <c r="J39"/>
      <c r="L39"/>
      <c r="N39"/>
      <c r="P39"/>
    </row>
    <row r="40" spans="8:16">
      <c r="H40"/>
      <c r="J40"/>
      <c r="L40"/>
      <c r="N40"/>
      <c r="P40"/>
    </row>
    <row r="41" spans="8:16">
      <c r="H41"/>
      <c r="J41"/>
      <c r="L41"/>
      <c r="N41"/>
      <c r="P41"/>
    </row>
    <row r="42" spans="8:16">
      <c r="H42"/>
      <c r="J42"/>
      <c r="L42"/>
      <c r="N42"/>
      <c r="P42"/>
    </row>
    <row r="43" spans="8:16">
      <c r="H43"/>
      <c r="J43"/>
      <c r="L43"/>
      <c r="N43"/>
      <c r="P43"/>
    </row>
    <row r="44" spans="8:16">
      <c r="H44"/>
      <c r="J44"/>
      <c r="L44"/>
      <c r="N44"/>
      <c r="P44"/>
    </row>
    <row r="45" spans="8:16">
      <c r="H45"/>
      <c r="J45"/>
      <c r="L45"/>
      <c r="N45"/>
      <c r="P45"/>
    </row>
    <row r="46" spans="8:16">
      <c r="H46"/>
      <c r="J46"/>
      <c r="L46"/>
      <c r="N46"/>
      <c r="P46"/>
    </row>
    <row r="47" spans="8:16">
      <c r="H47"/>
      <c r="J47"/>
      <c r="L47"/>
      <c r="N47"/>
      <c r="P47"/>
    </row>
    <row r="48" spans="8:16">
      <c r="H48"/>
      <c r="J48"/>
      <c r="L48"/>
      <c r="N48"/>
      <c r="P48"/>
    </row>
    <row r="49" spans="8:16">
      <c r="H49"/>
      <c r="J49"/>
      <c r="L49"/>
      <c r="N49"/>
      <c r="P49"/>
    </row>
    <row r="50" spans="8:16">
      <c r="H50"/>
      <c r="J50"/>
      <c r="L50"/>
      <c r="N50"/>
      <c r="P50"/>
    </row>
    <row r="51" spans="8:16">
      <c r="H51"/>
      <c r="J51"/>
      <c r="L51"/>
      <c r="N51"/>
      <c r="P51"/>
    </row>
    <row r="52" spans="8:16">
      <c r="H52"/>
      <c r="J52"/>
      <c r="L52"/>
      <c r="N52"/>
      <c r="P52"/>
    </row>
    <row r="53" spans="8:16">
      <c r="H53"/>
      <c r="J53"/>
      <c r="L53"/>
      <c r="N53"/>
      <c r="P53"/>
    </row>
    <row r="54" spans="8:16">
      <c r="H54"/>
      <c r="J54"/>
      <c r="L54"/>
      <c r="N54"/>
      <c r="P54"/>
    </row>
    <row r="55" spans="8:16" ht="15.6" customHeight="1">
      <c r="H55"/>
      <c r="J55"/>
      <c r="L55"/>
      <c r="N55"/>
      <c r="P55"/>
    </row>
  </sheetData>
  <mergeCells count="20">
    <mergeCell ref="A3:U3"/>
    <mergeCell ref="R4:R6"/>
    <mergeCell ref="S4:S6"/>
    <mergeCell ref="T4:T6"/>
    <mergeCell ref="U4:U6"/>
    <mergeCell ref="E4:E6"/>
    <mergeCell ref="A4:A6"/>
    <mergeCell ref="B4:B6"/>
    <mergeCell ref="C4:C6"/>
    <mergeCell ref="D4:D6"/>
    <mergeCell ref="F4:F6"/>
    <mergeCell ref="Q4:Q6"/>
    <mergeCell ref="K5:L5"/>
    <mergeCell ref="M5:N5"/>
    <mergeCell ref="I5:J5"/>
    <mergeCell ref="A7:A19"/>
    <mergeCell ref="G5:H5"/>
    <mergeCell ref="B7:B19"/>
    <mergeCell ref="G4:N4"/>
    <mergeCell ref="O4:P5"/>
  </mergeCells>
  <dataValidations count="9">
    <dataValidation allowBlank="1" showInputMessage="1" showErrorMessage="1" promptTitle="CORRELATIVO DE LA ACTIVIDAD" prompt="Estos son los mismos utilizados en los cuadros de costos, los cuales sirven para poder reflejar la Actividad a realizar en cada uno de los cuadros de costos." sqref="E4:E6"/>
    <dataValidation allowBlank="1" showInputMessage="1" showErrorMessage="1" promptTitle="INDICADORES DE RESULTADOS" prompt="Medidas o variables para verificar el cumplimiento de cada paso.&#10;" sqref="D4:D6"/>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4:C6"/>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10;" sqref="F4:F6"/>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4:U6"/>
    <dataValidation allowBlank="1" showInputMessage="1" showErrorMessage="1" promptTitle="POBLACIÓN OBJETIVO" prompt="Grupo  de personas al cual se pretende beneficiar con dicho actividad." sqref="T4:T6"/>
    <dataValidation allowBlank="1" showInputMessage="1" showErrorMessage="1" promptTitle="MEDIO DE VERIFICACIÓN" prompt="Corresponde a los elementos a través del cual se acredita y se verifican  las actividades." sqref="S4:S6"/>
    <dataValidation allowBlank="1" showInputMessage="1" showErrorMessage="1" promptTitle="JUSTIFICACIÓN" prompt="Es aquella en que se explica de forma convincente el motivo por el que y para que se va realizar dicha actividad, que beneficio va traer a la institución." sqref="R4:R6"/>
    <dataValidation allowBlank="1" showInputMessage="1" showErrorMessage="1" promptTitle="SUPUESTOS" prompt="Un  supuesto es un dato asumido como cierto a efectos de planificación este puede ser positivo como negativo." sqref="Q4:Q6"/>
  </dataValidation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dimension ref="A1:AA61"/>
  <sheetViews>
    <sheetView zoomScale="90" zoomScaleNormal="90" workbookViewId="0">
      <pane ySplit="8" topLeftCell="A12" activePane="bottomLeft" state="frozen"/>
      <selection activeCell="A7" sqref="A7"/>
      <selection pane="bottomLeft" activeCell="B9" sqref="B9:B14"/>
    </sheetView>
  </sheetViews>
  <sheetFormatPr baseColWidth="10" defaultRowHeight="15"/>
  <cols>
    <col min="1" max="1" width="21.7109375" customWidth="1"/>
    <col min="2" max="2" width="41.42578125" customWidth="1"/>
    <col min="3" max="6" width="27.42578125" customWidth="1"/>
    <col min="7" max="7" width="15.28515625" customWidth="1"/>
    <col min="8" max="8" width="13.7109375" style="206" bestFit="1" customWidth="1"/>
    <col min="9" max="9" width="15.28515625" customWidth="1"/>
    <col min="10" max="10" width="18.85546875" style="206" customWidth="1"/>
    <col min="12" max="12" width="12.140625" style="206" bestFit="1" customWidth="1"/>
    <col min="14" max="14" width="12.140625" style="206" bestFit="1" customWidth="1"/>
    <col min="15" max="15" width="15.28515625" customWidth="1"/>
    <col min="16" max="16" width="18.28515625" style="206" customWidth="1"/>
    <col min="17" max="20" width="14.140625" customWidth="1"/>
    <col min="21" max="21" width="17" customWidth="1"/>
  </cols>
  <sheetData>
    <row r="1" spans="1:27" ht="18.75">
      <c r="G1" s="261" t="s">
        <v>1419</v>
      </c>
      <c r="I1" s="261"/>
      <c r="J1" s="261"/>
      <c r="K1" s="261"/>
      <c r="L1" s="261"/>
      <c r="M1" s="261"/>
      <c r="N1" s="261"/>
      <c r="O1" s="261"/>
      <c r="P1" s="261"/>
      <c r="Q1" s="261"/>
      <c r="R1" s="261"/>
      <c r="S1" s="261"/>
      <c r="T1" s="261"/>
      <c r="U1" s="261"/>
      <c r="V1" s="261"/>
      <c r="W1" s="261"/>
      <c r="X1" s="261"/>
      <c r="Y1" s="261"/>
      <c r="Z1" s="261"/>
      <c r="AA1" s="261"/>
    </row>
    <row r="2" spans="1:27" ht="18.75">
      <c r="A2" s="297" t="s">
        <v>1369</v>
      </c>
      <c r="G2" s="261"/>
      <c r="I2" s="261"/>
      <c r="J2" s="261"/>
      <c r="K2" s="261"/>
      <c r="L2" s="261"/>
      <c r="M2" s="261"/>
      <c r="N2" s="261"/>
      <c r="O2" s="261"/>
      <c r="P2" s="261"/>
      <c r="Q2" s="261"/>
      <c r="R2" s="261"/>
      <c r="S2" s="261"/>
      <c r="T2" s="261"/>
      <c r="U2" s="261"/>
      <c r="V2" s="261"/>
      <c r="W2" s="261"/>
      <c r="X2" s="261"/>
      <c r="Y2" s="261"/>
      <c r="Z2" s="261"/>
      <c r="AA2" s="261"/>
    </row>
    <row r="3" spans="1:27" ht="18.75">
      <c r="A3" s="298" t="s">
        <v>1427</v>
      </c>
      <c r="G3" s="261"/>
      <c r="I3" s="261"/>
      <c r="J3" s="261"/>
      <c r="K3" s="261"/>
      <c r="L3" s="261"/>
      <c r="M3" s="261"/>
      <c r="N3" s="261"/>
      <c r="O3" s="261"/>
      <c r="P3" s="261"/>
      <c r="Q3" s="261"/>
      <c r="R3" s="261"/>
      <c r="S3" s="261"/>
      <c r="T3" s="261"/>
      <c r="U3" s="261"/>
      <c r="V3" s="261"/>
      <c r="W3" s="261"/>
      <c r="X3" s="261"/>
      <c r="Y3" s="261"/>
      <c r="Z3" s="261"/>
      <c r="AA3" s="261"/>
    </row>
    <row r="4" spans="1:27" ht="18.75">
      <c r="A4" s="298" t="s">
        <v>1426</v>
      </c>
      <c r="G4" s="261"/>
      <c r="I4" s="261"/>
      <c r="J4" s="261"/>
      <c r="K4" s="261"/>
      <c r="L4" s="261"/>
      <c r="M4" s="261"/>
      <c r="N4" s="261"/>
      <c r="O4" s="261"/>
      <c r="P4" s="261"/>
      <c r="Q4" s="261"/>
      <c r="R4" s="261"/>
      <c r="S4" s="261"/>
      <c r="T4" s="261"/>
      <c r="U4" s="261"/>
      <c r="V4" s="261"/>
      <c r="W4" s="261"/>
      <c r="X4" s="261"/>
      <c r="Y4" s="261"/>
      <c r="Z4" s="261"/>
      <c r="AA4" s="261"/>
    </row>
    <row r="5" spans="1:27">
      <c r="A5" s="265" t="s">
        <v>1429</v>
      </c>
      <c r="B5" s="246"/>
      <c r="C5" s="246"/>
      <c r="D5" s="246"/>
      <c r="E5" s="246"/>
      <c r="F5" s="246"/>
      <c r="G5" s="246"/>
      <c r="H5" s="246"/>
      <c r="I5" s="246"/>
      <c r="J5" s="246"/>
      <c r="K5" s="246"/>
      <c r="L5" s="246"/>
      <c r="M5" s="246"/>
      <c r="N5" s="246"/>
      <c r="O5" s="246"/>
      <c r="P5" s="246"/>
      <c r="Q5" s="246"/>
      <c r="R5" s="246"/>
      <c r="S5" s="246"/>
      <c r="T5" s="246"/>
      <c r="U5" s="246"/>
    </row>
    <row r="6" spans="1:27" ht="15" customHeight="1">
      <c r="A6" s="677" t="s">
        <v>99</v>
      </c>
      <c r="B6" s="646" t="s">
        <v>114</v>
      </c>
      <c r="C6" s="656" t="s">
        <v>88</v>
      </c>
      <c r="D6" s="656" t="s">
        <v>89</v>
      </c>
      <c r="E6" s="665" t="s">
        <v>399</v>
      </c>
      <c r="F6" s="656" t="s">
        <v>90</v>
      </c>
      <c r="G6" s="677" t="s">
        <v>102</v>
      </c>
      <c r="H6" s="677"/>
      <c r="I6" s="677"/>
      <c r="J6" s="677"/>
      <c r="K6" s="677"/>
      <c r="L6" s="677"/>
      <c r="M6" s="677"/>
      <c r="N6" s="677"/>
      <c r="O6" s="676" t="s">
        <v>103</v>
      </c>
      <c r="P6" s="676"/>
      <c r="Q6" s="646" t="s">
        <v>104</v>
      </c>
      <c r="R6" s="646" t="s">
        <v>105</v>
      </c>
      <c r="S6" s="646" t="s">
        <v>112</v>
      </c>
      <c r="T6" s="646" t="s">
        <v>111</v>
      </c>
      <c r="U6" s="662" t="s">
        <v>91</v>
      </c>
    </row>
    <row r="7" spans="1:27">
      <c r="A7" s="677"/>
      <c r="B7" s="644"/>
      <c r="C7" s="657"/>
      <c r="D7" s="657"/>
      <c r="E7" s="666"/>
      <c r="F7" s="657"/>
      <c r="G7" s="677" t="s">
        <v>106</v>
      </c>
      <c r="H7" s="677"/>
      <c r="I7" s="677" t="s">
        <v>107</v>
      </c>
      <c r="J7" s="677"/>
      <c r="K7" s="677" t="s">
        <v>108</v>
      </c>
      <c r="L7" s="677"/>
      <c r="M7" s="677" t="s">
        <v>109</v>
      </c>
      <c r="N7" s="677"/>
      <c r="O7" s="676"/>
      <c r="P7" s="676"/>
      <c r="Q7" s="644"/>
      <c r="R7" s="644"/>
      <c r="S7" s="644"/>
      <c r="T7" s="644"/>
      <c r="U7" s="663"/>
    </row>
    <row r="8" spans="1:27" ht="25.5">
      <c r="A8" s="677"/>
      <c r="B8" s="645"/>
      <c r="C8" s="658"/>
      <c r="D8" s="658"/>
      <c r="E8" s="667"/>
      <c r="F8" s="658"/>
      <c r="G8" s="217" t="s">
        <v>110</v>
      </c>
      <c r="H8" s="204" t="s">
        <v>12</v>
      </c>
      <c r="I8" s="217" t="s">
        <v>110</v>
      </c>
      <c r="J8" s="204" t="s">
        <v>12</v>
      </c>
      <c r="K8" s="217" t="s">
        <v>110</v>
      </c>
      <c r="L8" s="204" t="s">
        <v>12</v>
      </c>
      <c r="M8" s="217" t="s">
        <v>110</v>
      </c>
      <c r="N8" s="204" t="s">
        <v>12</v>
      </c>
      <c r="O8" s="217" t="s">
        <v>110</v>
      </c>
      <c r="P8" s="204" t="s">
        <v>12</v>
      </c>
      <c r="Q8" s="645"/>
      <c r="R8" s="645"/>
      <c r="S8" s="645"/>
      <c r="T8" s="645"/>
      <c r="U8" s="664"/>
    </row>
    <row r="9" spans="1:27" ht="15.75">
      <c r="A9" s="673" t="s">
        <v>1420</v>
      </c>
      <c r="B9" s="673" t="s">
        <v>1421</v>
      </c>
      <c r="C9" s="225"/>
      <c r="D9" s="225"/>
      <c r="E9" s="225"/>
      <c r="F9" s="230"/>
      <c r="G9" s="230"/>
      <c r="H9" s="247"/>
      <c r="I9" s="230"/>
      <c r="J9" s="247"/>
      <c r="K9" s="230"/>
      <c r="L9" s="247"/>
      <c r="M9" s="230"/>
      <c r="N9" s="247"/>
      <c r="O9" s="230"/>
      <c r="P9" s="247"/>
      <c r="Q9" s="230"/>
      <c r="R9" s="230"/>
      <c r="S9" s="230"/>
      <c r="T9" s="230"/>
      <c r="U9" s="72"/>
    </row>
    <row r="10" spans="1:27" ht="15.75">
      <c r="A10" s="674"/>
      <c r="B10" s="674"/>
      <c r="C10" s="225"/>
      <c r="D10" s="225"/>
      <c r="E10" s="225"/>
      <c r="F10" s="230"/>
      <c r="G10" s="230"/>
      <c r="H10" s="247"/>
      <c r="I10" s="230"/>
      <c r="J10" s="247"/>
      <c r="K10" s="230"/>
      <c r="L10" s="247"/>
      <c r="M10" s="230"/>
      <c r="N10" s="247"/>
      <c r="O10" s="230"/>
      <c r="P10" s="247"/>
      <c r="Q10" s="230"/>
      <c r="R10" s="230"/>
      <c r="S10" s="230"/>
      <c r="T10" s="230"/>
      <c r="U10" s="72"/>
    </row>
    <row r="11" spans="1:27" ht="15.75">
      <c r="A11" s="674"/>
      <c r="B11" s="674"/>
      <c r="C11" s="225"/>
      <c r="D11" s="225"/>
      <c r="E11" s="225"/>
      <c r="F11" s="230"/>
      <c r="G11" s="230"/>
      <c r="H11" s="247"/>
      <c r="I11" s="230"/>
      <c r="J11" s="247"/>
      <c r="K11" s="230"/>
      <c r="L11" s="247"/>
      <c r="M11" s="230"/>
      <c r="N11" s="247"/>
      <c r="O11" s="230"/>
      <c r="P11" s="247"/>
      <c r="Q11" s="230"/>
      <c r="R11" s="230"/>
      <c r="S11" s="230"/>
      <c r="T11" s="230"/>
      <c r="U11" s="72"/>
    </row>
    <row r="12" spans="1:27" ht="15.75">
      <c r="A12" s="674"/>
      <c r="B12" s="674"/>
      <c r="C12" s="225"/>
      <c r="D12" s="225"/>
      <c r="E12" s="225"/>
      <c r="F12" s="230"/>
      <c r="G12" s="230"/>
      <c r="H12" s="247"/>
      <c r="I12" s="230"/>
      <c r="J12" s="247"/>
      <c r="K12" s="230"/>
      <c r="L12" s="247"/>
      <c r="M12" s="230"/>
      <c r="N12" s="247"/>
      <c r="O12" s="230"/>
      <c r="P12" s="247"/>
      <c r="Q12" s="230"/>
      <c r="R12" s="230"/>
      <c r="S12" s="230"/>
      <c r="T12" s="230"/>
      <c r="U12" s="72"/>
    </row>
    <row r="13" spans="1:27" ht="15.75">
      <c r="A13" s="674"/>
      <c r="B13" s="674"/>
      <c r="C13" s="225"/>
      <c r="D13" s="225"/>
      <c r="E13" s="225"/>
      <c r="F13" s="230"/>
      <c r="G13" s="230"/>
      <c r="H13" s="247"/>
      <c r="I13" s="230"/>
      <c r="J13" s="247"/>
      <c r="K13" s="230"/>
      <c r="L13" s="247"/>
      <c r="M13" s="230"/>
      <c r="N13" s="247"/>
      <c r="O13" s="230"/>
      <c r="P13" s="247"/>
      <c r="Q13" s="230"/>
      <c r="R13" s="230"/>
      <c r="S13" s="230"/>
      <c r="T13" s="230"/>
      <c r="U13" s="72"/>
    </row>
    <row r="14" spans="1:27" ht="15.75">
      <c r="A14" s="674"/>
      <c r="B14" s="675"/>
      <c r="C14" s="225"/>
      <c r="D14" s="225"/>
      <c r="E14" s="225"/>
      <c r="F14" s="230"/>
      <c r="G14" s="230"/>
      <c r="H14" s="247"/>
      <c r="I14" s="230"/>
      <c r="J14" s="247"/>
      <c r="K14" s="230"/>
      <c r="L14" s="247"/>
      <c r="M14" s="230"/>
      <c r="N14" s="247"/>
      <c r="O14" s="230"/>
      <c r="P14" s="247"/>
      <c r="Q14" s="230"/>
      <c r="R14" s="230"/>
      <c r="S14" s="230"/>
      <c r="T14" s="230"/>
      <c r="U14" s="72"/>
    </row>
    <row r="15" spans="1:27" ht="15.75">
      <c r="A15" s="674"/>
      <c r="B15" s="673" t="s">
        <v>1423</v>
      </c>
      <c r="C15" s="225"/>
      <c r="D15" s="225"/>
      <c r="E15" s="225"/>
      <c r="F15" s="230"/>
      <c r="G15" s="230"/>
      <c r="H15" s="247"/>
      <c r="I15" s="230"/>
      <c r="J15" s="247"/>
      <c r="K15" s="230"/>
      <c r="L15" s="247"/>
      <c r="M15" s="230"/>
      <c r="N15" s="247"/>
      <c r="O15" s="230"/>
      <c r="P15" s="247"/>
      <c r="Q15" s="230"/>
      <c r="R15" s="230"/>
      <c r="S15" s="230"/>
      <c r="T15" s="230"/>
      <c r="U15" s="72"/>
    </row>
    <row r="16" spans="1:27" ht="15.75">
      <c r="A16" s="674"/>
      <c r="B16" s="674"/>
      <c r="C16" s="225"/>
      <c r="D16" s="225"/>
      <c r="E16" s="225"/>
      <c r="F16" s="230"/>
      <c r="G16" s="230"/>
      <c r="H16" s="247"/>
      <c r="I16" s="230"/>
      <c r="J16" s="247"/>
      <c r="K16" s="230"/>
      <c r="L16" s="247"/>
      <c r="M16" s="230"/>
      <c r="N16" s="247"/>
      <c r="O16" s="230"/>
      <c r="P16" s="247"/>
      <c r="Q16" s="230"/>
      <c r="R16" s="230"/>
      <c r="S16" s="230"/>
      <c r="T16" s="230"/>
      <c r="U16" s="72"/>
    </row>
    <row r="17" spans="1:21" ht="15.75">
      <c r="A17" s="674"/>
      <c r="B17" s="674"/>
      <c r="C17" s="225"/>
      <c r="D17" s="225"/>
      <c r="E17" s="225"/>
      <c r="F17" s="230"/>
      <c r="G17" s="230"/>
      <c r="H17" s="247"/>
      <c r="I17" s="230"/>
      <c r="J17" s="247"/>
      <c r="K17" s="230"/>
      <c r="L17" s="247"/>
      <c r="M17" s="230"/>
      <c r="N17" s="247"/>
      <c r="O17" s="230"/>
      <c r="P17" s="247"/>
      <c r="Q17" s="230"/>
      <c r="R17" s="230"/>
      <c r="S17" s="230"/>
      <c r="T17" s="230"/>
      <c r="U17" s="72"/>
    </row>
    <row r="18" spans="1:21" ht="15.75">
      <c r="A18" s="674"/>
      <c r="B18" s="674"/>
      <c r="C18" s="225"/>
      <c r="D18" s="225"/>
      <c r="E18" s="225"/>
      <c r="F18" s="230"/>
      <c r="G18" s="230"/>
      <c r="H18" s="247"/>
      <c r="I18" s="230"/>
      <c r="J18" s="247"/>
      <c r="K18" s="230"/>
      <c r="L18" s="247"/>
      <c r="M18" s="230"/>
      <c r="N18" s="247"/>
      <c r="O18" s="230"/>
      <c r="P18" s="247"/>
      <c r="Q18" s="230"/>
      <c r="R18" s="230"/>
      <c r="S18" s="230"/>
      <c r="T18" s="230"/>
      <c r="U18" s="72"/>
    </row>
    <row r="19" spans="1:21" ht="15.75">
      <c r="A19" s="674"/>
      <c r="B19" s="675"/>
      <c r="C19" s="225"/>
      <c r="D19" s="225"/>
      <c r="E19" s="225"/>
      <c r="F19" s="225"/>
      <c r="G19" s="225"/>
      <c r="H19" s="202"/>
      <c r="I19" s="225"/>
      <c r="J19" s="202"/>
      <c r="K19" s="225"/>
      <c r="L19" s="202"/>
      <c r="M19" s="225"/>
      <c r="N19" s="202"/>
      <c r="O19" s="225"/>
      <c r="P19" s="202"/>
      <c r="Q19" s="225"/>
      <c r="R19" s="225"/>
      <c r="S19" s="225"/>
      <c r="T19" s="225"/>
      <c r="U19" s="308"/>
    </row>
    <row r="20" spans="1:21" ht="15.75">
      <c r="A20" s="674"/>
      <c r="B20" s="673" t="s">
        <v>1424</v>
      </c>
      <c r="C20" s="225"/>
      <c r="D20" s="225"/>
      <c r="E20" s="225"/>
      <c r="F20" s="230"/>
      <c r="G20" s="226"/>
      <c r="H20" s="363"/>
      <c r="I20" s="226"/>
      <c r="J20" s="363"/>
      <c r="K20" s="226"/>
      <c r="L20" s="202"/>
      <c r="M20" s="225"/>
      <c r="N20" s="202"/>
      <c r="O20" s="226"/>
      <c r="P20" s="363"/>
      <c r="Q20" s="225"/>
      <c r="R20" s="225"/>
      <c r="S20" s="225"/>
      <c r="T20" s="225"/>
      <c r="U20" s="225"/>
    </row>
    <row r="21" spans="1:21" ht="15.75">
      <c r="A21" s="674"/>
      <c r="B21" s="674"/>
      <c r="C21" s="225"/>
      <c r="D21" s="225"/>
      <c r="E21" s="225"/>
      <c r="F21" s="230"/>
      <c r="G21" s="226"/>
      <c r="H21" s="363"/>
      <c r="I21" s="226"/>
      <c r="J21" s="363"/>
      <c r="K21" s="226"/>
      <c r="L21" s="202"/>
      <c r="M21" s="225"/>
      <c r="N21" s="202"/>
      <c r="O21" s="226"/>
      <c r="P21" s="363"/>
      <c r="Q21" s="225"/>
      <c r="R21" s="225"/>
      <c r="S21" s="225"/>
      <c r="T21" s="225"/>
      <c r="U21" s="225"/>
    </row>
    <row r="22" spans="1:21" ht="15.75">
      <c r="A22" s="674"/>
      <c r="B22" s="674"/>
      <c r="C22" s="225"/>
      <c r="D22" s="225"/>
      <c r="E22" s="225"/>
      <c r="F22" s="230"/>
      <c r="G22" s="226"/>
      <c r="H22" s="363"/>
      <c r="I22" s="226"/>
      <c r="J22" s="363"/>
      <c r="K22" s="226"/>
      <c r="L22" s="202"/>
      <c r="M22" s="225"/>
      <c r="N22" s="202"/>
      <c r="O22" s="226"/>
      <c r="P22" s="363"/>
      <c r="Q22" s="225"/>
      <c r="R22" s="225"/>
      <c r="S22" s="225"/>
      <c r="T22" s="225"/>
      <c r="U22" s="225"/>
    </row>
    <row r="23" spans="1:21" ht="15.75">
      <c r="A23" s="674"/>
      <c r="B23" s="675"/>
      <c r="C23" s="225"/>
      <c r="D23" s="225"/>
      <c r="E23" s="225"/>
      <c r="F23" s="230"/>
      <c r="G23" s="226"/>
      <c r="H23" s="363"/>
      <c r="I23" s="226"/>
      <c r="J23" s="363"/>
      <c r="K23" s="226"/>
      <c r="L23" s="202"/>
      <c r="M23" s="225"/>
      <c r="N23" s="202"/>
      <c r="O23" s="226"/>
      <c r="P23" s="363"/>
      <c r="Q23" s="225"/>
      <c r="R23" s="225"/>
      <c r="S23" s="225"/>
      <c r="T23" s="225"/>
      <c r="U23" s="225"/>
    </row>
    <row r="24" spans="1:21" ht="15.75">
      <c r="A24" s="674"/>
      <c r="B24" s="672" t="s">
        <v>1425</v>
      </c>
      <c r="C24" s="225"/>
      <c r="D24" s="225"/>
      <c r="E24" s="225"/>
      <c r="F24" s="230"/>
      <c r="G24" s="226"/>
      <c r="H24" s="363"/>
      <c r="I24" s="226"/>
      <c r="J24" s="363"/>
      <c r="K24" s="226"/>
      <c r="L24" s="202"/>
      <c r="M24" s="225"/>
      <c r="N24" s="202"/>
      <c r="O24" s="226"/>
      <c r="P24" s="363"/>
      <c r="Q24" s="225"/>
      <c r="R24" s="225"/>
      <c r="S24" s="225"/>
      <c r="T24" s="225"/>
      <c r="U24" s="225"/>
    </row>
    <row r="25" spans="1:21" ht="15.75" customHeight="1">
      <c r="A25" s="674"/>
      <c r="B25" s="672"/>
      <c r="C25" s="225"/>
      <c r="D25" s="225"/>
      <c r="E25" s="225"/>
      <c r="F25" s="230"/>
      <c r="G25" s="226"/>
      <c r="H25" s="363"/>
      <c r="I25" s="226"/>
      <c r="J25" s="363"/>
      <c r="K25" s="226"/>
      <c r="L25" s="202"/>
      <c r="M25" s="225"/>
      <c r="N25" s="202"/>
      <c r="O25" s="226"/>
      <c r="P25" s="363"/>
      <c r="Q25" s="225"/>
      <c r="R25" s="225"/>
      <c r="S25" s="225"/>
      <c r="T25" s="225"/>
      <c r="U25" s="225"/>
    </row>
    <row r="26" spans="1:21" ht="15.75">
      <c r="A26" s="674"/>
      <c r="B26" s="672"/>
      <c r="C26" s="225"/>
      <c r="D26" s="225"/>
      <c r="E26" s="225"/>
      <c r="F26" s="230"/>
      <c r="G26" s="226"/>
      <c r="H26" s="363"/>
      <c r="I26" s="226"/>
      <c r="J26" s="363"/>
      <c r="K26" s="226"/>
      <c r="L26" s="202"/>
      <c r="M26" s="225"/>
      <c r="N26" s="202"/>
      <c r="O26" s="226"/>
      <c r="P26" s="363"/>
      <c r="Q26" s="225"/>
      <c r="R26" s="225"/>
      <c r="S26" s="225"/>
      <c r="T26" s="225"/>
      <c r="U26" s="225"/>
    </row>
    <row r="27" spans="1:21" ht="15.75">
      <c r="A27" s="674"/>
      <c r="B27" s="672"/>
      <c r="C27" s="225"/>
      <c r="D27" s="225"/>
      <c r="E27" s="225"/>
      <c r="F27" s="225"/>
      <c r="G27" s="225"/>
      <c r="H27" s="202"/>
      <c r="I27" s="225"/>
      <c r="J27" s="202"/>
      <c r="K27" s="225"/>
      <c r="L27" s="202"/>
      <c r="M27" s="225"/>
      <c r="N27" s="202"/>
      <c r="O27" s="225"/>
      <c r="P27" s="202"/>
      <c r="Q27" s="225"/>
      <c r="R27" s="225"/>
      <c r="S27" s="225"/>
      <c r="T27" s="225"/>
      <c r="U27" s="225"/>
    </row>
    <row r="28" spans="1:21" ht="15.75">
      <c r="A28" s="675"/>
      <c r="B28" s="672"/>
      <c r="C28" s="225"/>
      <c r="D28" s="225"/>
      <c r="E28" s="225"/>
      <c r="F28" s="225"/>
      <c r="G28" s="225"/>
      <c r="H28" s="202"/>
      <c r="I28" s="225"/>
      <c r="J28" s="202"/>
      <c r="K28" s="225"/>
      <c r="L28" s="202"/>
      <c r="M28" s="225"/>
      <c r="N28" s="202"/>
      <c r="O28" s="225"/>
      <c r="P28" s="202"/>
      <c r="Q28" s="225"/>
      <c r="R28" s="225"/>
      <c r="S28" s="225"/>
      <c r="T28" s="225"/>
      <c r="U28" s="225"/>
    </row>
    <row r="29" spans="1:21" ht="15.75">
      <c r="A29" s="679" t="s">
        <v>488</v>
      </c>
      <c r="B29" s="680"/>
      <c r="C29" s="680"/>
      <c r="D29" s="680"/>
      <c r="E29" s="680"/>
      <c r="F29" s="680"/>
      <c r="G29" s="680"/>
      <c r="H29" s="680"/>
      <c r="I29" s="680"/>
      <c r="J29" s="680"/>
      <c r="K29" s="680"/>
      <c r="L29" s="680"/>
      <c r="M29" s="680"/>
      <c r="N29" s="680"/>
      <c r="O29" s="680"/>
      <c r="P29" s="680"/>
      <c r="Q29" s="680"/>
      <c r="R29" s="680"/>
      <c r="S29" s="680"/>
      <c r="T29" s="680"/>
      <c r="U29" s="681"/>
    </row>
    <row r="30" spans="1:21" ht="15.75" customHeight="1">
      <c r="A30" s="673" t="s">
        <v>1430</v>
      </c>
      <c r="B30" s="672" t="s">
        <v>1431</v>
      </c>
      <c r="C30" s="225"/>
      <c r="D30" s="225"/>
      <c r="E30" s="225"/>
      <c r="F30" s="230"/>
      <c r="G30" s="225"/>
      <c r="H30" s="202"/>
      <c r="I30" s="225"/>
      <c r="J30" s="202"/>
      <c r="K30" s="225"/>
      <c r="L30" s="202"/>
      <c r="M30" s="225"/>
      <c r="N30" s="202"/>
      <c r="O30" s="225"/>
      <c r="P30" s="202"/>
      <c r="Q30" s="225"/>
      <c r="R30" s="225"/>
      <c r="S30" s="225"/>
      <c r="T30" s="225"/>
      <c r="U30" s="249"/>
    </row>
    <row r="31" spans="1:21" ht="15.75">
      <c r="A31" s="674"/>
      <c r="B31" s="672"/>
      <c r="C31" s="225"/>
      <c r="D31" s="225"/>
      <c r="E31" s="225"/>
      <c r="F31" s="230"/>
      <c r="G31" s="225"/>
      <c r="H31" s="202"/>
      <c r="I31" s="225"/>
      <c r="J31" s="202"/>
      <c r="K31" s="225"/>
      <c r="L31" s="202"/>
      <c r="M31" s="225"/>
      <c r="N31" s="202"/>
      <c r="O31" s="225"/>
      <c r="P31" s="202"/>
      <c r="Q31" s="225"/>
      <c r="R31" s="225"/>
      <c r="S31" s="225"/>
      <c r="T31" s="225"/>
      <c r="U31" s="249"/>
    </row>
    <row r="32" spans="1:21" ht="15.75">
      <c r="A32" s="674"/>
      <c r="B32" s="672"/>
      <c r="C32" s="225"/>
      <c r="D32" s="225"/>
      <c r="E32" s="225"/>
      <c r="F32" s="230"/>
      <c r="G32" s="225"/>
      <c r="H32" s="202"/>
      <c r="I32" s="225"/>
      <c r="J32" s="202"/>
      <c r="K32" s="225"/>
      <c r="L32" s="202"/>
      <c r="M32" s="225"/>
      <c r="N32" s="202"/>
      <c r="O32" s="225"/>
      <c r="P32" s="202"/>
      <c r="Q32" s="225"/>
      <c r="R32" s="225"/>
      <c r="S32" s="225"/>
      <c r="T32" s="225"/>
      <c r="U32" s="249"/>
    </row>
    <row r="33" spans="1:21" ht="15.75">
      <c r="A33" s="674"/>
      <c r="B33" s="672"/>
      <c r="C33" s="225"/>
      <c r="D33" s="225"/>
      <c r="E33" s="225"/>
      <c r="F33" s="230"/>
      <c r="G33" s="225"/>
      <c r="H33" s="202"/>
      <c r="I33" s="225"/>
      <c r="J33" s="202"/>
      <c r="K33" s="225"/>
      <c r="L33" s="202"/>
      <c r="M33" s="225"/>
      <c r="N33" s="202"/>
      <c r="O33" s="225"/>
      <c r="P33" s="202"/>
      <c r="Q33" s="225"/>
      <c r="R33" s="225"/>
      <c r="S33" s="225"/>
      <c r="T33" s="225"/>
      <c r="U33" s="249"/>
    </row>
    <row r="34" spans="1:21" ht="15.75">
      <c r="A34" s="674"/>
      <c r="B34" s="672"/>
      <c r="C34" s="225"/>
      <c r="D34" s="225"/>
      <c r="E34" s="225"/>
      <c r="F34" s="230"/>
      <c r="G34" s="225"/>
      <c r="H34" s="202"/>
      <c r="I34" s="225"/>
      <c r="J34" s="202"/>
      <c r="K34" s="225"/>
      <c r="L34" s="202"/>
      <c r="M34" s="225"/>
      <c r="N34" s="202"/>
      <c r="O34" s="225"/>
      <c r="P34" s="202"/>
      <c r="Q34" s="225"/>
      <c r="R34" s="225"/>
      <c r="S34" s="225"/>
      <c r="T34" s="225"/>
      <c r="U34" s="249"/>
    </row>
    <row r="35" spans="1:21" ht="15.75">
      <c r="A35" s="675"/>
      <c r="B35" s="672"/>
      <c r="C35" s="225"/>
      <c r="D35" s="225"/>
      <c r="E35" s="225"/>
      <c r="F35" s="230"/>
      <c r="G35" s="225"/>
      <c r="H35" s="202"/>
      <c r="I35" s="225"/>
      <c r="J35" s="202"/>
      <c r="K35" s="225"/>
      <c r="L35" s="202"/>
      <c r="M35" s="225"/>
      <c r="N35" s="202"/>
      <c r="O35" s="225"/>
      <c r="P35" s="202"/>
      <c r="Q35" s="225"/>
      <c r="R35" s="225"/>
      <c r="S35" s="225"/>
      <c r="T35" s="225"/>
      <c r="U35" s="249"/>
    </row>
    <row r="36" spans="1:21" ht="15.75">
      <c r="A36" s="672" t="s">
        <v>1428</v>
      </c>
      <c r="B36" s="672" t="s">
        <v>1432</v>
      </c>
      <c r="C36" s="225"/>
      <c r="D36" s="225"/>
      <c r="E36" s="225"/>
      <c r="F36" s="225"/>
      <c r="G36" s="225"/>
      <c r="H36" s="202"/>
      <c r="I36" s="225"/>
      <c r="J36" s="202"/>
      <c r="K36" s="226"/>
      <c r="L36" s="202"/>
      <c r="M36" s="225"/>
      <c r="N36" s="202"/>
      <c r="O36" s="178"/>
      <c r="P36" s="202"/>
      <c r="Q36" s="225"/>
      <c r="R36" s="225"/>
      <c r="S36" s="225"/>
      <c r="T36" s="225"/>
      <c r="U36" s="308"/>
    </row>
    <row r="37" spans="1:21" ht="15.75">
      <c r="A37" s="672"/>
      <c r="B37" s="672"/>
      <c r="C37" s="225"/>
      <c r="D37" s="225"/>
      <c r="E37" s="225"/>
      <c r="F37" s="225"/>
      <c r="G37" s="225"/>
      <c r="H37" s="202"/>
      <c r="I37" s="225"/>
      <c r="J37" s="202"/>
      <c r="K37" s="226"/>
      <c r="L37" s="202"/>
      <c r="M37" s="225"/>
      <c r="N37" s="202"/>
      <c r="O37" s="178"/>
      <c r="P37" s="202"/>
      <c r="Q37" s="225"/>
      <c r="R37" s="225"/>
      <c r="S37" s="225"/>
      <c r="T37" s="225"/>
      <c r="U37" s="308"/>
    </row>
    <row r="38" spans="1:21" ht="15.75">
      <c r="A38" s="672"/>
      <c r="B38" s="672"/>
      <c r="C38" s="225"/>
      <c r="D38" s="225"/>
      <c r="E38" s="225"/>
      <c r="F38" s="225"/>
      <c r="G38" s="225"/>
      <c r="H38" s="202"/>
      <c r="I38" s="225"/>
      <c r="J38" s="202"/>
      <c r="K38" s="226"/>
      <c r="L38" s="202"/>
      <c r="M38" s="225"/>
      <c r="N38" s="202"/>
      <c r="O38" s="178"/>
      <c r="P38" s="202"/>
      <c r="Q38" s="225"/>
      <c r="R38" s="225"/>
      <c r="S38" s="225"/>
      <c r="T38" s="225"/>
      <c r="U38" s="308"/>
    </row>
    <row r="39" spans="1:21" ht="15.75">
      <c r="A39" s="672"/>
      <c r="B39" s="672"/>
      <c r="C39" s="225"/>
      <c r="D39" s="225"/>
      <c r="E39" s="225"/>
      <c r="F39" s="225"/>
      <c r="G39" s="225"/>
      <c r="H39" s="202"/>
      <c r="I39" s="225"/>
      <c r="J39" s="202"/>
      <c r="K39" s="226"/>
      <c r="L39" s="202"/>
      <c r="M39" s="225"/>
      <c r="N39" s="202"/>
      <c r="O39" s="178"/>
      <c r="P39" s="202"/>
      <c r="Q39" s="225"/>
      <c r="R39" s="225"/>
      <c r="S39" s="225"/>
      <c r="T39" s="225"/>
      <c r="U39" s="308"/>
    </row>
    <row r="40" spans="1:21" ht="15.75">
      <c r="A40" s="672"/>
      <c r="B40" s="672"/>
      <c r="C40" s="225"/>
      <c r="D40" s="225"/>
      <c r="E40" s="225"/>
      <c r="F40" s="225"/>
      <c r="G40" s="225"/>
      <c r="H40" s="202"/>
      <c r="I40" s="225"/>
      <c r="J40" s="202"/>
      <c r="K40" s="226"/>
      <c r="L40" s="202"/>
      <c r="M40" s="225"/>
      <c r="N40" s="202"/>
      <c r="O40" s="178"/>
      <c r="P40" s="202"/>
      <c r="Q40" s="225"/>
      <c r="R40" s="225"/>
      <c r="S40" s="225"/>
      <c r="T40" s="225"/>
      <c r="U40" s="308"/>
    </row>
    <row r="41" spans="1:21" ht="15.75">
      <c r="A41" s="672"/>
      <c r="B41" s="672"/>
      <c r="C41" s="225"/>
      <c r="D41" s="225"/>
      <c r="E41" s="225"/>
      <c r="F41" s="225"/>
      <c r="G41" s="225"/>
      <c r="H41" s="202"/>
      <c r="I41" s="225"/>
      <c r="J41" s="202"/>
      <c r="K41" s="225"/>
      <c r="L41" s="202"/>
      <c r="M41" s="226"/>
      <c r="N41" s="202"/>
      <c r="O41" s="178"/>
      <c r="P41" s="202"/>
      <c r="Q41" s="225"/>
      <c r="R41" s="225"/>
      <c r="S41" s="225"/>
      <c r="T41" s="225"/>
      <c r="U41" s="308"/>
    </row>
    <row r="42" spans="1:21" ht="15.75">
      <c r="A42" s="269"/>
      <c r="B42" s="270"/>
      <c r="C42" s="270"/>
      <c r="D42" s="269" t="s">
        <v>1422</v>
      </c>
      <c r="E42" s="270"/>
      <c r="F42" s="271"/>
      <c r="G42" s="251">
        <f t="shared" ref="G42:P42" si="0">SUM(G9:G41)</f>
        <v>0</v>
      </c>
      <c r="H42" s="252">
        <f t="shared" si="0"/>
        <v>0</v>
      </c>
      <c r="I42" s="251">
        <f t="shared" si="0"/>
        <v>0</v>
      </c>
      <c r="J42" s="252">
        <f t="shared" si="0"/>
        <v>0</v>
      </c>
      <c r="K42" s="251">
        <f t="shared" si="0"/>
        <v>0</v>
      </c>
      <c r="L42" s="252">
        <f t="shared" si="0"/>
        <v>0</v>
      </c>
      <c r="M42" s="251">
        <f t="shared" si="0"/>
        <v>0</v>
      </c>
      <c r="N42" s="252">
        <f t="shared" si="0"/>
        <v>0</v>
      </c>
      <c r="O42" s="252">
        <f t="shared" si="0"/>
        <v>0</v>
      </c>
      <c r="P42" s="252">
        <f t="shared" si="0"/>
        <v>0</v>
      </c>
      <c r="Q42" s="241"/>
      <c r="R42" s="241"/>
      <c r="S42" s="241"/>
      <c r="T42" s="241"/>
      <c r="U42" s="241"/>
    </row>
    <row r="44" spans="1:21">
      <c r="H44"/>
      <c r="J44"/>
      <c r="L44"/>
      <c r="N44"/>
      <c r="P44"/>
    </row>
    <row r="45" spans="1:21">
      <c r="H45"/>
      <c r="J45"/>
      <c r="L45"/>
      <c r="N45"/>
      <c r="P45"/>
    </row>
    <row r="46" spans="1:21">
      <c r="H46"/>
      <c r="J46"/>
      <c r="L46"/>
      <c r="N46"/>
      <c r="P46"/>
    </row>
    <row r="47" spans="1:21">
      <c r="H47"/>
      <c r="J47"/>
      <c r="L47"/>
      <c r="N47"/>
      <c r="P47"/>
    </row>
    <row r="48" spans="1:21">
      <c r="H48"/>
      <c r="J48"/>
      <c r="L48"/>
      <c r="N48"/>
      <c r="P48"/>
    </row>
    <row r="49" spans="8:16">
      <c r="H49"/>
      <c r="J49"/>
      <c r="L49"/>
      <c r="N49"/>
      <c r="P49"/>
    </row>
    <row r="50" spans="8:16">
      <c r="H50"/>
      <c r="J50"/>
      <c r="L50"/>
      <c r="N50"/>
      <c r="P50"/>
    </row>
    <row r="51" spans="8:16">
      <c r="H51"/>
      <c r="J51"/>
      <c r="L51"/>
      <c r="N51"/>
      <c r="P51"/>
    </row>
    <row r="52" spans="8:16">
      <c r="H52"/>
      <c r="J52"/>
      <c r="L52"/>
      <c r="N52"/>
      <c r="P52"/>
    </row>
    <row r="53" spans="8:16">
      <c r="H53"/>
      <c r="J53"/>
      <c r="L53"/>
      <c r="N53"/>
      <c r="P53"/>
    </row>
    <row r="54" spans="8:16">
      <c r="H54"/>
      <c r="J54"/>
      <c r="L54"/>
      <c r="N54"/>
      <c r="P54"/>
    </row>
    <row r="55" spans="8:16">
      <c r="H55"/>
      <c r="J55"/>
      <c r="L55"/>
      <c r="N55"/>
      <c r="P55"/>
    </row>
    <row r="56" spans="8:16">
      <c r="H56"/>
      <c r="J56"/>
      <c r="L56"/>
      <c r="N56"/>
      <c r="P56"/>
    </row>
    <row r="57" spans="8:16">
      <c r="H57"/>
      <c r="J57"/>
      <c r="L57"/>
      <c r="N57"/>
      <c r="P57"/>
    </row>
    <row r="58" spans="8:16">
      <c r="H58"/>
      <c r="J58"/>
      <c r="L58"/>
      <c r="N58"/>
      <c r="P58"/>
    </row>
    <row r="59" spans="8:16">
      <c r="H59"/>
      <c r="J59"/>
      <c r="L59"/>
      <c r="N59"/>
      <c r="P59"/>
    </row>
    <row r="60" spans="8:16">
      <c r="H60"/>
      <c r="J60"/>
      <c r="L60"/>
      <c r="N60"/>
      <c r="P60"/>
    </row>
    <row r="61" spans="8:16">
      <c r="H61"/>
      <c r="J61"/>
      <c r="L61"/>
      <c r="N61"/>
      <c r="P61"/>
    </row>
  </sheetData>
  <mergeCells count="27">
    <mergeCell ref="E6:E8"/>
    <mergeCell ref="A6:A8"/>
    <mergeCell ref="B6:B8"/>
    <mergeCell ref="C6:C8"/>
    <mergeCell ref="D6:D8"/>
    <mergeCell ref="B15:B19"/>
    <mergeCell ref="A9:A28"/>
    <mergeCell ref="U6:U8"/>
    <mergeCell ref="G7:H7"/>
    <mergeCell ref="I7:J7"/>
    <mergeCell ref="Q6:Q8"/>
    <mergeCell ref="O6:P7"/>
    <mergeCell ref="R6:R8"/>
    <mergeCell ref="S6:S8"/>
    <mergeCell ref="T6:T8"/>
    <mergeCell ref="K7:L7"/>
    <mergeCell ref="M7:N7"/>
    <mergeCell ref="F6:F8"/>
    <mergeCell ref="G6:N6"/>
    <mergeCell ref="B9:B14"/>
    <mergeCell ref="B20:B23"/>
    <mergeCell ref="B24:B28"/>
    <mergeCell ref="A29:U29"/>
    <mergeCell ref="B30:B35"/>
    <mergeCell ref="B36:B41"/>
    <mergeCell ref="A36:A41"/>
    <mergeCell ref="A30:A35"/>
  </mergeCells>
  <dataValidations count="9">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10;" sqref="F6:F8"/>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6:C8"/>
    <dataValidation allowBlank="1" showInputMessage="1" showErrorMessage="1" promptTitle="INDICADORES DE RESULTADOS" prompt="Medidas o variables para verificar el cumplimiento de cada paso.&#10;" sqref="D6:D8"/>
    <dataValidation allowBlank="1" showInputMessage="1" showErrorMessage="1" promptTitle="CORRELATIVO DE LA ACTIVIDAD" prompt="Estos son los mismos utilizados en los cuadros de costos, los cuales sirven para poder reflejar la Actividad a realizar en cada uno de los cuadros de costos." sqref="E6:E8"/>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6:U8"/>
    <dataValidation allowBlank="1" showInputMessage="1" showErrorMessage="1" promptTitle="POBLACIÓN OBJETIVO" prompt="Grupo  de personas al cual se pretende beneficiar con dicho actividad." sqref="T6:T8"/>
    <dataValidation allowBlank="1" showInputMessage="1" showErrorMessage="1" promptTitle="MEDIO DE VERIFICACIÓN" prompt="Corresponde a los elementos a través del cual se acredita y se verifican  las actividades." sqref="S6:S8"/>
    <dataValidation allowBlank="1" showInputMessage="1" showErrorMessage="1" promptTitle="JUSTIFICACIÓN" prompt="Es aquella en que se explica de forma convincente el motivo por el que y para que se va realizar dicha actividad, que beneficio va traer a la institución." sqref="R6:R8"/>
    <dataValidation allowBlank="1" showInputMessage="1" showErrorMessage="1" promptTitle="SUPUESTOS" prompt="Un  supuesto es un dato asumido como cierto a efectos de planificación este puede ser positivo como negativo." sqref="Q6:Q8"/>
  </dataValidation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dimension ref="A1:U248"/>
  <sheetViews>
    <sheetView workbookViewId="0">
      <pane ySplit="6" topLeftCell="A7" activePane="bottomLeft" state="frozen"/>
      <selection activeCell="P6" sqref="P6"/>
      <selection pane="bottomLeft" activeCell="A7" sqref="A7:A25"/>
    </sheetView>
  </sheetViews>
  <sheetFormatPr baseColWidth="10" defaultRowHeight="15"/>
  <cols>
    <col min="1" max="1" width="21.7109375" customWidth="1"/>
    <col min="2" max="2" width="42.85546875" customWidth="1"/>
    <col min="3" max="6" width="27.42578125" customWidth="1"/>
    <col min="7" max="7" width="15.28515625" customWidth="1"/>
    <col min="8" max="8" width="12.140625" style="206" bestFit="1" customWidth="1"/>
    <col min="9" max="9" width="15.28515625" customWidth="1"/>
    <col min="10" max="10" width="12.140625" style="206" bestFit="1" customWidth="1"/>
    <col min="11" max="11" width="15.28515625" customWidth="1"/>
    <col min="12" max="12" width="12.140625" style="206" bestFit="1" customWidth="1"/>
    <col min="13" max="13" width="15.28515625" customWidth="1"/>
    <col min="14" max="14" width="11.5703125" style="206"/>
    <col min="15" max="15" width="15.28515625" customWidth="1"/>
    <col min="16" max="16" width="15.7109375" style="206" customWidth="1"/>
    <col min="17" max="20" width="14.28515625" customWidth="1"/>
    <col min="21" max="21" width="17" customWidth="1"/>
  </cols>
  <sheetData>
    <row r="1" spans="1:21" s="262" customFormat="1" ht="18" customHeight="1">
      <c r="B1" s="261"/>
      <c r="C1" s="261"/>
      <c r="D1" s="261"/>
      <c r="E1" s="261"/>
      <c r="F1" s="261"/>
      <c r="G1" s="261" t="s">
        <v>118</v>
      </c>
      <c r="I1" s="261"/>
      <c r="J1" s="261"/>
      <c r="K1" s="261"/>
      <c r="L1" s="261"/>
      <c r="M1" s="261"/>
      <c r="N1" s="261"/>
      <c r="O1" s="261"/>
      <c r="P1" s="261"/>
      <c r="Q1" s="261"/>
      <c r="R1" s="261"/>
      <c r="S1" s="261"/>
      <c r="T1" s="261"/>
      <c r="U1" s="261"/>
    </row>
    <row r="2" spans="1:21" s="262" customFormat="1" ht="18" customHeight="1">
      <c r="A2" s="301" t="s">
        <v>1372</v>
      </c>
      <c r="B2" s="261"/>
      <c r="C2" s="261"/>
      <c r="D2" s="261"/>
      <c r="E2" s="261"/>
      <c r="F2" s="261"/>
      <c r="G2" s="261"/>
      <c r="I2" s="261"/>
      <c r="J2" s="261"/>
      <c r="K2" s="261"/>
      <c r="L2" s="261"/>
      <c r="M2" s="261"/>
      <c r="N2" s="261"/>
      <c r="O2" s="261"/>
      <c r="P2" s="261"/>
      <c r="Q2" s="261"/>
      <c r="R2" s="261"/>
      <c r="S2" s="261"/>
      <c r="T2" s="261"/>
      <c r="U2" s="261"/>
    </row>
    <row r="3" spans="1:21" s="262" customFormat="1" ht="18.75">
      <c r="A3" s="364" t="s">
        <v>1433</v>
      </c>
      <c r="B3" s="261"/>
      <c r="C3" s="261"/>
      <c r="D3" s="261"/>
      <c r="E3" s="261"/>
      <c r="F3" s="261"/>
      <c r="G3" s="261"/>
      <c r="I3" s="261"/>
      <c r="J3" s="261"/>
      <c r="K3" s="261"/>
      <c r="L3" s="261"/>
      <c r="M3" s="261"/>
      <c r="N3" s="261"/>
      <c r="O3" s="261"/>
      <c r="P3" s="261"/>
      <c r="Q3" s="261"/>
      <c r="R3" s="261"/>
      <c r="S3" s="261"/>
      <c r="T3" s="261"/>
      <c r="U3" s="261"/>
    </row>
    <row r="4" spans="1:21" s="66" customFormat="1" ht="15.75" customHeight="1">
      <c r="A4" s="686" t="s">
        <v>99</v>
      </c>
      <c r="B4" s="686" t="s">
        <v>114</v>
      </c>
      <c r="C4" s="656" t="s">
        <v>88</v>
      </c>
      <c r="D4" s="656" t="s">
        <v>89</v>
      </c>
      <c r="E4" s="665" t="s">
        <v>399</v>
      </c>
      <c r="F4" s="656" t="s">
        <v>90</v>
      </c>
      <c r="G4" s="682" t="s">
        <v>102</v>
      </c>
      <c r="H4" s="683"/>
      <c r="I4" s="683"/>
      <c r="J4" s="683"/>
      <c r="K4" s="683"/>
      <c r="L4" s="683"/>
      <c r="M4" s="683"/>
      <c r="N4" s="684"/>
      <c r="O4" s="689" t="s">
        <v>103</v>
      </c>
      <c r="P4" s="690"/>
      <c r="Q4" s="646" t="s">
        <v>104</v>
      </c>
      <c r="R4" s="646" t="s">
        <v>105</v>
      </c>
      <c r="S4" s="646" t="s">
        <v>112</v>
      </c>
      <c r="T4" s="646" t="s">
        <v>111</v>
      </c>
      <c r="U4" s="662" t="s">
        <v>91</v>
      </c>
    </row>
    <row r="5" spans="1:21" s="66" customFormat="1" ht="15.75">
      <c r="A5" s="687"/>
      <c r="B5" s="687"/>
      <c r="C5" s="657"/>
      <c r="D5" s="657"/>
      <c r="E5" s="666"/>
      <c r="F5" s="657"/>
      <c r="G5" s="682" t="s">
        <v>106</v>
      </c>
      <c r="H5" s="684"/>
      <c r="I5" s="682" t="s">
        <v>107</v>
      </c>
      <c r="J5" s="684"/>
      <c r="K5" s="682" t="s">
        <v>108</v>
      </c>
      <c r="L5" s="684"/>
      <c r="M5" s="682" t="s">
        <v>109</v>
      </c>
      <c r="N5" s="684"/>
      <c r="O5" s="691"/>
      <c r="P5" s="692"/>
      <c r="Q5" s="644"/>
      <c r="R5" s="644"/>
      <c r="S5" s="644"/>
      <c r="T5" s="644"/>
      <c r="U5" s="663"/>
    </row>
    <row r="6" spans="1:21" s="67" customFormat="1" ht="31.5">
      <c r="A6" s="688"/>
      <c r="B6" s="688"/>
      <c r="C6" s="658"/>
      <c r="D6" s="658"/>
      <c r="E6" s="667"/>
      <c r="F6" s="658"/>
      <c r="G6" s="367" t="s">
        <v>110</v>
      </c>
      <c r="H6" s="368" t="s">
        <v>12</v>
      </c>
      <c r="I6" s="367" t="s">
        <v>110</v>
      </c>
      <c r="J6" s="368" t="s">
        <v>12</v>
      </c>
      <c r="K6" s="367" t="s">
        <v>110</v>
      </c>
      <c r="L6" s="368" t="s">
        <v>12</v>
      </c>
      <c r="M6" s="367" t="s">
        <v>110</v>
      </c>
      <c r="N6" s="368" t="s">
        <v>12</v>
      </c>
      <c r="O6" s="367" t="s">
        <v>110</v>
      </c>
      <c r="P6" s="368" t="s">
        <v>12</v>
      </c>
      <c r="Q6" s="645"/>
      <c r="R6" s="645"/>
      <c r="S6" s="645"/>
      <c r="T6" s="645"/>
      <c r="U6" s="664"/>
    </row>
    <row r="7" spans="1:21" ht="15.75">
      <c r="A7" s="685" t="s">
        <v>1434</v>
      </c>
      <c r="B7" s="685" t="s">
        <v>115</v>
      </c>
      <c r="C7" s="308"/>
      <c r="D7" s="308"/>
      <c r="E7" s="308"/>
      <c r="F7" s="72"/>
      <c r="G7" s="362"/>
      <c r="H7" s="365"/>
      <c r="I7" s="362"/>
      <c r="J7" s="365"/>
      <c r="K7" s="362"/>
      <c r="L7" s="365"/>
      <c r="M7" s="362"/>
      <c r="N7" s="365"/>
      <c r="O7" s="366"/>
      <c r="P7" s="354"/>
      <c r="Q7" s="356"/>
      <c r="R7" s="356"/>
      <c r="S7" s="225"/>
      <c r="T7" s="225"/>
      <c r="U7" s="225"/>
    </row>
    <row r="8" spans="1:21" ht="15.75">
      <c r="A8" s="685"/>
      <c r="B8" s="685"/>
      <c r="C8" s="308"/>
      <c r="D8" s="308"/>
      <c r="E8" s="308"/>
      <c r="F8" s="72"/>
      <c r="G8" s="362"/>
      <c r="H8" s="365"/>
      <c r="I8" s="362"/>
      <c r="J8" s="365"/>
      <c r="K8" s="362"/>
      <c r="L8" s="365"/>
      <c r="M8" s="362"/>
      <c r="N8" s="365"/>
      <c r="O8" s="366"/>
      <c r="P8" s="354"/>
      <c r="Q8" s="356"/>
      <c r="R8" s="356"/>
      <c r="S8" s="225"/>
      <c r="T8" s="225"/>
      <c r="U8" s="225"/>
    </row>
    <row r="9" spans="1:21" ht="15.75">
      <c r="A9" s="685"/>
      <c r="B9" s="685"/>
      <c r="C9" s="308"/>
      <c r="D9" s="308"/>
      <c r="E9" s="308"/>
      <c r="F9" s="72"/>
      <c r="G9" s="362"/>
      <c r="H9" s="365"/>
      <c r="I9" s="362"/>
      <c r="J9" s="365"/>
      <c r="K9" s="362"/>
      <c r="L9" s="365"/>
      <c r="M9" s="362"/>
      <c r="N9" s="365"/>
      <c r="O9" s="366"/>
      <c r="P9" s="354"/>
      <c r="Q9" s="356"/>
      <c r="R9" s="356"/>
      <c r="S9" s="225"/>
      <c r="T9" s="225"/>
      <c r="U9" s="225"/>
    </row>
    <row r="10" spans="1:21" ht="15.75">
      <c r="A10" s="685"/>
      <c r="B10" s="685"/>
      <c r="C10" s="308"/>
      <c r="D10" s="308"/>
      <c r="E10" s="308"/>
      <c r="F10" s="72"/>
      <c r="G10" s="362"/>
      <c r="H10" s="365"/>
      <c r="I10" s="362"/>
      <c r="J10" s="365"/>
      <c r="K10" s="362"/>
      <c r="L10" s="365"/>
      <c r="M10" s="362"/>
      <c r="N10" s="365"/>
      <c r="O10" s="366"/>
      <c r="P10" s="354"/>
      <c r="Q10" s="356"/>
      <c r="R10" s="356"/>
      <c r="S10" s="225"/>
      <c r="T10" s="225"/>
      <c r="U10" s="225"/>
    </row>
    <row r="11" spans="1:21" ht="15.75">
      <c r="A11" s="685"/>
      <c r="B11" s="685"/>
      <c r="C11" s="308"/>
      <c r="D11" s="308"/>
      <c r="E11" s="308"/>
      <c r="F11" s="72"/>
      <c r="G11" s="362"/>
      <c r="H11" s="365"/>
      <c r="I11" s="362"/>
      <c r="J11" s="365"/>
      <c r="K11" s="362"/>
      <c r="L11" s="365"/>
      <c r="M11" s="362"/>
      <c r="N11" s="365"/>
      <c r="O11" s="366"/>
      <c r="P11" s="354"/>
      <c r="Q11" s="356"/>
      <c r="R11" s="356"/>
      <c r="S11" s="225"/>
      <c r="T11" s="225"/>
      <c r="U11" s="225"/>
    </row>
    <row r="12" spans="1:21" ht="15.75">
      <c r="A12" s="685"/>
      <c r="B12" s="685"/>
      <c r="C12" s="308"/>
      <c r="D12" s="308"/>
      <c r="E12" s="308"/>
      <c r="F12" s="72"/>
      <c r="G12" s="362"/>
      <c r="H12" s="365"/>
      <c r="I12" s="362"/>
      <c r="J12" s="365"/>
      <c r="K12" s="362"/>
      <c r="L12" s="365"/>
      <c r="M12" s="362"/>
      <c r="N12" s="365"/>
      <c r="O12" s="366"/>
      <c r="P12" s="354"/>
      <c r="Q12" s="356"/>
      <c r="R12" s="356"/>
      <c r="S12" s="225"/>
      <c r="T12" s="225"/>
      <c r="U12" s="225"/>
    </row>
    <row r="13" spans="1:21" ht="15.75">
      <c r="A13" s="685"/>
      <c r="B13" s="685" t="s">
        <v>116</v>
      </c>
      <c r="C13" s="308"/>
      <c r="D13" s="308"/>
      <c r="E13" s="308"/>
      <c r="F13" s="72"/>
      <c r="G13" s="362"/>
      <c r="H13" s="365"/>
      <c r="I13" s="362"/>
      <c r="J13" s="365"/>
      <c r="K13" s="362"/>
      <c r="L13" s="365"/>
      <c r="M13" s="362"/>
      <c r="N13" s="365"/>
      <c r="O13" s="366"/>
      <c r="P13" s="354"/>
      <c r="Q13" s="356"/>
      <c r="R13" s="356"/>
      <c r="S13" s="225"/>
      <c r="T13" s="225"/>
      <c r="U13" s="225"/>
    </row>
    <row r="14" spans="1:21" ht="15.75">
      <c r="A14" s="685"/>
      <c r="B14" s="685"/>
      <c r="C14" s="308"/>
      <c r="D14" s="308"/>
      <c r="E14" s="308"/>
      <c r="F14" s="72"/>
      <c r="G14" s="362"/>
      <c r="H14" s="365"/>
      <c r="I14" s="362"/>
      <c r="J14" s="365"/>
      <c r="K14" s="362"/>
      <c r="L14" s="365"/>
      <c r="M14" s="362"/>
      <c r="N14" s="365"/>
      <c r="O14" s="366"/>
      <c r="P14" s="354"/>
      <c r="Q14" s="356"/>
      <c r="R14" s="356"/>
      <c r="S14" s="225"/>
      <c r="T14" s="225"/>
      <c r="U14" s="225"/>
    </row>
    <row r="15" spans="1:21" ht="15.75">
      <c r="A15" s="685"/>
      <c r="B15" s="685"/>
      <c r="C15" s="308"/>
      <c r="D15" s="308"/>
      <c r="E15" s="308"/>
      <c r="F15" s="72"/>
      <c r="G15" s="362"/>
      <c r="H15" s="365"/>
      <c r="I15" s="362"/>
      <c r="J15" s="365"/>
      <c r="K15" s="362"/>
      <c r="L15" s="365"/>
      <c r="M15" s="362"/>
      <c r="N15" s="365"/>
      <c r="O15" s="366"/>
      <c r="P15" s="354"/>
      <c r="Q15" s="356"/>
      <c r="R15" s="356"/>
      <c r="S15" s="225"/>
      <c r="T15" s="225"/>
      <c r="U15" s="225"/>
    </row>
    <row r="16" spans="1:21" ht="15.75">
      <c r="A16" s="685"/>
      <c r="B16" s="685"/>
      <c r="C16" s="308"/>
      <c r="D16" s="308"/>
      <c r="E16" s="308"/>
      <c r="F16" s="72"/>
      <c r="G16" s="362"/>
      <c r="H16" s="365"/>
      <c r="I16" s="362"/>
      <c r="J16" s="365"/>
      <c r="K16" s="362"/>
      <c r="L16" s="365"/>
      <c r="M16" s="362"/>
      <c r="N16" s="365"/>
      <c r="O16" s="366"/>
      <c r="P16" s="354"/>
      <c r="Q16" s="356"/>
      <c r="R16" s="356"/>
      <c r="S16" s="225"/>
      <c r="T16" s="225"/>
      <c r="U16" s="225"/>
    </row>
    <row r="17" spans="1:21" ht="15.75">
      <c r="A17" s="685"/>
      <c r="B17" s="685"/>
      <c r="C17" s="308"/>
      <c r="D17" s="308"/>
      <c r="E17" s="308"/>
      <c r="F17" s="72"/>
      <c r="G17" s="362"/>
      <c r="H17" s="365"/>
      <c r="I17" s="362"/>
      <c r="J17" s="365"/>
      <c r="K17" s="362"/>
      <c r="L17" s="365"/>
      <c r="M17" s="362"/>
      <c r="N17" s="365"/>
      <c r="O17" s="366"/>
      <c r="P17" s="354"/>
      <c r="Q17" s="356"/>
      <c r="R17" s="356"/>
      <c r="S17" s="225"/>
      <c r="T17" s="225"/>
      <c r="U17" s="225"/>
    </row>
    <row r="18" spans="1:21" ht="15.75">
      <c r="A18" s="685"/>
      <c r="B18" s="685"/>
      <c r="C18" s="308"/>
      <c r="D18" s="308"/>
      <c r="E18" s="308"/>
      <c r="F18" s="72"/>
      <c r="G18" s="362"/>
      <c r="H18" s="365"/>
      <c r="I18" s="362"/>
      <c r="J18" s="365"/>
      <c r="K18" s="362"/>
      <c r="L18" s="365"/>
      <c r="M18" s="362"/>
      <c r="N18" s="365"/>
      <c r="O18" s="366"/>
      <c r="P18" s="354"/>
      <c r="Q18" s="356"/>
      <c r="R18" s="356"/>
      <c r="S18" s="225"/>
      <c r="T18" s="225"/>
      <c r="U18" s="225"/>
    </row>
    <row r="19" spans="1:21" ht="15.75">
      <c r="A19" s="685"/>
      <c r="B19" s="685" t="s">
        <v>1435</v>
      </c>
      <c r="C19" s="308"/>
      <c r="D19" s="308"/>
      <c r="E19" s="308"/>
      <c r="F19" s="72"/>
      <c r="G19" s="362"/>
      <c r="H19" s="365"/>
      <c r="I19" s="362"/>
      <c r="J19" s="365"/>
      <c r="K19" s="362"/>
      <c r="L19" s="365"/>
      <c r="M19" s="362"/>
      <c r="N19" s="365"/>
      <c r="O19" s="366"/>
      <c r="P19" s="354"/>
      <c r="Q19" s="356"/>
      <c r="R19" s="356"/>
      <c r="S19" s="225"/>
      <c r="T19" s="225"/>
      <c r="U19" s="225"/>
    </row>
    <row r="20" spans="1:21" ht="15.75">
      <c r="A20" s="685"/>
      <c r="B20" s="685"/>
      <c r="C20" s="308"/>
      <c r="D20" s="308"/>
      <c r="E20" s="308"/>
      <c r="F20" s="72"/>
      <c r="G20" s="362"/>
      <c r="H20" s="365"/>
      <c r="I20" s="362"/>
      <c r="J20" s="365"/>
      <c r="K20" s="362"/>
      <c r="L20" s="365"/>
      <c r="M20" s="362"/>
      <c r="N20" s="365"/>
      <c r="O20" s="366"/>
      <c r="P20" s="354"/>
      <c r="Q20" s="356"/>
      <c r="R20" s="356"/>
      <c r="S20" s="225"/>
      <c r="T20" s="225"/>
      <c r="U20" s="225"/>
    </row>
    <row r="21" spans="1:21" ht="15.75">
      <c r="A21" s="685"/>
      <c r="B21" s="685"/>
      <c r="C21" s="308"/>
      <c r="D21" s="308"/>
      <c r="E21" s="308"/>
      <c r="F21" s="72"/>
      <c r="G21" s="362"/>
      <c r="H21" s="365"/>
      <c r="I21" s="362"/>
      <c r="J21" s="365"/>
      <c r="K21" s="362"/>
      <c r="L21" s="365"/>
      <c r="M21" s="362"/>
      <c r="N21" s="365"/>
      <c r="O21" s="366"/>
      <c r="P21" s="354"/>
      <c r="Q21" s="356"/>
      <c r="R21" s="356"/>
      <c r="S21" s="225"/>
      <c r="T21" s="225"/>
      <c r="U21" s="225"/>
    </row>
    <row r="22" spans="1:21" ht="15.75">
      <c r="A22" s="685"/>
      <c r="B22" s="685"/>
      <c r="C22" s="308"/>
      <c r="D22" s="308"/>
      <c r="E22" s="308"/>
      <c r="F22" s="72"/>
      <c r="G22" s="362"/>
      <c r="H22" s="365"/>
      <c r="I22" s="362"/>
      <c r="J22" s="365"/>
      <c r="K22" s="362"/>
      <c r="L22" s="365"/>
      <c r="M22" s="362"/>
      <c r="N22" s="365"/>
      <c r="O22" s="366"/>
      <c r="P22" s="354"/>
      <c r="Q22" s="356"/>
      <c r="R22" s="356"/>
      <c r="S22" s="225"/>
      <c r="T22" s="225"/>
      <c r="U22" s="225"/>
    </row>
    <row r="23" spans="1:21" ht="15.75">
      <c r="A23" s="685"/>
      <c r="B23" s="685"/>
      <c r="C23" s="73"/>
      <c r="D23" s="308"/>
      <c r="E23" s="308"/>
      <c r="F23" s="72"/>
      <c r="G23" s="362"/>
      <c r="H23" s="365"/>
      <c r="I23" s="362"/>
      <c r="J23" s="365"/>
      <c r="K23" s="362"/>
      <c r="L23" s="365"/>
      <c r="M23" s="362"/>
      <c r="N23" s="365"/>
      <c r="O23" s="366"/>
      <c r="P23" s="354"/>
      <c r="Q23" s="356"/>
      <c r="R23" s="356"/>
      <c r="S23" s="225"/>
      <c r="T23" s="225"/>
      <c r="U23" s="225"/>
    </row>
    <row r="24" spans="1:21" ht="15.75">
      <c r="A24" s="685"/>
      <c r="B24" s="685"/>
      <c r="C24" s="73"/>
      <c r="D24" s="308"/>
      <c r="E24" s="308"/>
      <c r="F24" s="72"/>
      <c r="G24" s="362"/>
      <c r="H24" s="365"/>
      <c r="I24" s="362"/>
      <c r="J24" s="365"/>
      <c r="K24" s="362"/>
      <c r="L24" s="365"/>
      <c r="M24" s="362"/>
      <c r="N24" s="365"/>
      <c r="O24" s="366"/>
      <c r="P24" s="354"/>
      <c r="Q24" s="356"/>
      <c r="R24" s="356"/>
      <c r="S24" s="225"/>
      <c r="T24" s="225"/>
      <c r="U24" s="225"/>
    </row>
    <row r="25" spans="1:21" ht="15.75">
      <c r="A25" s="685"/>
      <c r="B25" s="685"/>
      <c r="C25" s="308"/>
      <c r="D25" s="308"/>
      <c r="E25" s="308"/>
      <c r="F25" s="72"/>
      <c r="G25" s="362"/>
      <c r="H25" s="365"/>
      <c r="I25" s="362"/>
      <c r="J25" s="365"/>
      <c r="K25" s="362"/>
      <c r="L25" s="365"/>
      <c r="M25" s="362"/>
      <c r="N25" s="365"/>
      <c r="O25" s="366"/>
      <c r="P25" s="354"/>
      <c r="Q25" s="356"/>
      <c r="R25" s="356"/>
      <c r="S25" s="225"/>
      <c r="T25" s="225"/>
      <c r="U25" s="225"/>
    </row>
    <row r="26" spans="1:21" s="263" customFormat="1" ht="15.75">
      <c r="A26" s="277"/>
      <c r="B26" s="278"/>
      <c r="C26" s="277" t="s">
        <v>117</v>
      </c>
      <c r="D26" s="278"/>
      <c r="E26" s="278"/>
      <c r="F26" s="279"/>
      <c r="G26" s="241">
        <f t="shared" ref="G26:P26" si="0">SUM(G7:G25)</f>
        <v>0</v>
      </c>
      <c r="H26" s="205">
        <f t="shared" si="0"/>
        <v>0</v>
      </c>
      <c r="I26" s="241">
        <f t="shared" si="0"/>
        <v>0</v>
      </c>
      <c r="J26" s="205">
        <f t="shared" si="0"/>
        <v>0</v>
      </c>
      <c r="K26" s="241">
        <f t="shared" si="0"/>
        <v>0</v>
      </c>
      <c r="L26" s="205">
        <f t="shared" si="0"/>
        <v>0</v>
      </c>
      <c r="M26" s="241">
        <f t="shared" si="0"/>
        <v>0</v>
      </c>
      <c r="N26" s="205">
        <f t="shared" si="0"/>
        <v>0</v>
      </c>
      <c r="O26" s="205">
        <f t="shared" si="0"/>
        <v>0</v>
      </c>
      <c r="P26" s="205">
        <f t="shared" si="0"/>
        <v>0</v>
      </c>
      <c r="Q26" s="241"/>
      <c r="R26" s="241"/>
      <c r="S26" s="241"/>
      <c r="T26" s="241"/>
      <c r="U26" s="241"/>
    </row>
    <row r="27" spans="1:21">
      <c r="H27"/>
      <c r="J27"/>
      <c r="L27"/>
      <c r="N27"/>
      <c r="P27"/>
    </row>
    <row r="28" spans="1:21">
      <c r="H28"/>
      <c r="J28"/>
      <c r="L28"/>
      <c r="N28"/>
      <c r="P28"/>
    </row>
    <row r="29" spans="1:21">
      <c r="H29"/>
      <c r="J29"/>
      <c r="L29"/>
      <c r="N29"/>
      <c r="P29"/>
    </row>
    <row r="30" spans="1:21">
      <c r="H30"/>
      <c r="J30"/>
      <c r="L30"/>
      <c r="N30"/>
      <c r="P30"/>
    </row>
    <row r="31" spans="1:21">
      <c r="H31"/>
      <c r="J31"/>
      <c r="L31"/>
      <c r="N31"/>
      <c r="P31"/>
    </row>
    <row r="32" spans="1:21">
      <c r="H32"/>
      <c r="J32"/>
      <c r="L32"/>
      <c r="N32"/>
      <c r="P32"/>
    </row>
    <row r="33" spans="8:16">
      <c r="H33"/>
      <c r="J33"/>
      <c r="L33"/>
      <c r="N33"/>
      <c r="P33"/>
    </row>
    <row r="34" spans="8:16">
      <c r="H34"/>
      <c r="J34"/>
      <c r="L34"/>
      <c r="N34"/>
      <c r="P34"/>
    </row>
    <row r="35" spans="8:16">
      <c r="H35"/>
      <c r="J35"/>
      <c r="L35"/>
      <c r="N35"/>
      <c r="P35"/>
    </row>
    <row r="36" spans="8:16">
      <c r="H36"/>
      <c r="J36"/>
      <c r="L36"/>
      <c r="N36"/>
      <c r="P36"/>
    </row>
    <row r="37" spans="8:16">
      <c r="H37"/>
      <c r="J37"/>
      <c r="L37"/>
      <c r="N37"/>
      <c r="P37"/>
    </row>
    <row r="38" spans="8:16">
      <c r="H38"/>
      <c r="J38"/>
      <c r="L38"/>
      <c r="N38"/>
      <c r="P38"/>
    </row>
    <row r="39" spans="8:16">
      <c r="H39"/>
      <c r="J39"/>
      <c r="L39"/>
      <c r="N39"/>
      <c r="P39"/>
    </row>
    <row r="40" spans="8:16">
      <c r="H40"/>
      <c r="J40"/>
      <c r="L40"/>
      <c r="N40"/>
      <c r="P40"/>
    </row>
    <row r="41" spans="8:16">
      <c r="H41"/>
      <c r="J41"/>
      <c r="L41"/>
      <c r="N41"/>
      <c r="P41"/>
    </row>
    <row r="42" spans="8:16">
      <c r="H42"/>
      <c r="J42"/>
      <c r="L42"/>
      <c r="N42"/>
      <c r="P42"/>
    </row>
    <row r="43" spans="8:16">
      <c r="H43"/>
      <c r="J43"/>
      <c r="L43"/>
      <c r="N43"/>
      <c r="P43"/>
    </row>
    <row r="44" spans="8:16">
      <c r="H44"/>
      <c r="J44"/>
      <c r="L44"/>
      <c r="N44"/>
      <c r="P44"/>
    </row>
    <row r="45" spans="8:16">
      <c r="H45"/>
      <c r="J45"/>
      <c r="L45"/>
      <c r="N45"/>
      <c r="P45"/>
    </row>
    <row r="46" spans="8:16">
      <c r="H46"/>
      <c r="J46"/>
      <c r="L46"/>
      <c r="N46"/>
      <c r="P46"/>
    </row>
    <row r="47" spans="8:16">
      <c r="H47"/>
      <c r="J47"/>
      <c r="L47"/>
      <c r="N47"/>
      <c r="P47"/>
    </row>
    <row r="48" spans="8:16">
      <c r="H48"/>
      <c r="J48"/>
      <c r="L48"/>
      <c r="N48"/>
      <c r="P48"/>
    </row>
    <row r="49" spans="8:16">
      <c r="H49"/>
      <c r="J49"/>
      <c r="L49"/>
      <c r="N49"/>
      <c r="P49"/>
    </row>
    <row r="50" spans="8:16">
      <c r="H50"/>
      <c r="J50"/>
      <c r="L50"/>
      <c r="N50"/>
      <c r="P50"/>
    </row>
    <row r="51" spans="8:16">
      <c r="H51"/>
      <c r="J51"/>
      <c r="L51"/>
      <c r="N51"/>
      <c r="P51"/>
    </row>
    <row r="52" spans="8:16">
      <c r="H52"/>
      <c r="J52"/>
      <c r="L52"/>
      <c r="N52"/>
      <c r="P52"/>
    </row>
    <row r="53" spans="8:16">
      <c r="H53"/>
      <c r="J53"/>
      <c r="L53"/>
      <c r="N53"/>
      <c r="P53"/>
    </row>
    <row r="54" spans="8:16">
      <c r="H54"/>
      <c r="J54"/>
      <c r="L54"/>
      <c r="N54"/>
      <c r="P54"/>
    </row>
    <row r="55" spans="8:16">
      <c r="H55"/>
      <c r="J55"/>
      <c r="L55"/>
      <c r="N55"/>
      <c r="P55"/>
    </row>
    <row r="56" spans="8:16">
      <c r="H56"/>
      <c r="J56"/>
      <c r="L56"/>
      <c r="N56"/>
      <c r="P56"/>
    </row>
    <row r="57" spans="8:16">
      <c r="H57"/>
      <c r="J57"/>
      <c r="L57"/>
      <c r="N57"/>
      <c r="P57"/>
    </row>
    <row r="58" spans="8:16">
      <c r="H58"/>
      <c r="J58"/>
      <c r="L58"/>
      <c r="N58"/>
      <c r="P58"/>
    </row>
    <row r="59" spans="8:16">
      <c r="H59"/>
      <c r="J59"/>
      <c r="L59"/>
      <c r="N59"/>
      <c r="P59"/>
    </row>
    <row r="60" spans="8:16">
      <c r="H60"/>
      <c r="J60"/>
      <c r="L60"/>
      <c r="N60"/>
      <c r="P60"/>
    </row>
    <row r="61" spans="8:16">
      <c r="H61"/>
      <c r="J61"/>
      <c r="L61"/>
      <c r="N61"/>
      <c r="P61"/>
    </row>
    <row r="62" spans="8:16">
      <c r="H62"/>
      <c r="J62"/>
      <c r="L62"/>
      <c r="N62"/>
      <c r="P62"/>
    </row>
    <row r="63" spans="8:16">
      <c r="H63"/>
      <c r="J63"/>
      <c r="L63"/>
      <c r="N63"/>
      <c r="P63"/>
    </row>
    <row r="64" spans="8:16">
      <c r="H64"/>
      <c r="J64"/>
      <c r="L64"/>
      <c r="N64"/>
      <c r="P64"/>
    </row>
    <row r="65" spans="8:16">
      <c r="H65"/>
      <c r="J65"/>
      <c r="L65"/>
      <c r="N65"/>
      <c r="P65"/>
    </row>
    <row r="66" spans="8:16">
      <c r="H66"/>
      <c r="J66"/>
      <c r="L66"/>
      <c r="N66"/>
      <c r="P66"/>
    </row>
    <row r="67" spans="8:16">
      <c r="H67"/>
      <c r="J67"/>
      <c r="L67"/>
      <c r="N67"/>
      <c r="P67"/>
    </row>
    <row r="68" spans="8:16">
      <c r="H68"/>
      <c r="J68"/>
      <c r="L68"/>
      <c r="N68"/>
      <c r="P68"/>
    </row>
    <row r="69" spans="8:16">
      <c r="H69"/>
      <c r="J69"/>
      <c r="L69"/>
      <c r="N69"/>
      <c r="P69"/>
    </row>
    <row r="70" spans="8:16">
      <c r="H70"/>
      <c r="J70"/>
      <c r="L70"/>
      <c r="N70"/>
      <c r="P70"/>
    </row>
    <row r="71" spans="8:16">
      <c r="H71"/>
      <c r="J71"/>
      <c r="L71"/>
      <c r="N71"/>
      <c r="P71"/>
    </row>
    <row r="72" spans="8:16">
      <c r="H72"/>
      <c r="J72"/>
      <c r="L72"/>
      <c r="N72"/>
      <c r="P72"/>
    </row>
    <row r="73" spans="8:16">
      <c r="H73"/>
      <c r="J73"/>
      <c r="L73"/>
      <c r="N73"/>
      <c r="P73"/>
    </row>
    <row r="74" spans="8:16">
      <c r="H74"/>
      <c r="J74"/>
      <c r="L74"/>
      <c r="N74"/>
      <c r="P74"/>
    </row>
    <row r="75" spans="8:16">
      <c r="H75"/>
      <c r="J75"/>
      <c r="L75"/>
      <c r="N75"/>
      <c r="P75"/>
    </row>
    <row r="76" spans="8:16">
      <c r="H76"/>
      <c r="J76"/>
      <c r="L76"/>
      <c r="N76"/>
      <c r="P76"/>
    </row>
    <row r="77" spans="8:16">
      <c r="H77"/>
      <c r="J77"/>
      <c r="L77"/>
      <c r="N77"/>
      <c r="P77"/>
    </row>
    <row r="78" spans="8:16">
      <c r="H78"/>
      <c r="J78"/>
      <c r="L78"/>
      <c r="N78"/>
      <c r="P78"/>
    </row>
    <row r="79" spans="8:16">
      <c r="H79"/>
      <c r="J79"/>
      <c r="L79"/>
      <c r="N79"/>
      <c r="P79"/>
    </row>
    <row r="80" spans="8:16">
      <c r="H80"/>
      <c r="J80"/>
      <c r="L80"/>
      <c r="N80"/>
      <c r="P80"/>
    </row>
    <row r="81" spans="8:16">
      <c r="H81"/>
      <c r="J81"/>
      <c r="L81"/>
      <c r="N81"/>
      <c r="P81"/>
    </row>
    <row r="82" spans="8:16">
      <c r="H82"/>
      <c r="J82"/>
      <c r="L82"/>
      <c r="N82"/>
      <c r="P82"/>
    </row>
    <row r="83" spans="8:16">
      <c r="H83"/>
      <c r="J83"/>
      <c r="L83"/>
      <c r="N83"/>
      <c r="P83"/>
    </row>
    <row r="84" spans="8:16">
      <c r="H84"/>
      <c r="J84"/>
      <c r="L84"/>
      <c r="N84"/>
      <c r="P84"/>
    </row>
    <row r="85" spans="8:16">
      <c r="H85"/>
      <c r="J85"/>
      <c r="L85"/>
      <c r="N85"/>
      <c r="P85"/>
    </row>
    <row r="86" spans="8:16">
      <c r="H86"/>
      <c r="J86"/>
      <c r="L86"/>
      <c r="N86"/>
      <c r="P86"/>
    </row>
    <row r="87" spans="8:16">
      <c r="H87"/>
      <c r="J87"/>
      <c r="L87"/>
      <c r="N87"/>
      <c r="P87"/>
    </row>
    <row r="88" spans="8:16">
      <c r="H88"/>
      <c r="J88"/>
      <c r="L88"/>
      <c r="N88"/>
      <c r="P88"/>
    </row>
    <row r="89" spans="8:16">
      <c r="H89"/>
      <c r="J89"/>
      <c r="L89"/>
      <c r="N89"/>
      <c r="P89"/>
    </row>
    <row r="90" spans="8:16">
      <c r="H90"/>
      <c r="J90"/>
      <c r="L90"/>
      <c r="N90"/>
      <c r="P90"/>
    </row>
    <row r="91" spans="8:16">
      <c r="H91"/>
      <c r="J91"/>
      <c r="L91"/>
      <c r="N91"/>
      <c r="P91"/>
    </row>
    <row r="92" spans="8:16">
      <c r="H92"/>
      <c r="J92"/>
      <c r="L92"/>
      <c r="N92"/>
      <c r="P92"/>
    </row>
    <row r="93" spans="8:16">
      <c r="H93"/>
      <c r="J93"/>
      <c r="L93"/>
      <c r="N93"/>
      <c r="P93"/>
    </row>
    <row r="94" spans="8:16">
      <c r="H94"/>
      <c r="J94"/>
      <c r="L94"/>
      <c r="N94"/>
      <c r="P94"/>
    </row>
    <row r="95" spans="8:16">
      <c r="H95"/>
      <c r="J95"/>
      <c r="L95"/>
      <c r="N95"/>
      <c r="P95"/>
    </row>
    <row r="96" spans="8:16">
      <c r="H96"/>
      <c r="J96"/>
      <c r="L96"/>
      <c r="N96"/>
      <c r="P96"/>
    </row>
    <row r="97" spans="8:16">
      <c r="H97"/>
      <c r="J97"/>
      <c r="L97"/>
      <c r="N97"/>
      <c r="P97"/>
    </row>
    <row r="98" spans="8:16">
      <c r="H98"/>
      <c r="J98"/>
      <c r="L98"/>
      <c r="N98"/>
      <c r="P98"/>
    </row>
    <row r="99" spans="8:16">
      <c r="H99"/>
      <c r="J99"/>
      <c r="L99"/>
      <c r="N99"/>
      <c r="P99"/>
    </row>
    <row r="100" spans="8:16">
      <c r="H100"/>
      <c r="J100"/>
      <c r="L100"/>
      <c r="N100"/>
      <c r="P100"/>
    </row>
    <row r="101" spans="8:16">
      <c r="H101"/>
      <c r="J101"/>
      <c r="L101"/>
      <c r="N101"/>
      <c r="P101"/>
    </row>
    <row r="102" spans="8:16">
      <c r="H102"/>
      <c r="J102"/>
      <c r="L102"/>
      <c r="N102"/>
      <c r="P102"/>
    </row>
    <row r="103" spans="8:16">
      <c r="H103"/>
      <c r="J103"/>
      <c r="L103"/>
      <c r="N103"/>
      <c r="P103"/>
    </row>
    <row r="104" spans="8:16">
      <c r="H104"/>
      <c r="J104"/>
      <c r="L104"/>
      <c r="N104"/>
      <c r="P104"/>
    </row>
    <row r="105" spans="8:16">
      <c r="H105"/>
      <c r="J105"/>
      <c r="L105"/>
      <c r="N105"/>
      <c r="P105"/>
    </row>
    <row r="106" spans="8:16">
      <c r="H106"/>
      <c r="J106"/>
      <c r="L106"/>
      <c r="N106"/>
      <c r="P106"/>
    </row>
    <row r="107" spans="8:16">
      <c r="H107"/>
      <c r="J107"/>
      <c r="L107"/>
      <c r="N107"/>
      <c r="P107"/>
    </row>
    <row r="108" spans="8:16">
      <c r="H108"/>
      <c r="J108"/>
      <c r="L108"/>
      <c r="N108"/>
      <c r="P108"/>
    </row>
    <row r="109" spans="8:16">
      <c r="H109"/>
      <c r="J109"/>
      <c r="L109"/>
      <c r="N109"/>
      <c r="P109"/>
    </row>
    <row r="110" spans="8:16">
      <c r="H110"/>
      <c r="J110"/>
      <c r="L110"/>
      <c r="N110"/>
      <c r="P110"/>
    </row>
    <row r="111" spans="8:16">
      <c r="H111"/>
      <c r="J111"/>
      <c r="L111"/>
      <c r="N111"/>
      <c r="P111"/>
    </row>
    <row r="112" spans="8:16">
      <c r="H112"/>
      <c r="J112"/>
      <c r="L112"/>
      <c r="N112"/>
      <c r="P112"/>
    </row>
    <row r="113" spans="8:16">
      <c r="H113"/>
      <c r="J113"/>
      <c r="L113"/>
      <c r="N113"/>
      <c r="P113"/>
    </row>
    <row r="114" spans="8:16">
      <c r="H114"/>
      <c r="J114"/>
      <c r="L114"/>
      <c r="N114"/>
      <c r="P114"/>
    </row>
    <row r="115" spans="8:16">
      <c r="H115"/>
      <c r="J115"/>
      <c r="L115"/>
      <c r="N115"/>
      <c r="P115"/>
    </row>
    <row r="116" spans="8:16">
      <c r="H116"/>
      <c r="J116"/>
      <c r="L116"/>
      <c r="N116"/>
      <c r="P116"/>
    </row>
    <row r="117" spans="8:16">
      <c r="H117"/>
      <c r="J117"/>
      <c r="L117"/>
      <c r="N117"/>
      <c r="P117"/>
    </row>
    <row r="118" spans="8:16">
      <c r="H118"/>
      <c r="J118"/>
      <c r="L118"/>
      <c r="N118"/>
      <c r="P118"/>
    </row>
    <row r="119" spans="8:16">
      <c r="H119"/>
      <c r="J119"/>
      <c r="L119"/>
      <c r="N119"/>
      <c r="P119"/>
    </row>
    <row r="120" spans="8:16">
      <c r="H120"/>
      <c r="J120"/>
      <c r="L120"/>
      <c r="N120"/>
      <c r="P120"/>
    </row>
    <row r="121" spans="8:16">
      <c r="H121"/>
      <c r="J121"/>
      <c r="L121"/>
      <c r="N121"/>
      <c r="P121"/>
    </row>
    <row r="122" spans="8:16">
      <c r="H122"/>
      <c r="J122"/>
      <c r="L122"/>
      <c r="N122"/>
      <c r="P122"/>
    </row>
    <row r="123" spans="8:16">
      <c r="H123"/>
      <c r="J123"/>
      <c r="L123"/>
      <c r="N123"/>
      <c r="P123"/>
    </row>
    <row r="124" spans="8:16">
      <c r="H124"/>
      <c r="J124"/>
      <c r="L124"/>
      <c r="N124"/>
      <c r="P124"/>
    </row>
    <row r="125" spans="8:16">
      <c r="H125"/>
      <c r="J125"/>
      <c r="L125"/>
      <c r="N125"/>
      <c r="P125"/>
    </row>
    <row r="126" spans="8:16">
      <c r="H126"/>
      <c r="J126"/>
      <c r="L126"/>
      <c r="N126"/>
      <c r="P126"/>
    </row>
    <row r="127" spans="8:16">
      <c r="H127"/>
      <c r="J127"/>
      <c r="L127"/>
      <c r="N127"/>
      <c r="P127"/>
    </row>
    <row r="128" spans="8:16">
      <c r="H128"/>
      <c r="J128"/>
      <c r="L128"/>
      <c r="N128"/>
      <c r="P128"/>
    </row>
    <row r="129" spans="8:16">
      <c r="H129"/>
      <c r="J129"/>
      <c r="L129"/>
      <c r="N129"/>
      <c r="P129"/>
    </row>
    <row r="130" spans="8:16">
      <c r="H130"/>
      <c r="J130"/>
      <c r="L130"/>
      <c r="N130"/>
      <c r="P130"/>
    </row>
    <row r="131" spans="8:16">
      <c r="H131"/>
      <c r="J131"/>
      <c r="L131"/>
      <c r="N131"/>
      <c r="P131"/>
    </row>
    <row r="132" spans="8:16">
      <c r="H132"/>
      <c r="J132"/>
      <c r="L132"/>
      <c r="N132"/>
      <c r="P132"/>
    </row>
    <row r="133" spans="8:16">
      <c r="H133"/>
      <c r="J133"/>
      <c r="L133"/>
      <c r="N133"/>
      <c r="P133"/>
    </row>
    <row r="134" spans="8:16">
      <c r="H134"/>
      <c r="J134"/>
      <c r="L134"/>
      <c r="N134"/>
      <c r="P134"/>
    </row>
    <row r="135" spans="8:16">
      <c r="H135"/>
      <c r="J135"/>
      <c r="L135"/>
      <c r="N135"/>
      <c r="P135"/>
    </row>
    <row r="136" spans="8:16">
      <c r="H136"/>
      <c r="J136"/>
      <c r="L136"/>
      <c r="N136"/>
      <c r="P136"/>
    </row>
    <row r="137" spans="8:16">
      <c r="H137"/>
      <c r="J137"/>
      <c r="L137"/>
      <c r="N137"/>
      <c r="P137"/>
    </row>
    <row r="138" spans="8:16">
      <c r="H138"/>
      <c r="J138"/>
      <c r="L138"/>
      <c r="N138"/>
      <c r="P138"/>
    </row>
    <row r="139" spans="8:16">
      <c r="H139"/>
      <c r="J139"/>
      <c r="L139"/>
      <c r="N139"/>
      <c r="P139"/>
    </row>
    <row r="140" spans="8:16">
      <c r="H140"/>
      <c r="J140"/>
      <c r="L140"/>
      <c r="N140"/>
      <c r="P140"/>
    </row>
    <row r="141" spans="8:16">
      <c r="H141"/>
      <c r="J141"/>
      <c r="L141"/>
      <c r="N141"/>
      <c r="P141"/>
    </row>
    <row r="142" spans="8:16">
      <c r="H142"/>
      <c r="J142"/>
      <c r="L142"/>
      <c r="N142"/>
      <c r="P142"/>
    </row>
    <row r="143" spans="8:16">
      <c r="H143"/>
      <c r="J143"/>
      <c r="L143"/>
      <c r="N143"/>
      <c r="P143"/>
    </row>
    <row r="144" spans="8:16">
      <c r="H144"/>
      <c r="J144"/>
      <c r="L144"/>
      <c r="N144"/>
      <c r="P144"/>
    </row>
    <row r="145" spans="8:16">
      <c r="H145"/>
      <c r="J145"/>
      <c r="L145"/>
      <c r="N145"/>
      <c r="P145"/>
    </row>
    <row r="146" spans="8:16">
      <c r="H146"/>
      <c r="J146"/>
      <c r="L146"/>
      <c r="N146"/>
      <c r="P146"/>
    </row>
    <row r="147" spans="8:16">
      <c r="H147"/>
      <c r="J147"/>
      <c r="L147"/>
      <c r="N147"/>
      <c r="P147"/>
    </row>
    <row r="148" spans="8:16">
      <c r="H148"/>
      <c r="J148"/>
      <c r="L148"/>
      <c r="N148"/>
      <c r="P148"/>
    </row>
    <row r="149" spans="8:16">
      <c r="H149"/>
      <c r="J149"/>
      <c r="L149"/>
      <c r="N149"/>
      <c r="P149"/>
    </row>
    <row r="150" spans="8:16">
      <c r="H150"/>
      <c r="J150"/>
      <c r="L150"/>
      <c r="N150"/>
      <c r="P150"/>
    </row>
    <row r="151" spans="8:16">
      <c r="H151"/>
      <c r="J151"/>
      <c r="L151"/>
      <c r="N151"/>
      <c r="P151"/>
    </row>
    <row r="152" spans="8:16">
      <c r="H152"/>
      <c r="J152"/>
      <c r="L152"/>
      <c r="N152"/>
      <c r="P152"/>
    </row>
    <row r="153" spans="8:16">
      <c r="H153"/>
      <c r="J153"/>
      <c r="L153"/>
      <c r="N153"/>
      <c r="P153"/>
    </row>
    <row r="154" spans="8:16">
      <c r="H154"/>
      <c r="J154"/>
      <c r="L154"/>
      <c r="N154"/>
      <c r="P154"/>
    </row>
    <row r="155" spans="8:16">
      <c r="H155"/>
      <c r="J155"/>
      <c r="L155"/>
      <c r="N155"/>
      <c r="P155"/>
    </row>
    <row r="156" spans="8:16">
      <c r="H156"/>
      <c r="J156"/>
      <c r="L156"/>
      <c r="N156"/>
      <c r="P156"/>
    </row>
    <row r="157" spans="8:16">
      <c r="H157"/>
      <c r="J157"/>
      <c r="L157"/>
      <c r="N157"/>
      <c r="P157"/>
    </row>
    <row r="158" spans="8:16">
      <c r="H158"/>
      <c r="J158"/>
      <c r="L158"/>
      <c r="N158"/>
      <c r="P158"/>
    </row>
    <row r="159" spans="8:16">
      <c r="H159"/>
      <c r="J159"/>
      <c r="L159"/>
      <c r="N159"/>
      <c r="P159"/>
    </row>
    <row r="160" spans="8:16">
      <c r="H160"/>
      <c r="J160"/>
      <c r="L160"/>
      <c r="N160"/>
      <c r="P160"/>
    </row>
    <row r="161" spans="8:16">
      <c r="H161"/>
      <c r="J161"/>
      <c r="L161"/>
      <c r="N161"/>
      <c r="P161"/>
    </row>
    <row r="162" spans="8:16">
      <c r="H162"/>
      <c r="J162"/>
      <c r="L162"/>
      <c r="N162"/>
      <c r="P162"/>
    </row>
    <row r="163" spans="8:16">
      <c r="H163"/>
      <c r="J163"/>
      <c r="L163"/>
      <c r="N163"/>
      <c r="P163"/>
    </row>
    <row r="164" spans="8:16">
      <c r="H164"/>
      <c r="J164"/>
      <c r="L164"/>
      <c r="N164"/>
      <c r="P164"/>
    </row>
    <row r="165" spans="8:16">
      <c r="H165"/>
      <c r="J165"/>
      <c r="L165"/>
      <c r="N165"/>
      <c r="P165"/>
    </row>
    <row r="166" spans="8:16">
      <c r="H166"/>
      <c r="J166"/>
      <c r="L166"/>
      <c r="N166"/>
      <c r="P166"/>
    </row>
    <row r="167" spans="8:16">
      <c r="H167"/>
      <c r="J167"/>
      <c r="L167"/>
      <c r="N167"/>
      <c r="P167"/>
    </row>
    <row r="168" spans="8:16">
      <c r="H168"/>
      <c r="J168"/>
      <c r="L168"/>
      <c r="N168"/>
      <c r="P168"/>
    </row>
    <row r="169" spans="8:16">
      <c r="H169"/>
      <c r="J169"/>
      <c r="L169"/>
      <c r="N169"/>
      <c r="P169"/>
    </row>
    <row r="170" spans="8:16">
      <c r="H170"/>
      <c r="J170"/>
      <c r="L170"/>
      <c r="N170"/>
      <c r="P170"/>
    </row>
    <row r="171" spans="8:16">
      <c r="H171"/>
      <c r="J171"/>
      <c r="L171"/>
      <c r="N171"/>
      <c r="P171"/>
    </row>
    <row r="172" spans="8:16">
      <c r="H172"/>
      <c r="J172"/>
      <c r="L172"/>
      <c r="N172"/>
      <c r="P172"/>
    </row>
    <row r="173" spans="8:16">
      <c r="H173"/>
      <c r="J173"/>
      <c r="L173"/>
      <c r="N173"/>
      <c r="P173"/>
    </row>
    <row r="174" spans="8:16">
      <c r="H174"/>
      <c r="J174"/>
      <c r="L174"/>
      <c r="N174"/>
      <c r="P174"/>
    </row>
    <row r="175" spans="8:16">
      <c r="H175"/>
      <c r="J175"/>
      <c r="L175"/>
      <c r="N175"/>
      <c r="P175"/>
    </row>
    <row r="176" spans="8:16">
      <c r="H176"/>
      <c r="J176"/>
      <c r="L176"/>
      <c r="N176"/>
      <c r="P176"/>
    </row>
    <row r="177" spans="8:16">
      <c r="H177"/>
      <c r="J177"/>
      <c r="L177"/>
      <c r="N177"/>
      <c r="P177"/>
    </row>
    <row r="178" spans="8:16">
      <c r="H178"/>
      <c r="J178"/>
      <c r="L178"/>
      <c r="N178"/>
      <c r="P178"/>
    </row>
    <row r="179" spans="8:16">
      <c r="H179"/>
      <c r="J179"/>
      <c r="L179"/>
      <c r="N179"/>
      <c r="P179"/>
    </row>
    <row r="180" spans="8:16">
      <c r="H180"/>
      <c r="J180"/>
      <c r="L180"/>
      <c r="N180"/>
      <c r="P180"/>
    </row>
    <row r="181" spans="8:16">
      <c r="H181"/>
      <c r="J181"/>
      <c r="L181"/>
      <c r="N181"/>
      <c r="P181"/>
    </row>
    <row r="182" spans="8:16">
      <c r="H182"/>
      <c r="J182"/>
      <c r="L182"/>
      <c r="N182"/>
      <c r="P182"/>
    </row>
    <row r="183" spans="8:16">
      <c r="H183"/>
      <c r="J183"/>
      <c r="L183"/>
      <c r="N183"/>
      <c r="P183"/>
    </row>
    <row r="184" spans="8:16">
      <c r="H184"/>
      <c r="J184"/>
      <c r="L184"/>
      <c r="N184"/>
      <c r="P184"/>
    </row>
    <row r="185" spans="8:16">
      <c r="H185"/>
      <c r="J185"/>
      <c r="L185"/>
      <c r="N185"/>
      <c r="P185"/>
    </row>
    <row r="186" spans="8:16">
      <c r="H186"/>
      <c r="J186"/>
      <c r="L186"/>
      <c r="N186"/>
      <c r="P186"/>
    </row>
    <row r="187" spans="8:16">
      <c r="H187"/>
      <c r="J187"/>
      <c r="L187"/>
      <c r="N187"/>
      <c r="P187"/>
    </row>
    <row r="188" spans="8:16">
      <c r="H188"/>
      <c r="J188"/>
      <c r="L188"/>
      <c r="N188"/>
      <c r="P188"/>
    </row>
    <row r="189" spans="8:16">
      <c r="H189"/>
      <c r="J189"/>
      <c r="L189"/>
      <c r="N189"/>
      <c r="P189"/>
    </row>
    <row r="190" spans="8:16">
      <c r="H190"/>
      <c r="J190"/>
      <c r="L190"/>
      <c r="N190"/>
      <c r="P190"/>
    </row>
    <row r="191" spans="8:16">
      <c r="H191"/>
      <c r="J191"/>
      <c r="L191"/>
      <c r="N191"/>
      <c r="P191"/>
    </row>
    <row r="192" spans="8:16">
      <c r="H192"/>
      <c r="J192"/>
      <c r="L192"/>
      <c r="N192"/>
      <c r="P192"/>
    </row>
    <row r="193" spans="8:16">
      <c r="H193"/>
      <c r="J193"/>
      <c r="L193"/>
      <c r="N193"/>
      <c r="P193"/>
    </row>
    <row r="194" spans="8:16">
      <c r="H194"/>
      <c r="J194"/>
      <c r="L194"/>
      <c r="N194"/>
      <c r="P194"/>
    </row>
    <row r="195" spans="8:16">
      <c r="H195"/>
      <c r="J195"/>
      <c r="L195"/>
      <c r="N195"/>
      <c r="P195"/>
    </row>
    <row r="196" spans="8:16">
      <c r="H196"/>
      <c r="J196"/>
      <c r="L196"/>
      <c r="N196"/>
      <c r="P196"/>
    </row>
    <row r="197" spans="8:16">
      <c r="H197"/>
      <c r="J197"/>
      <c r="L197"/>
      <c r="N197"/>
      <c r="P197"/>
    </row>
    <row r="198" spans="8:16">
      <c r="H198"/>
      <c r="J198"/>
      <c r="L198"/>
      <c r="N198"/>
      <c r="P198"/>
    </row>
    <row r="199" spans="8:16">
      <c r="H199"/>
      <c r="J199"/>
      <c r="L199"/>
      <c r="N199"/>
      <c r="P199"/>
    </row>
    <row r="200" spans="8:16">
      <c r="H200"/>
      <c r="J200"/>
      <c r="L200"/>
      <c r="N200"/>
      <c r="P200"/>
    </row>
    <row r="201" spans="8:16">
      <c r="H201"/>
      <c r="J201"/>
      <c r="L201"/>
      <c r="N201"/>
      <c r="P201"/>
    </row>
    <row r="202" spans="8:16">
      <c r="H202"/>
      <c r="J202"/>
      <c r="L202"/>
      <c r="N202"/>
      <c r="P202"/>
    </row>
    <row r="203" spans="8:16">
      <c r="H203"/>
      <c r="J203"/>
      <c r="L203"/>
      <c r="N203"/>
      <c r="P203"/>
    </row>
    <row r="204" spans="8:16">
      <c r="H204"/>
      <c r="J204"/>
      <c r="L204"/>
      <c r="N204"/>
      <c r="P204"/>
    </row>
    <row r="205" spans="8:16">
      <c r="H205"/>
      <c r="J205"/>
      <c r="L205"/>
      <c r="N205"/>
      <c r="P205"/>
    </row>
    <row r="206" spans="8:16">
      <c r="H206"/>
      <c r="J206"/>
      <c r="L206"/>
      <c r="N206"/>
      <c r="P206"/>
    </row>
    <row r="207" spans="8:16">
      <c r="H207"/>
      <c r="J207"/>
      <c r="L207"/>
      <c r="N207"/>
      <c r="P207"/>
    </row>
    <row r="208" spans="8:16">
      <c r="H208"/>
      <c r="J208"/>
      <c r="L208"/>
      <c r="N208"/>
      <c r="P208"/>
    </row>
    <row r="209" spans="8:16">
      <c r="H209"/>
      <c r="J209"/>
      <c r="L209"/>
      <c r="N209"/>
      <c r="P209"/>
    </row>
    <row r="210" spans="8:16">
      <c r="H210"/>
      <c r="J210"/>
      <c r="L210"/>
      <c r="N210"/>
      <c r="P210"/>
    </row>
    <row r="211" spans="8:16">
      <c r="H211"/>
      <c r="J211"/>
      <c r="L211"/>
      <c r="N211"/>
      <c r="P211"/>
    </row>
    <row r="212" spans="8:16">
      <c r="H212"/>
      <c r="J212"/>
      <c r="L212"/>
      <c r="N212"/>
      <c r="P212"/>
    </row>
    <row r="213" spans="8:16">
      <c r="H213"/>
      <c r="J213"/>
      <c r="L213"/>
      <c r="N213"/>
      <c r="P213"/>
    </row>
    <row r="214" spans="8:16">
      <c r="H214"/>
      <c r="J214"/>
      <c r="L214"/>
      <c r="N214"/>
      <c r="P214"/>
    </row>
    <row r="215" spans="8:16">
      <c r="H215"/>
      <c r="J215"/>
      <c r="L215"/>
      <c r="N215"/>
      <c r="P215"/>
    </row>
    <row r="216" spans="8:16">
      <c r="H216"/>
      <c r="J216"/>
      <c r="L216"/>
      <c r="N216"/>
      <c r="P216"/>
    </row>
    <row r="217" spans="8:16">
      <c r="H217"/>
      <c r="J217"/>
      <c r="L217"/>
      <c r="N217"/>
      <c r="P217"/>
    </row>
    <row r="218" spans="8:16">
      <c r="H218"/>
      <c r="J218"/>
      <c r="L218"/>
      <c r="N218"/>
      <c r="P218"/>
    </row>
    <row r="219" spans="8:16">
      <c r="H219"/>
      <c r="J219"/>
      <c r="L219"/>
      <c r="N219"/>
      <c r="P219"/>
    </row>
    <row r="220" spans="8:16">
      <c r="H220"/>
      <c r="J220"/>
      <c r="L220"/>
      <c r="N220"/>
      <c r="P220"/>
    </row>
    <row r="221" spans="8:16">
      <c r="H221"/>
      <c r="J221"/>
      <c r="L221"/>
      <c r="N221"/>
      <c r="P221"/>
    </row>
    <row r="222" spans="8:16">
      <c r="H222"/>
      <c r="J222"/>
      <c r="L222"/>
      <c r="N222"/>
      <c r="P222"/>
    </row>
    <row r="223" spans="8:16">
      <c r="H223"/>
      <c r="J223"/>
      <c r="L223"/>
      <c r="N223"/>
      <c r="P223"/>
    </row>
    <row r="224" spans="8:16">
      <c r="H224"/>
      <c r="J224"/>
      <c r="L224"/>
      <c r="N224"/>
      <c r="P224"/>
    </row>
    <row r="225" spans="8:16">
      <c r="H225"/>
      <c r="J225"/>
      <c r="L225"/>
      <c r="N225"/>
      <c r="P225"/>
    </row>
    <row r="226" spans="8:16">
      <c r="H226"/>
      <c r="J226"/>
      <c r="L226"/>
      <c r="N226"/>
      <c r="P226"/>
    </row>
    <row r="227" spans="8:16">
      <c r="H227"/>
      <c r="J227"/>
      <c r="L227"/>
      <c r="N227"/>
      <c r="P227"/>
    </row>
    <row r="228" spans="8:16">
      <c r="H228"/>
      <c r="J228"/>
      <c r="L228"/>
      <c r="N228"/>
      <c r="P228"/>
    </row>
    <row r="229" spans="8:16">
      <c r="H229"/>
      <c r="J229"/>
      <c r="L229"/>
      <c r="N229"/>
      <c r="P229"/>
    </row>
    <row r="230" spans="8:16">
      <c r="H230"/>
      <c r="J230"/>
      <c r="L230"/>
      <c r="N230"/>
      <c r="P230"/>
    </row>
    <row r="231" spans="8:16">
      <c r="H231"/>
      <c r="J231"/>
      <c r="L231"/>
      <c r="N231"/>
      <c r="P231"/>
    </row>
    <row r="232" spans="8:16">
      <c r="H232"/>
      <c r="J232"/>
      <c r="L232"/>
      <c r="N232"/>
      <c r="P232"/>
    </row>
    <row r="233" spans="8:16">
      <c r="H233"/>
      <c r="J233"/>
      <c r="L233"/>
      <c r="N233"/>
      <c r="P233"/>
    </row>
    <row r="234" spans="8:16">
      <c r="H234"/>
      <c r="J234"/>
      <c r="L234"/>
      <c r="N234"/>
      <c r="P234"/>
    </row>
    <row r="235" spans="8:16">
      <c r="H235"/>
      <c r="J235"/>
      <c r="L235"/>
      <c r="N235"/>
      <c r="P235"/>
    </row>
    <row r="236" spans="8:16">
      <c r="H236"/>
      <c r="J236"/>
      <c r="L236"/>
      <c r="N236"/>
      <c r="P236"/>
    </row>
    <row r="237" spans="8:16">
      <c r="H237"/>
      <c r="J237"/>
      <c r="L237"/>
      <c r="N237"/>
      <c r="P237"/>
    </row>
    <row r="238" spans="8:16">
      <c r="H238"/>
      <c r="J238"/>
      <c r="L238"/>
      <c r="N238"/>
      <c r="P238"/>
    </row>
    <row r="239" spans="8:16">
      <c r="H239"/>
      <c r="J239"/>
      <c r="L239"/>
      <c r="N239"/>
      <c r="P239"/>
    </row>
    <row r="240" spans="8:16">
      <c r="H240"/>
      <c r="J240"/>
      <c r="L240"/>
      <c r="N240"/>
      <c r="P240"/>
    </row>
    <row r="241" spans="8:16">
      <c r="H241"/>
      <c r="J241"/>
      <c r="L241"/>
      <c r="N241"/>
      <c r="P241"/>
    </row>
    <row r="242" spans="8:16">
      <c r="H242"/>
      <c r="J242"/>
      <c r="L242"/>
      <c r="N242"/>
      <c r="P242"/>
    </row>
    <row r="243" spans="8:16">
      <c r="H243"/>
      <c r="J243"/>
      <c r="L243"/>
      <c r="N243"/>
      <c r="P243"/>
    </row>
    <row r="244" spans="8:16">
      <c r="H244"/>
      <c r="J244"/>
      <c r="L244"/>
      <c r="N244"/>
      <c r="P244"/>
    </row>
    <row r="245" spans="8:16">
      <c r="H245"/>
      <c r="J245"/>
      <c r="L245"/>
      <c r="N245"/>
      <c r="P245"/>
    </row>
    <row r="246" spans="8:16">
      <c r="H246"/>
      <c r="J246"/>
      <c r="L246"/>
      <c r="N246"/>
      <c r="P246"/>
    </row>
    <row r="247" spans="8:16">
      <c r="H247"/>
      <c r="J247"/>
      <c r="L247"/>
      <c r="N247"/>
      <c r="P247"/>
    </row>
    <row r="248" spans="8:16">
      <c r="H248"/>
      <c r="J248"/>
      <c r="L248"/>
      <c r="N248"/>
      <c r="P248"/>
    </row>
  </sheetData>
  <mergeCells count="21">
    <mergeCell ref="T4:T6"/>
    <mergeCell ref="U4:U6"/>
    <mergeCell ref="G5:H5"/>
    <mergeCell ref="E4:E6"/>
    <mergeCell ref="O4:P5"/>
    <mergeCell ref="Q4:Q6"/>
    <mergeCell ref="R4:R6"/>
    <mergeCell ref="S4:S6"/>
    <mergeCell ref="I5:J5"/>
    <mergeCell ref="K5:L5"/>
    <mergeCell ref="M5:N5"/>
    <mergeCell ref="D4:D6"/>
    <mergeCell ref="F4:F6"/>
    <mergeCell ref="G4:N4"/>
    <mergeCell ref="A7:A25"/>
    <mergeCell ref="A4:A6"/>
    <mergeCell ref="B4:B6"/>
    <mergeCell ref="C4:C6"/>
    <mergeCell ref="B19:B25"/>
    <mergeCell ref="B7:B12"/>
    <mergeCell ref="B13:B18"/>
  </mergeCells>
  <dataValidations count="9">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10;" sqref="F4:F6"/>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4:C6"/>
    <dataValidation allowBlank="1" showInputMessage="1" showErrorMessage="1" promptTitle="INDICADORES DE RESULTADOS" prompt="Medidas o variables para verificar el cumplimiento de cada paso.&#10;" sqref="D4:D6"/>
    <dataValidation allowBlank="1" showInputMessage="1" showErrorMessage="1" promptTitle="CORRELATIVO DE LA ACTIVIDAD" prompt="Estos son los mismos utilizados en los cuadros de costos, los cuales sirven para poder reflejar la Actividad a realizar en cada uno de los cuadros de costos." sqref="E4:E6"/>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4:U6"/>
    <dataValidation allowBlank="1" showInputMessage="1" showErrorMessage="1" promptTitle="POBLACIÓN OBJETIVO" prompt="Grupo  de personas al cual se pretende beneficiar con dicho actividad." sqref="T4:T6"/>
    <dataValidation allowBlank="1" showInputMessage="1" showErrorMessage="1" promptTitle="MEDIO DE VERIFICACIÓN" prompt="Corresponde a los elementos a través del cual se acredita y se verifican  las actividades." sqref="S4:S6"/>
    <dataValidation allowBlank="1" showInputMessage="1" showErrorMessage="1" promptTitle="JUSTIFICACIÓN" prompt="Es aquella en que se explica de forma convincente el motivo por el que y para que se va realizar dicha actividad, que beneficio va traer a la institución." sqref="R4:R6"/>
    <dataValidation allowBlank="1" showInputMessage="1" showErrorMessage="1" promptTitle="SUPUESTOS" prompt="Un  supuesto es un dato asumido como cierto a efectos de planificación este puede ser positivo como negativo." sqref="Q4:Q6"/>
  </dataValidations>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dimension ref="A1:U33"/>
  <sheetViews>
    <sheetView workbookViewId="0">
      <pane ySplit="5" topLeftCell="A6" activePane="bottomLeft" state="frozen"/>
      <selection activeCell="R5" sqref="R5"/>
      <selection pane="bottomLeft" activeCell="C9" sqref="C9"/>
    </sheetView>
  </sheetViews>
  <sheetFormatPr baseColWidth="10" defaultRowHeight="15"/>
  <cols>
    <col min="1" max="2" width="35.7109375" customWidth="1"/>
    <col min="3" max="6" width="27.42578125" customWidth="1"/>
    <col min="7" max="7" width="15.28515625" customWidth="1"/>
    <col min="8" max="8" width="11.5703125" style="206"/>
    <col min="9" max="9" width="15.28515625" customWidth="1"/>
    <col min="10" max="10" width="18.85546875" style="206" customWidth="1"/>
    <col min="12" max="12" width="11.5703125" style="206"/>
    <col min="14" max="14" width="11.5703125" style="206"/>
    <col min="15" max="15" width="15.28515625" customWidth="1"/>
    <col min="16" max="16" width="18.28515625" style="206" customWidth="1"/>
    <col min="17" max="20" width="14.140625" customWidth="1"/>
    <col min="21" max="21" width="17" customWidth="1"/>
  </cols>
  <sheetData>
    <row r="1" spans="1:21" ht="18.75">
      <c r="B1" s="261"/>
      <c r="C1" s="261"/>
      <c r="D1" s="261"/>
      <c r="E1" s="261"/>
      <c r="F1" s="261"/>
      <c r="G1" s="261" t="s">
        <v>490</v>
      </c>
      <c r="I1" s="261"/>
      <c r="J1" s="261"/>
      <c r="K1" s="261"/>
      <c r="L1" s="261"/>
      <c r="M1" s="261"/>
      <c r="N1" s="261"/>
      <c r="O1" s="261"/>
      <c r="P1" s="261"/>
      <c r="Q1" s="261"/>
      <c r="R1" s="261"/>
      <c r="S1" s="261"/>
      <c r="T1" s="261"/>
      <c r="U1" s="261"/>
    </row>
    <row r="2" spans="1:21">
      <c r="A2" s="246" t="s">
        <v>1355</v>
      </c>
      <c r="B2" s="246"/>
      <c r="C2" s="246"/>
      <c r="D2" s="246"/>
      <c r="E2" s="246"/>
      <c r="F2" s="246"/>
      <c r="G2" s="246"/>
      <c r="H2" s="246"/>
      <c r="I2" s="246"/>
      <c r="J2" s="246"/>
      <c r="K2" s="246"/>
      <c r="L2" s="246"/>
      <c r="M2" s="246"/>
      <c r="N2" s="246"/>
      <c r="O2" s="246"/>
      <c r="P2" s="246"/>
      <c r="Q2" s="246"/>
      <c r="R2" s="246"/>
      <c r="S2" s="246"/>
      <c r="T2" s="246"/>
      <c r="U2" s="246"/>
    </row>
    <row r="3" spans="1:21" ht="15" customHeight="1">
      <c r="A3" s="677" t="s">
        <v>99</v>
      </c>
      <c r="B3" s="646" t="s">
        <v>114</v>
      </c>
      <c r="C3" s="656" t="s">
        <v>88</v>
      </c>
      <c r="D3" s="656" t="s">
        <v>89</v>
      </c>
      <c r="E3" s="665" t="s">
        <v>399</v>
      </c>
      <c r="F3" s="656" t="s">
        <v>90</v>
      </c>
      <c r="G3" s="677" t="s">
        <v>102</v>
      </c>
      <c r="H3" s="677"/>
      <c r="I3" s="677"/>
      <c r="J3" s="677"/>
      <c r="K3" s="677"/>
      <c r="L3" s="677"/>
      <c r="M3" s="677"/>
      <c r="N3" s="677"/>
      <c r="O3" s="676" t="s">
        <v>103</v>
      </c>
      <c r="P3" s="676"/>
      <c r="Q3" s="646" t="s">
        <v>104</v>
      </c>
      <c r="R3" s="646" t="s">
        <v>105</v>
      </c>
      <c r="S3" s="646" t="s">
        <v>112</v>
      </c>
      <c r="T3" s="646" t="s">
        <v>111</v>
      </c>
      <c r="U3" s="662" t="s">
        <v>91</v>
      </c>
    </row>
    <row r="4" spans="1:21" ht="15" customHeight="1">
      <c r="A4" s="677"/>
      <c r="B4" s="644"/>
      <c r="C4" s="657"/>
      <c r="D4" s="657"/>
      <c r="E4" s="666"/>
      <c r="F4" s="657"/>
      <c r="G4" s="677" t="s">
        <v>106</v>
      </c>
      <c r="H4" s="677"/>
      <c r="I4" s="677" t="s">
        <v>107</v>
      </c>
      <c r="J4" s="677"/>
      <c r="K4" s="677" t="s">
        <v>108</v>
      </c>
      <c r="L4" s="677"/>
      <c r="M4" s="677" t="s">
        <v>109</v>
      </c>
      <c r="N4" s="677"/>
      <c r="O4" s="676"/>
      <c r="P4" s="676"/>
      <c r="Q4" s="644"/>
      <c r="R4" s="644"/>
      <c r="S4" s="644"/>
      <c r="T4" s="644"/>
      <c r="U4" s="663"/>
    </row>
    <row r="5" spans="1:21" ht="25.5">
      <c r="A5" s="677"/>
      <c r="B5" s="645"/>
      <c r="C5" s="658"/>
      <c r="D5" s="658"/>
      <c r="E5" s="667"/>
      <c r="F5" s="658"/>
      <c r="G5" s="217" t="s">
        <v>110</v>
      </c>
      <c r="H5" s="204" t="s">
        <v>12</v>
      </c>
      <c r="I5" s="217" t="s">
        <v>110</v>
      </c>
      <c r="J5" s="204" t="s">
        <v>12</v>
      </c>
      <c r="K5" s="217" t="s">
        <v>110</v>
      </c>
      <c r="L5" s="204" t="s">
        <v>12</v>
      </c>
      <c r="M5" s="217" t="s">
        <v>110</v>
      </c>
      <c r="N5" s="204" t="s">
        <v>12</v>
      </c>
      <c r="O5" s="217" t="s">
        <v>110</v>
      </c>
      <c r="P5" s="204" t="s">
        <v>12</v>
      </c>
      <c r="Q5" s="645"/>
      <c r="R5" s="645"/>
      <c r="S5" s="645"/>
      <c r="T5" s="645"/>
      <c r="U5" s="664"/>
    </row>
    <row r="6" spans="1:21" ht="15.75">
      <c r="A6" s="672" t="s">
        <v>1466</v>
      </c>
      <c r="B6" s="673" t="s">
        <v>1356</v>
      </c>
      <c r="C6" s="73"/>
      <c r="D6" s="308"/>
      <c r="E6" s="308"/>
      <c r="F6" s="254"/>
      <c r="G6" s="369"/>
      <c r="H6" s="370"/>
      <c r="I6" s="369"/>
      <c r="J6" s="370"/>
      <c r="K6" s="369"/>
      <c r="L6" s="370"/>
      <c r="M6" s="369"/>
      <c r="N6" s="370"/>
      <c r="O6" s="308"/>
      <c r="P6" s="370"/>
      <c r="Q6" s="308"/>
      <c r="R6" s="308"/>
      <c r="S6" s="308"/>
      <c r="T6" s="308"/>
      <c r="U6" s="308"/>
    </row>
    <row r="7" spans="1:21" s="380" customFormat="1" ht="15.75">
      <c r="A7" s="672"/>
      <c r="B7" s="674"/>
      <c r="C7" s="73"/>
      <c r="D7" s="308"/>
      <c r="E7" s="308"/>
      <c r="F7" s="254"/>
      <c r="G7" s="369"/>
      <c r="H7" s="370"/>
      <c r="I7" s="369"/>
      <c r="J7" s="370"/>
      <c r="K7" s="369"/>
      <c r="L7" s="370"/>
      <c r="M7" s="369"/>
      <c r="N7" s="370"/>
      <c r="O7" s="308"/>
      <c r="P7" s="370"/>
      <c r="Q7" s="308"/>
      <c r="R7" s="308"/>
      <c r="S7" s="308"/>
      <c r="T7" s="308"/>
      <c r="U7" s="308"/>
    </row>
    <row r="8" spans="1:21" s="380" customFormat="1" ht="15.75">
      <c r="A8" s="672"/>
      <c r="B8" s="674"/>
      <c r="C8" s="73"/>
      <c r="D8" s="308"/>
      <c r="E8" s="308"/>
      <c r="F8" s="254"/>
      <c r="G8" s="369"/>
      <c r="H8" s="370"/>
      <c r="I8" s="369"/>
      <c r="J8" s="370"/>
      <c r="K8" s="369"/>
      <c r="L8" s="370"/>
      <c r="M8" s="369"/>
      <c r="N8" s="370"/>
      <c r="O8" s="308"/>
      <c r="P8" s="370"/>
      <c r="Q8" s="308"/>
      <c r="R8" s="308"/>
      <c r="S8" s="308"/>
      <c r="T8" s="308"/>
      <c r="U8" s="308"/>
    </row>
    <row r="9" spans="1:21" ht="15.75">
      <c r="A9" s="672"/>
      <c r="B9" s="674"/>
      <c r="C9" s="73"/>
      <c r="D9" s="308"/>
      <c r="E9" s="308"/>
      <c r="F9" s="254"/>
      <c r="G9" s="369"/>
      <c r="H9" s="370"/>
      <c r="I9" s="369"/>
      <c r="J9" s="370"/>
      <c r="K9" s="369"/>
      <c r="L9" s="370"/>
      <c r="M9" s="369"/>
      <c r="N9" s="370"/>
      <c r="O9" s="308"/>
      <c r="P9" s="370"/>
      <c r="Q9" s="308"/>
      <c r="R9" s="308"/>
      <c r="S9" s="308"/>
      <c r="T9" s="308"/>
      <c r="U9" s="308"/>
    </row>
    <row r="10" spans="1:21" ht="15.75">
      <c r="A10" s="672"/>
      <c r="B10" s="674"/>
      <c r="C10" s="73"/>
      <c r="D10" s="308"/>
      <c r="E10" s="308"/>
      <c r="F10" s="254"/>
      <c r="G10" s="369"/>
      <c r="H10" s="370"/>
      <c r="I10" s="369"/>
      <c r="J10" s="370"/>
      <c r="K10" s="369"/>
      <c r="L10" s="370"/>
      <c r="M10" s="369"/>
      <c r="N10" s="370"/>
      <c r="O10" s="308"/>
      <c r="P10" s="370"/>
      <c r="Q10" s="308"/>
      <c r="R10" s="308"/>
      <c r="S10" s="308"/>
      <c r="T10" s="308"/>
      <c r="U10" s="308"/>
    </row>
    <row r="11" spans="1:21" ht="15.75">
      <c r="A11" s="672"/>
      <c r="B11" s="675"/>
      <c r="C11" s="73"/>
      <c r="D11" s="308"/>
      <c r="E11" s="308"/>
      <c r="F11" s="254"/>
      <c r="G11" s="369"/>
      <c r="H11" s="370"/>
      <c r="I11" s="369"/>
      <c r="J11" s="370"/>
      <c r="K11" s="369"/>
      <c r="L11" s="370"/>
      <c r="M11" s="369"/>
      <c r="N11" s="370"/>
      <c r="O11" s="308"/>
      <c r="P11" s="370"/>
      <c r="Q11" s="308"/>
      <c r="R11" s="308"/>
      <c r="S11" s="308"/>
      <c r="T11" s="308"/>
      <c r="U11" s="308"/>
    </row>
    <row r="12" spans="1:21" ht="15.75">
      <c r="A12" s="674" t="s">
        <v>1467</v>
      </c>
      <c r="B12" s="673" t="s">
        <v>1468</v>
      </c>
      <c r="C12" s="73"/>
      <c r="D12" s="290"/>
      <c r="E12" s="290"/>
      <c r="F12" s="290"/>
      <c r="G12" s="369"/>
      <c r="H12" s="370"/>
      <c r="I12" s="369"/>
      <c r="J12" s="370"/>
      <c r="K12" s="369"/>
      <c r="L12" s="370"/>
      <c r="M12" s="369"/>
      <c r="N12" s="370"/>
      <c r="O12" s="308"/>
      <c r="P12" s="370"/>
      <c r="Q12" s="308"/>
      <c r="R12" s="308"/>
      <c r="S12" s="308"/>
      <c r="T12" s="308"/>
      <c r="U12" s="308"/>
    </row>
    <row r="13" spans="1:21" ht="15.75">
      <c r="A13" s="674"/>
      <c r="B13" s="674"/>
      <c r="C13" s="73"/>
      <c r="D13" s="308"/>
      <c r="E13" s="308"/>
      <c r="F13" s="254"/>
      <c r="G13" s="369"/>
      <c r="H13" s="370"/>
      <c r="I13" s="369"/>
      <c r="J13" s="370"/>
      <c r="K13" s="369"/>
      <c r="L13" s="370"/>
      <c r="M13" s="369"/>
      <c r="N13" s="370"/>
      <c r="O13" s="308"/>
      <c r="P13" s="370"/>
      <c r="Q13" s="308"/>
      <c r="R13" s="308"/>
      <c r="S13" s="308"/>
      <c r="T13" s="308"/>
      <c r="U13" s="308"/>
    </row>
    <row r="14" spans="1:21" ht="15.75">
      <c r="A14" s="674"/>
      <c r="B14" s="674"/>
      <c r="C14" s="73"/>
      <c r="D14" s="308"/>
      <c r="E14" s="308"/>
      <c r="F14" s="254"/>
      <c r="G14" s="369"/>
      <c r="H14" s="370"/>
      <c r="I14" s="369"/>
      <c r="J14" s="370"/>
      <c r="K14" s="369"/>
      <c r="L14" s="370"/>
      <c r="M14" s="369"/>
      <c r="N14" s="370"/>
      <c r="O14" s="308"/>
      <c r="P14" s="370"/>
      <c r="Q14" s="308"/>
      <c r="R14" s="308"/>
      <c r="S14" s="308"/>
      <c r="T14" s="308"/>
      <c r="U14" s="308"/>
    </row>
    <row r="15" spans="1:21" ht="15.75">
      <c r="A15" s="674"/>
      <c r="B15" s="674"/>
      <c r="C15" s="73"/>
      <c r="D15" s="308"/>
      <c r="E15" s="308"/>
      <c r="F15" s="254"/>
      <c r="G15" s="369"/>
      <c r="H15" s="370"/>
      <c r="I15" s="369"/>
      <c r="J15" s="370"/>
      <c r="K15" s="369"/>
      <c r="L15" s="370"/>
      <c r="M15" s="369"/>
      <c r="N15" s="370"/>
      <c r="O15" s="308"/>
      <c r="P15" s="370"/>
      <c r="Q15" s="308"/>
      <c r="R15" s="308"/>
      <c r="S15" s="308"/>
      <c r="T15" s="308"/>
      <c r="U15" s="308"/>
    </row>
    <row r="16" spans="1:21" ht="15.75">
      <c r="A16" s="674"/>
      <c r="B16" s="674"/>
      <c r="C16" s="73"/>
      <c r="D16" s="308"/>
      <c r="E16" s="308"/>
      <c r="F16" s="254"/>
      <c r="G16" s="369"/>
      <c r="H16" s="370"/>
      <c r="I16" s="369"/>
      <c r="J16" s="370"/>
      <c r="K16" s="369"/>
      <c r="L16" s="370"/>
      <c r="M16" s="369"/>
      <c r="N16" s="370"/>
      <c r="O16" s="308"/>
      <c r="P16" s="370"/>
      <c r="Q16" s="308"/>
      <c r="R16" s="308"/>
      <c r="S16" s="308"/>
      <c r="T16" s="308"/>
      <c r="U16" s="308"/>
    </row>
    <row r="17" spans="1:21" ht="15.75">
      <c r="A17" s="674"/>
      <c r="B17" s="674"/>
      <c r="C17" s="73"/>
      <c r="D17" s="308"/>
      <c r="E17" s="308"/>
      <c r="F17" s="254"/>
      <c r="G17" s="369"/>
      <c r="H17" s="370"/>
      <c r="I17" s="369"/>
      <c r="J17" s="370"/>
      <c r="K17" s="369"/>
      <c r="L17" s="370"/>
      <c r="M17" s="369"/>
      <c r="N17" s="370"/>
      <c r="O17" s="308"/>
      <c r="P17" s="370"/>
      <c r="Q17" s="308"/>
      <c r="R17" s="308"/>
      <c r="S17" s="308"/>
      <c r="T17" s="308"/>
      <c r="U17" s="308"/>
    </row>
    <row r="18" spans="1:21" ht="15.75">
      <c r="A18" s="675"/>
      <c r="B18" s="675"/>
      <c r="C18" s="73"/>
      <c r="D18" s="308"/>
      <c r="E18" s="308"/>
      <c r="F18" s="254"/>
      <c r="G18" s="369"/>
      <c r="H18" s="370"/>
      <c r="I18" s="369"/>
      <c r="J18" s="370"/>
      <c r="K18" s="369"/>
      <c r="L18" s="370"/>
      <c r="M18" s="369"/>
      <c r="N18" s="370"/>
      <c r="O18" s="308"/>
      <c r="P18" s="370"/>
      <c r="Q18" s="308"/>
      <c r="R18" s="308"/>
      <c r="S18" s="308"/>
      <c r="T18" s="308"/>
      <c r="U18" s="308"/>
    </row>
    <row r="19" spans="1:21" ht="15.75">
      <c r="A19" s="673" t="s">
        <v>1469</v>
      </c>
      <c r="B19" s="673" t="s">
        <v>1470</v>
      </c>
      <c r="C19" s="73"/>
      <c r="D19" s="308"/>
      <c r="E19" s="308"/>
      <c r="F19" s="254"/>
      <c r="G19" s="369"/>
      <c r="H19" s="370"/>
      <c r="I19" s="369"/>
      <c r="J19" s="370"/>
      <c r="K19" s="369"/>
      <c r="L19" s="370"/>
      <c r="M19" s="369"/>
      <c r="N19" s="370"/>
      <c r="O19" s="308"/>
      <c r="P19" s="370"/>
      <c r="Q19" s="308"/>
      <c r="R19" s="308"/>
      <c r="S19" s="308"/>
      <c r="T19" s="308"/>
      <c r="U19" s="308"/>
    </row>
    <row r="20" spans="1:21" s="380" customFormat="1" ht="15.75">
      <c r="A20" s="674"/>
      <c r="B20" s="674"/>
      <c r="C20" s="73"/>
      <c r="D20" s="308"/>
      <c r="E20" s="308"/>
      <c r="F20" s="254"/>
      <c r="G20" s="369"/>
      <c r="H20" s="370"/>
      <c r="I20" s="369"/>
      <c r="J20" s="370"/>
      <c r="K20" s="369"/>
      <c r="L20" s="370"/>
      <c r="M20" s="369"/>
      <c r="N20" s="370"/>
      <c r="O20" s="308"/>
      <c r="P20" s="370"/>
      <c r="Q20" s="308"/>
      <c r="R20" s="308"/>
      <c r="S20" s="308"/>
      <c r="T20" s="308"/>
      <c r="U20" s="308"/>
    </row>
    <row r="21" spans="1:21" s="380" customFormat="1" ht="15.75">
      <c r="A21" s="674"/>
      <c r="B21" s="674"/>
      <c r="C21" s="73"/>
      <c r="D21" s="308"/>
      <c r="E21" s="308"/>
      <c r="F21" s="254"/>
      <c r="G21" s="369"/>
      <c r="H21" s="370"/>
      <c r="I21" s="369"/>
      <c r="J21" s="370"/>
      <c r="K21" s="369"/>
      <c r="L21" s="370"/>
      <c r="M21" s="369"/>
      <c r="N21" s="370"/>
      <c r="O21" s="308"/>
      <c r="P21" s="370"/>
      <c r="Q21" s="308"/>
      <c r="R21" s="308"/>
      <c r="S21" s="308"/>
      <c r="T21" s="308"/>
      <c r="U21" s="308"/>
    </row>
    <row r="22" spans="1:21" s="380" customFormat="1" ht="15.75">
      <c r="A22" s="674"/>
      <c r="B22" s="674"/>
      <c r="C22" s="73"/>
      <c r="D22" s="308"/>
      <c r="E22" s="308"/>
      <c r="F22" s="254"/>
      <c r="G22" s="369"/>
      <c r="H22" s="370"/>
      <c r="I22" s="369"/>
      <c r="J22" s="370"/>
      <c r="K22" s="369"/>
      <c r="L22" s="370"/>
      <c r="M22" s="369"/>
      <c r="N22" s="370"/>
      <c r="O22" s="308"/>
      <c r="P22" s="370"/>
      <c r="Q22" s="308"/>
      <c r="R22" s="308"/>
      <c r="S22" s="308"/>
      <c r="T22" s="308"/>
      <c r="U22" s="308"/>
    </row>
    <row r="23" spans="1:21" ht="15.75">
      <c r="A23" s="674"/>
      <c r="B23" s="674"/>
      <c r="C23" s="73"/>
      <c r="D23" s="308"/>
      <c r="E23" s="308"/>
      <c r="F23" s="254"/>
      <c r="G23" s="369"/>
      <c r="H23" s="370"/>
      <c r="I23" s="369"/>
      <c r="J23" s="370"/>
      <c r="K23" s="369"/>
      <c r="L23" s="370"/>
      <c r="M23" s="369"/>
      <c r="N23" s="370"/>
      <c r="O23" s="308"/>
      <c r="P23" s="370"/>
      <c r="Q23" s="308"/>
      <c r="R23" s="308"/>
      <c r="S23" s="308"/>
      <c r="T23" s="308"/>
      <c r="U23" s="308"/>
    </row>
    <row r="24" spans="1:21" ht="15.75">
      <c r="A24" s="674"/>
      <c r="B24" s="674"/>
      <c r="C24" s="73"/>
      <c r="D24" s="308"/>
      <c r="E24" s="308"/>
      <c r="F24" s="254"/>
      <c r="G24" s="369"/>
      <c r="H24" s="370"/>
      <c r="I24" s="369"/>
      <c r="J24" s="370"/>
      <c r="K24" s="369"/>
      <c r="L24" s="370"/>
      <c r="M24" s="369"/>
      <c r="N24" s="370"/>
      <c r="O24" s="308"/>
      <c r="P24" s="370"/>
      <c r="Q24" s="308"/>
      <c r="R24" s="308"/>
      <c r="S24" s="308"/>
      <c r="T24" s="308"/>
      <c r="U24" s="308"/>
    </row>
    <row r="25" spans="1:21" ht="15.75">
      <c r="A25" s="675"/>
      <c r="B25" s="675"/>
      <c r="C25" s="73"/>
      <c r="D25" s="308"/>
      <c r="E25" s="308"/>
      <c r="F25" s="254"/>
      <c r="G25" s="369"/>
      <c r="H25" s="370"/>
      <c r="I25" s="369"/>
      <c r="J25" s="370"/>
      <c r="K25" s="369"/>
      <c r="L25" s="370"/>
      <c r="M25" s="369"/>
      <c r="N25" s="370"/>
      <c r="O25" s="308"/>
      <c r="P25" s="370"/>
      <c r="Q25" s="308"/>
      <c r="R25" s="308"/>
      <c r="S25" s="308"/>
      <c r="T25" s="308"/>
      <c r="U25" s="308"/>
    </row>
    <row r="26" spans="1:21" ht="15.75">
      <c r="A26" s="673" t="s">
        <v>1471</v>
      </c>
      <c r="B26" s="673" t="s">
        <v>1472</v>
      </c>
      <c r="C26" s="73"/>
      <c r="D26" s="308"/>
      <c r="E26" s="308"/>
      <c r="F26" s="254"/>
      <c r="G26" s="369"/>
      <c r="H26" s="370"/>
      <c r="I26" s="369"/>
      <c r="J26" s="370"/>
      <c r="K26" s="369"/>
      <c r="L26" s="370"/>
      <c r="M26" s="369"/>
      <c r="N26" s="370"/>
      <c r="O26" s="308"/>
      <c r="P26" s="370"/>
      <c r="Q26" s="308"/>
      <c r="R26" s="308"/>
      <c r="S26" s="308"/>
      <c r="T26" s="308"/>
      <c r="U26" s="308"/>
    </row>
    <row r="27" spans="1:21" s="380" customFormat="1" ht="15.75">
      <c r="A27" s="674"/>
      <c r="B27" s="674"/>
      <c r="C27" s="73"/>
      <c r="D27" s="308"/>
      <c r="E27" s="308"/>
      <c r="F27" s="254"/>
      <c r="G27" s="369"/>
      <c r="H27" s="370"/>
      <c r="I27" s="369"/>
      <c r="J27" s="370"/>
      <c r="K27" s="369"/>
      <c r="L27" s="370"/>
      <c r="M27" s="369"/>
      <c r="N27" s="370"/>
      <c r="O27" s="308"/>
      <c r="P27" s="370"/>
      <c r="Q27" s="308"/>
      <c r="R27" s="308"/>
      <c r="S27" s="308"/>
      <c r="T27" s="308"/>
      <c r="U27" s="308"/>
    </row>
    <row r="28" spans="1:21" s="380" customFormat="1" ht="15.75">
      <c r="A28" s="674"/>
      <c r="B28" s="674"/>
      <c r="C28" s="73"/>
      <c r="D28" s="308"/>
      <c r="E28" s="308"/>
      <c r="F28" s="254"/>
      <c r="G28" s="369"/>
      <c r="H28" s="370"/>
      <c r="I28" s="369"/>
      <c r="J28" s="370"/>
      <c r="K28" s="369"/>
      <c r="L28" s="370"/>
      <c r="M28" s="369"/>
      <c r="N28" s="370"/>
      <c r="O28" s="308"/>
      <c r="P28" s="370"/>
      <c r="Q28" s="308"/>
      <c r="R28" s="308"/>
      <c r="S28" s="308"/>
      <c r="T28" s="308"/>
      <c r="U28" s="308"/>
    </row>
    <row r="29" spans="1:21" s="380" customFormat="1" ht="15.75">
      <c r="A29" s="674"/>
      <c r="B29" s="674"/>
      <c r="C29" s="73"/>
      <c r="D29" s="308"/>
      <c r="E29" s="308"/>
      <c r="F29" s="254"/>
      <c r="G29" s="369"/>
      <c r="H29" s="370"/>
      <c r="I29" s="369"/>
      <c r="J29" s="370"/>
      <c r="K29" s="369"/>
      <c r="L29" s="370"/>
      <c r="M29" s="369"/>
      <c r="N29" s="370"/>
      <c r="O29" s="308"/>
      <c r="P29" s="370"/>
      <c r="Q29" s="308"/>
      <c r="R29" s="308"/>
      <c r="S29" s="308"/>
      <c r="T29" s="308"/>
      <c r="U29" s="308"/>
    </row>
    <row r="30" spans="1:21" ht="15.75">
      <c r="A30" s="674"/>
      <c r="B30" s="674"/>
      <c r="C30" s="73"/>
      <c r="D30" s="308"/>
      <c r="E30" s="308"/>
      <c r="F30" s="254"/>
      <c r="G30" s="369"/>
      <c r="H30" s="370"/>
      <c r="I30" s="369"/>
      <c r="J30" s="370"/>
      <c r="K30" s="369"/>
      <c r="L30" s="370"/>
      <c r="M30" s="369"/>
      <c r="N30" s="370"/>
      <c r="O30" s="308"/>
      <c r="P30" s="370"/>
      <c r="Q30" s="308"/>
      <c r="R30" s="308"/>
      <c r="S30" s="308"/>
      <c r="T30" s="308"/>
      <c r="U30" s="308"/>
    </row>
    <row r="31" spans="1:21" ht="15.75">
      <c r="A31" s="674"/>
      <c r="B31" s="674"/>
      <c r="C31" s="73"/>
      <c r="D31" s="308"/>
      <c r="E31" s="308"/>
      <c r="F31" s="254"/>
      <c r="G31" s="369"/>
      <c r="H31" s="370"/>
      <c r="I31" s="369"/>
      <c r="J31" s="370"/>
      <c r="K31" s="369"/>
      <c r="L31" s="370"/>
      <c r="M31" s="369"/>
      <c r="N31" s="370"/>
      <c r="O31" s="308"/>
      <c r="P31" s="370"/>
      <c r="Q31" s="308"/>
      <c r="R31" s="308"/>
      <c r="S31" s="308"/>
      <c r="T31" s="308"/>
      <c r="U31" s="308"/>
    </row>
    <row r="32" spans="1:21" ht="15.75">
      <c r="A32" s="675"/>
      <c r="B32" s="675"/>
      <c r="C32" s="73"/>
      <c r="D32" s="308"/>
      <c r="E32" s="308"/>
      <c r="F32" s="254"/>
      <c r="G32" s="369"/>
      <c r="H32" s="370"/>
      <c r="I32" s="369"/>
      <c r="J32" s="370"/>
      <c r="K32" s="369"/>
      <c r="L32" s="370"/>
      <c r="M32" s="369"/>
      <c r="N32" s="370"/>
      <c r="O32" s="308"/>
      <c r="P32" s="370"/>
      <c r="Q32" s="308"/>
      <c r="R32" s="308"/>
      <c r="S32" s="308"/>
      <c r="T32" s="308"/>
      <c r="U32" s="308"/>
    </row>
    <row r="33" spans="1:21" ht="15.6" customHeight="1">
      <c r="A33" s="269"/>
      <c r="B33" s="270"/>
      <c r="C33" s="269" t="s">
        <v>122</v>
      </c>
      <c r="D33" s="270"/>
      <c r="E33" s="270"/>
      <c r="F33" s="271"/>
      <c r="G33" s="259">
        <f t="shared" ref="G33:P33" si="0">SUM(G6:G18)</f>
        <v>0</v>
      </c>
      <c r="H33" s="260">
        <f t="shared" si="0"/>
        <v>0</v>
      </c>
      <c r="I33" s="259">
        <f t="shared" si="0"/>
        <v>0</v>
      </c>
      <c r="J33" s="260">
        <f t="shared" si="0"/>
        <v>0</v>
      </c>
      <c r="K33" s="259">
        <f t="shared" si="0"/>
        <v>0</v>
      </c>
      <c r="L33" s="260">
        <f t="shared" si="0"/>
        <v>0</v>
      </c>
      <c r="M33" s="259">
        <f t="shared" si="0"/>
        <v>0</v>
      </c>
      <c r="N33" s="260">
        <f t="shared" si="0"/>
        <v>0</v>
      </c>
      <c r="O33" s="260">
        <f t="shared" si="0"/>
        <v>0</v>
      </c>
      <c r="P33" s="260">
        <f t="shared" si="0"/>
        <v>0</v>
      </c>
      <c r="Q33" s="241"/>
      <c r="R33" s="241"/>
      <c r="S33" s="241"/>
      <c r="T33" s="241"/>
      <c r="U33" s="241"/>
    </row>
  </sheetData>
  <mergeCells count="25">
    <mergeCell ref="U3:U5"/>
    <mergeCell ref="G4:H4"/>
    <mergeCell ref="I4:J4"/>
    <mergeCell ref="K4:L4"/>
    <mergeCell ref="M4:N4"/>
    <mergeCell ref="G3:N3"/>
    <mergeCell ref="O3:P4"/>
    <mergeCell ref="Q3:Q5"/>
    <mergeCell ref="R3:R5"/>
    <mergeCell ref="S3:S5"/>
    <mergeCell ref="T3:T5"/>
    <mergeCell ref="A3:A5"/>
    <mergeCell ref="B3:B5"/>
    <mergeCell ref="C3:C5"/>
    <mergeCell ref="D3:D5"/>
    <mergeCell ref="F3:F5"/>
    <mergeCell ref="E3:E5"/>
    <mergeCell ref="B19:B25"/>
    <mergeCell ref="A19:A25"/>
    <mergeCell ref="A26:A32"/>
    <mergeCell ref="B26:B32"/>
    <mergeCell ref="B6:B11"/>
    <mergeCell ref="B12:B18"/>
    <mergeCell ref="A6:A11"/>
    <mergeCell ref="A12:A18"/>
  </mergeCells>
  <dataValidations count="9">
    <dataValidation allowBlank="1" showInputMessage="1" showErrorMessage="1" promptTitle="CORRELATIVO DE LA ACTIVIDAD" prompt="Estos son los mismos utilizados en los cuadros de costos, los cuales sirven para poder reflejar la Actividad a realizar en cada uno de los cuadros de costos." sqref="E3:E5"/>
    <dataValidation allowBlank="1" showInputMessage="1" showErrorMessage="1" promptTitle="INDICADORES DE RESULTADOS" prompt="Medidas o variables para verificar el cumplimiento de cada paso.&#10;" sqref="D3:D5"/>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3:C5"/>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10;" sqref="F3:F5"/>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3:U5"/>
    <dataValidation allowBlank="1" showInputMessage="1" showErrorMessage="1" promptTitle="POBLACIÓN OBJETIVO" prompt="Grupo  de personas al cual se pretende beneficiar con dicho actividad." sqref="T3:T5"/>
    <dataValidation allowBlank="1" showInputMessage="1" showErrorMessage="1" promptTitle="MEDIO DE VERIFICACIÓN" prompt="Corresponde a los elementos a través del cual se acredita y se verifican  las actividades." sqref="S3:S5"/>
    <dataValidation allowBlank="1" showInputMessage="1" showErrorMessage="1" promptTitle="JUSTIFICACIÓN" prompt="Es aquella en que se explica de forma convincente el motivo por el que y para que se va realizar dicha actividad, que beneficio va traer a la institución." sqref="R3:R5"/>
    <dataValidation allowBlank="1" showInputMessage="1" showErrorMessage="1" promptTitle="SUPUESTOS" prompt="Un  supuesto es un dato asumido como cierto a efectos de planificación este puede ser positivo como negativo." sqref="Q3:Q5"/>
  </dataValidation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dimension ref="A1:U38"/>
  <sheetViews>
    <sheetView workbookViewId="0">
      <pane ySplit="7" topLeftCell="A8" activePane="bottomLeft" state="frozen"/>
      <selection activeCell="A7" sqref="A7"/>
      <selection pane="bottomLeft" activeCell="G35" sqref="G34:G35"/>
    </sheetView>
  </sheetViews>
  <sheetFormatPr baseColWidth="10" defaultRowHeight="15"/>
  <cols>
    <col min="1" max="2" width="21.7109375" customWidth="1"/>
    <col min="3" max="6" width="27.42578125" customWidth="1"/>
    <col min="7" max="7" width="15.28515625" customWidth="1"/>
    <col min="8" max="8" width="13.7109375" style="206" bestFit="1" customWidth="1"/>
    <col min="9" max="9" width="15.28515625" customWidth="1"/>
    <col min="10" max="10" width="18.85546875" style="206" customWidth="1"/>
    <col min="12" max="12" width="13.7109375" style="206" bestFit="1" customWidth="1"/>
    <col min="14" max="14" width="13.7109375" style="206" bestFit="1" customWidth="1"/>
    <col min="15" max="15" width="15.28515625" customWidth="1"/>
    <col min="16" max="16" width="18.28515625" style="206" customWidth="1"/>
    <col min="17" max="20" width="14.140625" customWidth="1"/>
    <col min="21" max="21" width="17" customWidth="1"/>
  </cols>
  <sheetData>
    <row r="1" spans="1:21" ht="18.75">
      <c r="B1" s="261"/>
      <c r="C1" s="261"/>
      <c r="D1" s="261"/>
      <c r="E1" s="261"/>
      <c r="F1" s="261"/>
      <c r="G1" s="261" t="s">
        <v>1439</v>
      </c>
      <c r="J1" s="261"/>
      <c r="K1" s="261"/>
      <c r="L1" s="261"/>
      <c r="M1" s="261"/>
      <c r="N1" s="261"/>
      <c r="O1" s="261"/>
      <c r="P1" s="261"/>
      <c r="Q1" s="261"/>
      <c r="R1" s="261"/>
      <c r="S1" s="261"/>
      <c r="T1" s="261"/>
      <c r="U1" s="261"/>
    </row>
    <row r="2" spans="1:21" ht="18.75">
      <c r="A2" s="246" t="s">
        <v>1369</v>
      </c>
      <c r="B2" s="261"/>
      <c r="C2" s="261"/>
      <c r="D2" s="261"/>
      <c r="E2" s="261"/>
      <c r="F2" s="261"/>
      <c r="G2" s="261"/>
      <c r="J2" s="261"/>
      <c r="K2" s="261"/>
      <c r="L2" s="261"/>
      <c r="M2" s="261"/>
      <c r="N2" s="261"/>
      <c r="O2" s="261"/>
      <c r="P2" s="261"/>
      <c r="Q2" s="261"/>
      <c r="R2" s="261"/>
      <c r="S2" s="261"/>
      <c r="T2" s="261"/>
      <c r="U2" s="261"/>
    </row>
    <row r="3" spans="1:21">
      <c r="A3" s="696" t="s">
        <v>1437</v>
      </c>
      <c r="B3" s="696"/>
      <c r="C3" s="696"/>
      <c r="D3" s="696"/>
      <c r="E3" s="696"/>
      <c r="F3" s="696"/>
      <c r="G3" s="696"/>
      <c r="H3" s="696"/>
      <c r="I3" s="696"/>
      <c r="J3" s="696"/>
      <c r="K3" s="696"/>
      <c r="L3" s="696"/>
      <c r="M3" s="696"/>
      <c r="N3" s="696"/>
      <c r="O3" s="696"/>
      <c r="P3" s="696"/>
      <c r="Q3" s="696"/>
      <c r="R3" s="696"/>
      <c r="S3" s="696"/>
      <c r="T3" s="696"/>
      <c r="U3" s="696"/>
    </row>
    <row r="4" spans="1:21">
      <c r="A4" s="298" t="s">
        <v>1436</v>
      </c>
      <c r="B4" s="246"/>
      <c r="C4" s="246"/>
      <c r="D4" s="246"/>
      <c r="E4" s="246"/>
      <c r="F4" s="246"/>
      <c r="G4" s="246"/>
      <c r="H4" s="246"/>
      <c r="I4" s="246"/>
      <c r="J4" s="246"/>
      <c r="K4" s="246"/>
      <c r="L4" s="246"/>
      <c r="M4" s="246"/>
      <c r="N4" s="246"/>
      <c r="O4" s="246"/>
      <c r="P4" s="246"/>
      <c r="Q4" s="246"/>
      <c r="R4" s="246"/>
      <c r="S4" s="246"/>
      <c r="T4" s="246"/>
      <c r="U4" s="246"/>
    </row>
    <row r="5" spans="1:21" ht="15" customHeight="1">
      <c r="A5" s="677" t="s">
        <v>99</v>
      </c>
      <c r="B5" s="646" t="s">
        <v>114</v>
      </c>
      <c r="C5" s="656" t="s">
        <v>88</v>
      </c>
      <c r="D5" s="656" t="s">
        <v>89</v>
      </c>
      <c r="E5" s="665" t="s">
        <v>399</v>
      </c>
      <c r="F5" s="656" t="s">
        <v>90</v>
      </c>
      <c r="G5" s="677" t="s">
        <v>102</v>
      </c>
      <c r="H5" s="677"/>
      <c r="I5" s="677"/>
      <c r="J5" s="677"/>
      <c r="K5" s="677"/>
      <c r="L5" s="677"/>
      <c r="M5" s="677"/>
      <c r="N5" s="677"/>
      <c r="O5" s="676" t="s">
        <v>103</v>
      </c>
      <c r="P5" s="676"/>
      <c r="Q5" s="646" t="s">
        <v>104</v>
      </c>
      <c r="R5" s="646" t="s">
        <v>105</v>
      </c>
      <c r="S5" s="646" t="s">
        <v>112</v>
      </c>
      <c r="T5" s="646" t="s">
        <v>111</v>
      </c>
      <c r="U5" s="662" t="s">
        <v>91</v>
      </c>
    </row>
    <row r="6" spans="1:21" ht="15" customHeight="1">
      <c r="A6" s="677"/>
      <c r="B6" s="644"/>
      <c r="C6" s="657"/>
      <c r="D6" s="657"/>
      <c r="E6" s="666"/>
      <c r="F6" s="657"/>
      <c r="G6" s="677" t="s">
        <v>106</v>
      </c>
      <c r="H6" s="677"/>
      <c r="I6" s="677" t="s">
        <v>107</v>
      </c>
      <c r="J6" s="677"/>
      <c r="K6" s="677" t="s">
        <v>108</v>
      </c>
      <c r="L6" s="677"/>
      <c r="M6" s="677" t="s">
        <v>109</v>
      </c>
      <c r="N6" s="677"/>
      <c r="O6" s="676"/>
      <c r="P6" s="676"/>
      <c r="Q6" s="644"/>
      <c r="R6" s="644"/>
      <c r="S6" s="644"/>
      <c r="T6" s="644"/>
      <c r="U6" s="663"/>
    </row>
    <row r="7" spans="1:21" ht="25.5">
      <c r="A7" s="677"/>
      <c r="B7" s="645"/>
      <c r="C7" s="658"/>
      <c r="D7" s="658"/>
      <c r="E7" s="667"/>
      <c r="F7" s="658"/>
      <c r="G7" s="217" t="s">
        <v>110</v>
      </c>
      <c r="H7" s="204" t="s">
        <v>12</v>
      </c>
      <c r="I7" s="217" t="s">
        <v>110</v>
      </c>
      <c r="J7" s="204" t="s">
        <v>12</v>
      </c>
      <c r="K7" s="217" t="s">
        <v>110</v>
      </c>
      <c r="L7" s="204" t="s">
        <v>12</v>
      </c>
      <c r="M7" s="217" t="s">
        <v>110</v>
      </c>
      <c r="N7" s="204" t="s">
        <v>12</v>
      </c>
      <c r="O7" s="217" t="s">
        <v>110</v>
      </c>
      <c r="P7" s="204" t="s">
        <v>12</v>
      </c>
      <c r="Q7" s="645"/>
      <c r="R7" s="645"/>
      <c r="S7" s="645"/>
      <c r="T7" s="645"/>
      <c r="U7" s="664"/>
    </row>
    <row r="8" spans="1:21" ht="15.75">
      <c r="A8" s="693" t="s">
        <v>1437</v>
      </c>
      <c r="B8" s="693" t="s">
        <v>1440</v>
      </c>
      <c r="C8" s="257"/>
      <c r="D8" s="257"/>
      <c r="E8" s="257"/>
      <c r="F8" s="258"/>
      <c r="G8" s="258"/>
      <c r="H8" s="372"/>
      <c r="I8" s="258"/>
      <c r="J8" s="372"/>
      <c r="K8" s="258"/>
      <c r="L8" s="372"/>
      <c r="M8" s="258"/>
      <c r="N8" s="372"/>
      <c r="O8" s="258"/>
      <c r="P8" s="372"/>
      <c r="Q8" s="258"/>
      <c r="R8" s="258"/>
      <c r="S8" s="258"/>
      <c r="T8" s="258"/>
      <c r="U8" s="258"/>
    </row>
    <row r="9" spans="1:21" ht="15.75">
      <c r="A9" s="694"/>
      <c r="B9" s="694"/>
      <c r="C9" s="257"/>
      <c r="D9" s="257"/>
      <c r="E9" s="257"/>
      <c r="F9" s="258"/>
      <c r="G9" s="258"/>
      <c r="H9" s="372"/>
      <c r="I9" s="258"/>
      <c r="J9" s="372"/>
      <c r="K9" s="258"/>
      <c r="L9" s="372"/>
      <c r="M9" s="258"/>
      <c r="N9" s="372"/>
      <c r="O9" s="258"/>
      <c r="P9" s="372"/>
      <c r="Q9" s="258"/>
      <c r="R9" s="258"/>
      <c r="S9" s="258"/>
      <c r="T9" s="258"/>
      <c r="U9" s="258"/>
    </row>
    <row r="10" spans="1:21" ht="15.75">
      <c r="A10" s="694"/>
      <c r="B10" s="694"/>
      <c r="C10" s="257"/>
      <c r="D10" s="257"/>
      <c r="E10" s="257"/>
      <c r="F10" s="258"/>
      <c r="G10" s="258"/>
      <c r="H10" s="372"/>
      <c r="I10" s="258"/>
      <c r="J10" s="372"/>
      <c r="K10" s="258"/>
      <c r="L10" s="372"/>
      <c r="M10" s="258"/>
      <c r="N10" s="372"/>
      <c r="O10" s="258"/>
      <c r="P10" s="372"/>
      <c r="Q10" s="258"/>
      <c r="R10" s="258"/>
      <c r="S10" s="258"/>
      <c r="T10" s="258"/>
      <c r="U10" s="258"/>
    </row>
    <row r="11" spans="1:21" ht="15.75">
      <c r="A11" s="694"/>
      <c r="B11" s="694"/>
      <c r="C11" s="257"/>
      <c r="D11" s="257"/>
      <c r="E11" s="257"/>
      <c r="F11" s="258"/>
      <c r="G11" s="258"/>
      <c r="H11" s="372"/>
      <c r="I11" s="258"/>
      <c r="J11" s="372"/>
      <c r="K11" s="258"/>
      <c r="L11" s="372"/>
      <c r="M11" s="258"/>
      <c r="N11" s="372"/>
      <c r="O11" s="258"/>
      <c r="P11" s="372"/>
      <c r="Q11" s="258"/>
      <c r="R11" s="258"/>
      <c r="S11" s="258"/>
      <c r="T11" s="258"/>
      <c r="U11" s="258"/>
    </row>
    <row r="12" spans="1:21" ht="15.75">
      <c r="A12" s="694"/>
      <c r="B12" s="694"/>
      <c r="C12" s="257"/>
      <c r="D12" s="257"/>
      <c r="E12" s="257"/>
      <c r="F12" s="258"/>
      <c r="G12" s="258"/>
      <c r="H12" s="372"/>
      <c r="I12" s="258"/>
      <c r="J12" s="372"/>
      <c r="K12" s="258"/>
      <c r="L12" s="372"/>
      <c r="M12" s="258"/>
      <c r="N12" s="372"/>
      <c r="O12" s="258"/>
      <c r="P12" s="372"/>
      <c r="Q12" s="258"/>
      <c r="R12" s="258"/>
      <c r="S12" s="258"/>
      <c r="T12" s="258"/>
      <c r="U12" s="258"/>
    </row>
    <row r="13" spans="1:21" ht="15.75">
      <c r="A13" s="695"/>
      <c r="B13" s="695"/>
      <c r="C13" s="257"/>
      <c r="D13" s="257"/>
      <c r="E13" s="257"/>
      <c r="F13" s="258"/>
      <c r="G13" s="258"/>
      <c r="H13" s="372"/>
      <c r="I13" s="258"/>
      <c r="J13" s="372"/>
      <c r="K13" s="258"/>
      <c r="L13" s="372"/>
      <c r="M13" s="258"/>
      <c r="N13" s="372"/>
      <c r="O13" s="258"/>
      <c r="P13" s="372"/>
      <c r="Q13" s="258"/>
      <c r="R13" s="258"/>
      <c r="S13" s="258"/>
      <c r="T13" s="258"/>
      <c r="U13" s="373"/>
    </row>
    <row r="14" spans="1:21" ht="15.75">
      <c r="A14" s="693" t="s">
        <v>1436</v>
      </c>
      <c r="B14" s="693" t="s">
        <v>1441</v>
      </c>
      <c r="C14" s="257"/>
      <c r="D14" s="257"/>
      <c r="E14" s="257"/>
      <c r="F14" s="258"/>
      <c r="G14" s="258"/>
      <c r="H14" s="372"/>
      <c r="I14" s="258"/>
      <c r="J14" s="372"/>
      <c r="K14" s="374"/>
      <c r="L14" s="372"/>
      <c r="M14" s="258"/>
      <c r="N14" s="372"/>
      <c r="O14" s="375"/>
      <c r="P14" s="372"/>
      <c r="Q14" s="258"/>
      <c r="R14" s="258"/>
      <c r="S14" s="258"/>
      <c r="T14" s="258"/>
      <c r="U14" s="258"/>
    </row>
    <row r="15" spans="1:21" ht="15.75">
      <c r="A15" s="694"/>
      <c r="B15" s="694"/>
      <c r="C15" s="257"/>
      <c r="D15" s="257"/>
      <c r="E15" s="257"/>
      <c r="F15" s="258"/>
      <c r="G15" s="258"/>
      <c r="H15" s="372"/>
      <c r="I15" s="258"/>
      <c r="J15" s="372"/>
      <c r="K15" s="374"/>
      <c r="L15" s="372"/>
      <c r="M15" s="258"/>
      <c r="N15" s="372"/>
      <c r="O15" s="375"/>
      <c r="P15" s="372"/>
      <c r="Q15" s="258"/>
      <c r="R15" s="258"/>
      <c r="S15" s="258"/>
      <c r="T15" s="258"/>
      <c r="U15" s="258"/>
    </row>
    <row r="16" spans="1:21" ht="15.75">
      <c r="A16" s="694"/>
      <c r="B16" s="694"/>
      <c r="C16" s="257"/>
      <c r="D16" s="257"/>
      <c r="E16" s="257"/>
      <c r="F16" s="258"/>
      <c r="G16" s="258"/>
      <c r="H16" s="372"/>
      <c r="I16" s="258"/>
      <c r="J16" s="372"/>
      <c r="K16" s="374"/>
      <c r="L16" s="372"/>
      <c r="M16" s="258"/>
      <c r="N16" s="372"/>
      <c r="O16" s="375"/>
      <c r="P16" s="372"/>
      <c r="Q16" s="258"/>
      <c r="R16" s="258"/>
      <c r="S16" s="258"/>
      <c r="T16" s="258"/>
      <c r="U16" s="258"/>
    </row>
    <row r="17" spans="1:21" ht="15.75">
      <c r="A17" s="694"/>
      <c r="B17" s="694"/>
      <c r="C17" s="257"/>
      <c r="D17" s="257"/>
      <c r="E17" s="257"/>
      <c r="F17" s="258"/>
      <c r="G17" s="258"/>
      <c r="H17" s="372"/>
      <c r="I17" s="258"/>
      <c r="J17" s="372"/>
      <c r="K17" s="374"/>
      <c r="L17" s="372"/>
      <c r="M17" s="258"/>
      <c r="N17" s="372"/>
      <c r="O17" s="375"/>
      <c r="P17" s="372"/>
      <c r="Q17" s="258"/>
      <c r="R17" s="258"/>
      <c r="S17" s="258"/>
      <c r="T17" s="258"/>
      <c r="U17" s="258"/>
    </row>
    <row r="18" spans="1:21" ht="15.75">
      <c r="A18" s="694"/>
      <c r="B18" s="694"/>
      <c r="C18" s="257"/>
      <c r="D18" s="257"/>
      <c r="E18" s="257"/>
      <c r="F18" s="258"/>
      <c r="G18" s="258"/>
      <c r="H18" s="372"/>
      <c r="I18" s="258"/>
      <c r="J18" s="372"/>
      <c r="K18" s="258"/>
      <c r="L18" s="372"/>
      <c r="M18" s="258"/>
      <c r="N18" s="372"/>
      <c r="O18" s="258"/>
      <c r="P18" s="372"/>
      <c r="Q18" s="258"/>
      <c r="R18" s="258"/>
      <c r="S18" s="258"/>
      <c r="T18" s="258"/>
      <c r="U18" s="376"/>
    </row>
    <row r="19" spans="1:21" ht="15.75">
      <c r="A19" s="695"/>
      <c r="B19" s="695"/>
      <c r="C19" s="257"/>
      <c r="D19" s="257"/>
      <c r="E19" s="257"/>
      <c r="F19" s="258"/>
      <c r="G19" s="258"/>
      <c r="H19" s="372"/>
      <c r="I19" s="258"/>
      <c r="J19" s="372"/>
      <c r="K19" s="258"/>
      <c r="L19" s="372"/>
      <c r="M19" s="258"/>
      <c r="N19" s="372"/>
      <c r="O19" s="258"/>
      <c r="P19" s="372"/>
      <c r="Q19" s="258"/>
      <c r="R19" s="258"/>
      <c r="S19" s="258"/>
      <c r="T19" s="258"/>
      <c r="U19" s="258"/>
    </row>
    <row r="20" spans="1:21" ht="15.75">
      <c r="A20" s="269"/>
      <c r="B20" s="270"/>
      <c r="C20" s="269" t="s">
        <v>1438</v>
      </c>
      <c r="D20" s="270"/>
      <c r="E20" s="270"/>
      <c r="F20" s="271"/>
      <c r="G20" s="259">
        <f t="shared" ref="G20:P20" si="0">SUM(G8:G19)</f>
        <v>0</v>
      </c>
      <c r="H20" s="260">
        <f t="shared" si="0"/>
        <v>0</v>
      </c>
      <c r="I20" s="259">
        <f t="shared" si="0"/>
        <v>0</v>
      </c>
      <c r="J20" s="260">
        <f t="shared" si="0"/>
        <v>0</v>
      </c>
      <c r="K20" s="259">
        <f t="shared" si="0"/>
        <v>0</v>
      </c>
      <c r="L20" s="260">
        <f t="shared" si="0"/>
        <v>0</v>
      </c>
      <c r="M20" s="259">
        <f t="shared" si="0"/>
        <v>0</v>
      </c>
      <c r="N20" s="260">
        <f t="shared" si="0"/>
        <v>0</v>
      </c>
      <c r="O20" s="260">
        <f t="shared" si="0"/>
        <v>0</v>
      </c>
      <c r="P20" s="260">
        <f t="shared" si="0"/>
        <v>0</v>
      </c>
      <c r="Q20" s="240"/>
      <c r="R20" s="240"/>
      <c r="S20" s="240"/>
      <c r="T20" s="240"/>
      <c r="U20" s="240"/>
    </row>
    <row r="26" spans="1:21">
      <c r="H26"/>
      <c r="J26"/>
      <c r="L26"/>
      <c r="N26"/>
      <c r="P26"/>
    </row>
    <row r="27" spans="1:21">
      <c r="H27"/>
      <c r="J27"/>
      <c r="L27"/>
      <c r="N27"/>
      <c r="P27"/>
    </row>
    <row r="28" spans="1:21">
      <c r="H28"/>
      <c r="J28"/>
      <c r="L28"/>
      <c r="N28"/>
      <c r="P28"/>
    </row>
    <row r="29" spans="1:21">
      <c r="H29"/>
      <c r="J29"/>
      <c r="L29"/>
      <c r="N29"/>
      <c r="P29"/>
    </row>
    <row r="30" spans="1:21">
      <c r="H30"/>
      <c r="J30"/>
      <c r="L30"/>
      <c r="N30"/>
      <c r="P30"/>
    </row>
    <row r="31" spans="1:21">
      <c r="H31"/>
      <c r="J31"/>
      <c r="L31"/>
      <c r="N31"/>
      <c r="P31"/>
    </row>
    <row r="32" spans="1:21">
      <c r="H32"/>
      <c r="J32"/>
      <c r="L32"/>
      <c r="N32"/>
      <c r="P32"/>
    </row>
    <row r="33" spans="8:16">
      <c r="H33"/>
      <c r="J33"/>
      <c r="L33"/>
      <c r="N33"/>
      <c r="P33"/>
    </row>
    <row r="34" spans="8:16">
      <c r="H34"/>
      <c r="J34"/>
      <c r="L34"/>
      <c r="N34"/>
      <c r="P34"/>
    </row>
    <row r="35" spans="8:16">
      <c r="H35"/>
      <c r="J35"/>
      <c r="L35"/>
      <c r="N35"/>
      <c r="P35"/>
    </row>
    <row r="36" spans="8:16">
      <c r="H36"/>
      <c r="J36"/>
      <c r="L36"/>
      <c r="N36"/>
      <c r="P36"/>
    </row>
    <row r="37" spans="8:16">
      <c r="H37"/>
      <c r="J37"/>
      <c r="L37"/>
      <c r="N37"/>
      <c r="P37"/>
    </row>
    <row r="38" spans="8:16">
      <c r="H38"/>
      <c r="J38"/>
      <c r="L38"/>
      <c r="N38"/>
      <c r="P38"/>
    </row>
  </sheetData>
  <mergeCells count="22">
    <mergeCell ref="A3:U3"/>
    <mergeCell ref="U5:U7"/>
    <mergeCell ref="G6:H6"/>
    <mergeCell ref="I6:J6"/>
    <mergeCell ref="K6:L6"/>
    <mergeCell ref="R5:R7"/>
    <mergeCell ref="M6:N6"/>
    <mergeCell ref="Q5:Q7"/>
    <mergeCell ref="G5:N5"/>
    <mergeCell ref="O5:P6"/>
    <mergeCell ref="S5:S7"/>
    <mergeCell ref="T5:T7"/>
    <mergeCell ref="B5:B7"/>
    <mergeCell ref="C5:C7"/>
    <mergeCell ref="D5:D7"/>
    <mergeCell ref="A14:A19"/>
    <mergeCell ref="F5:F7"/>
    <mergeCell ref="B8:B13"/>
    <mergeCell ref="E5:E7"/>
    <mergeCell ref="A5:A7"/>
    <mergeCell ref="A8:A13"/>
    <mergeCell ref="B14:B19"/>
  </mergeCells>
  <dataValidations count="9">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10;" sqref="F5:F7"/>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5:C7"/>
    <dataValidation allowBlank="1" showInputMessage="1" showErrorMessage="1" promptTitle="INDICADORES DE RESULTADOS" prompt="Medidas o variables para verificar el cumplimiento de cada paso.&#10;" sqref="D5:D7"/>
    <dataValidation allowBlank="1" showInputMessage="1" showErrorMessage="1" promptTitle="CORRELATIVO DE LA ACTIVIDAD" prompt="Estos son los mismos utilizados en los cuadros de costos, los cuales sirven para poder reflejar la Actividad a realizar en cada uno de los cuadros de costos." sqref="E5:E7"/>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5:U7"/>
    <dataValidation allowBlank="1" showInputMessage="1" showErrorMessage="1" promptTitle="POBLACIÓN OBJETIVO" prompt="Grupo  de personas al cual se pretende beneficiar con dicho actividad." sqref="T5:T7"/>
    <dataValidation allowBlank="1" showInputMessage="1" showErrorMessage="1" promptTitle="MEDIO DE VERIFICACIÓN" prompt="Corresponde a los elementos a través del cual se acredita y se verifican  las actividades." sqref="S5:S7"/>
    <dataValidation allowBlank="1" showInputMessage="1" showErrorMessage="1" promptTitle="JUSTIFICACIÓN" prompt="Es aquella en que se explica de forma convincente el motivo por el que y para que se va realizar dicha actividad, que beneficio va traer a la institución." sqref="R5:R7"/>
    <dataValidation allowBlank="1" showInputMessage="1" showErrorMessage="1" promptTitle="SUPUESTOS" prompt="Un  supuesto es un dato asumido como cierto a efectos de planificación este puede ser positivo como negativo." sqref="Q5:Q7"/>
  </dataValidation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dimension ref="A1:U37"/>
  <sheetViews>
    <sheetView zoomScale="90" zoomScaleNormal="90" workbookViewId="0">
      <pane ySplit="6" topLeftCell="A7" activePane="bottomLeft" state="frozen"/>
      <selection activeCell="A7" sqref="A7"/>
      <selection pane="bottomLeft" activeCell="C8" sqref="C8"/>
    </sheetView>
  </sheetViews>
  <sheetFormatPr baseColWidth="10" defaultRowHeight="15"/>
  <cols>
    <col min="1" max="2" width="21.7109375" customWidth="1"/>
    <col min="3" max="6" width="27.42578125" customWidth="1"/>
    <col min="7" max="7" width="15.28515625" customWidth="1"/>
    <col min="8" max="8" width="13.7109375" style="206" bestFit="1" customWidth="1"/>
    <col min="9" max="9" width="15.28515625" customWidth="1"/>
    <col min="10" max="10" width="18.85546875" style="206" customWidth="1"/>
    <col min="12" max="12" width="13.7109375" style="206" bestFit="1" customWidth="1"/>
    <col min="14" max="14" width="13.7109375" style="206" bestFit="1" customWidth="1"/>
    <col min="15" max="15" width="15.28515625" customWidth="1"/>
    <col min="16" max="16" width="18.28515625" style="206" customWidth="1"/>
    <col min="17" max="20" width="14.140625" customWidth="1"/>
    <col min="21" max="21" width="17" customWidth="1"/>
  </cols>
  <sheetData>
    <row r="1" spans="1:21" ht="18.75">
      <c r="B1" s="261"/>
      <c r="C1" s="261"/>
      <c r="D1" s="261"/>
      <c r="E1" s="261"/>
      <c r="F1" s="261"/>
      <c r="G1" s="261" t="s">
        <v>1443</v>
      </c>
      <c r="J1" s="261"/>
      <c r="K1" s="261"/>
      <c r="L1" s="261"/>
      <c r="M1" s="261"/>
      <c r="N1" s="261"/>
      <c r="O1" s="261"/>
      <c r="P1" s="261"/>
      <c r="Q1" s="261"/>
      <c r="R1" s="261"/>
      <c r="S1" s="261"/>
      <c r="T1" s="261"/>
      <c r="U1" s="261"/>
    </row>
    <row r="2" spans="1:21" ht="18.75">
      <c r="A2" s="246" t="s">
        <v>1369</v>
      </c>
      <c r="B2" s="261"/>
      <c r="C2" s="261"/>
      <c r="D2" s="261"/>
      <c r="E2" s="261"/>
      <c r="F2" s="261"/>
      <c r="G2" s="261"/>
      <c r="J2" s="261"/>
      <c r="K2" s="261"/>
      <c r="L2" s="261"/>
      <c r="M2" s="261"/>
      <c r="N2" s="261"/>
      <c r="O2" s="261"/>
      <c r="P2" s="261"/>
      <c r="Q2" s="261"/>
      <c r="R2" s="261"/>
      <c r="S2" s="261"/>
      <c r="T2" s="261"/>
      <c r="U2" s="261"/>
    </row>
    <row r="3" spans="1:21">
      <c r="A3" s="696" t="s">
        <v>1444</v>
      </c>
      <c r="B3" s="696"/>
      <c r="C3" s="696"/>
      <c r="D3" s="696"/>
      <c r="E3" s="696"/>
      <c r="F3" s="696"/>
      <c r="G3" s="696"/>
      <c r="H3" s="696"/>
      <c r="I3" s="696"/>
      <c r="J3" s="696"/>
      <c r="K3" s="696"/>
      <c r="L3" s="696"/>
      <c r="M3" s="696"/>
      <c r="N3" s="696"/>
      <c r="O3" s="696"/>
      <c r="P3" s="696"/>
      <c r="Q3" s="696"/>
      <c r="R3" s="696"/>
      <c r="S3" s="696"/>
      <c r="T3" s="696"/>
      <c r="U3" s="696"/>
    </row>
    <row r="4" spans="1:21" ht="15" customHeight="1">
      <c r="A4" s="677" t="s">
        <v>99</v>
      </c>
      <c r="B4" s="646" t="s">
        <v>114</v>
      </c>
      <c r="C4" s="656" t="s">
        <v>88</v>
      </c>
      <c r="D4" s="656" t="s">
        <v>89</v>
      </c>
      <c r="E4" s="665" t="s">
        <v>399</v>
      </c>
      <c r="F4" s="656" t="s">
        <v>90</v>
      </c>
      <c r="G4" s="677" t="s">
        <v>102</v>
      </c>
      <c r="H4" s="677"/>
      <c r="I4" s="677"/>
      <c r="J4" s="677"/>
      <c r="K4" s="677"/>
      <c r="L4" s="677"/>
      <c r="M4" s="677"/>
      <c r="N4" s="677"/>
      <c r="O4" s="676" t="s">
        <v>103</v>
      </c>
      <c r="P4" s="676"/>
      <c r="Q4" s="646" t="s">
        <v>104</v>
      </c>
      <c r="R4" s="646" t="s">
        <v>105</v>
      </c>
      <c r="S4" s="646" t="s">
        <v>112</v>
      </c>
      <c r="T4" s="646" t="s">
        <v>111</v>
      </c>
      <c r="U4" s="662" t="s">
        <v>91</v>
      </c>
    </row>
    <row r="5" spans="1:21" ht="15" customHeight="1">
      <c r="A5" s="677"/>
      <c r="B5" s="644"/>
      <c r="C5" s="657"/>
      <c r="D5" s="657"/>
      <c r="E5" s="666"/>
      <c r="F5" s="657"/>
      <c r="G5" s="677" t="s">
        <v>106</v>
      </c>
      <c r="H5" s="677"/>
      <c r="I5" s="677" t="s">
        <v>107</v>
      </c>
      <c r="J5" s="677"/>
      <c r="K5" s="677" t="s">
        <v>108</v>
      </c>
      <c r="L5" s="677"/>
      <c r="M5" s="677" t="s">
        <v>109</v>
      </c>
      <c r="N5" s="677"/>
      <c r="O5" s="676"/>
      <c r="P5" s="676"/>
      <c r="Q5" s="644"/>
      <c r="R5" s="644"/>
      <c r="S5" s="644"/>
      <c r="T5" s="644"/>
      <c r="U5" s="663"/>
    </row>
    <row r="6" spans="1:21" ht="25.5">
      <c r="A6" s="677"/>
      <c r="B6" s="645"/>
      <c r="C6" s="658"/>
      <c r="D6" s="658"/>
      <c r="E6" s="667"/>
      <c r="F6" s="658"/>
      <c r="G6" s="306" t="s">
        <v>110</v>
      </c>
      <c r="H6" s="204" t="s">
        <v>12</v>
      </c>
      <c r="I6" s="306" t="s">
        <v>110</v>
      </c>
      <c r="J6" s="204" t="s">
        <v>12</v>
      </c>
      <c r="K6" s="306" t="s">
        <v>110</v>
      </c>
      <c r="L6" s="204" t="s">
        <v>12</v>
      </c>
      <c r="M6" s="306" t="s">
        <v>110</v>
      </c>
      <c r="N6" s="204" t="s">
        <v>12</v>
      </c>
      <c r="O6" s="306" t="s">
        <v>110</v>
      </c>
      <c r="P6" s="204" t="s">
        <v>12</v>
      </c>
      <c r="Q6" s="645"/>
      <c r="R6" s="645"/>
      <c r="S6" s="645"/>
      <c r="T6" s="645"/>
      <c r="U6" s="664"/>
    </row>
    <row r="7" spans="1:21" ht="15.75" customHeight="1">
      <c r="A7" s="693" t="s">
        <v>1444</v>
      </c>
      <c r="B7" s="693" t="s">
        <v>1445</v>
      </c>
      <c r="C7" s="257"/>
      <c r="D7" s="257"/>
      <c r="E7" s="257"/>
      <c r="F7" s="258"/>
      <c r="G7" s="258"/>
      <c r="H7" s="372"/>
      <c r="I7" s="258"/>
      <c r="J7" s="372"/>
      <c r="K7" s="258"/>
      <c r="L7" s="372"/>
      <c r="M7" s="258"/>
      <c r="N7" s="372"/>
      <c r="O7" s="258"/>
      <c r="P7" s="372"/>
      <c r="Q7" s="258"/>
      <c r="R7" s="258"/>
      <c r="S7" s="258"/>
      <c r="T7" s="258"/>
      <c r="U7" s="258"/>
    </row>
    <row r="8" spans="1:21" ht="15.75">
      <c r="A8" s="694"/>
      <c r="B8" s="694"/>
      <c r="C8" s="257"/>
      <c r="D8" s="257"/>
      <c r="E8" s="257"/>
      <c r="F8" s="258"/>
      <c r="G8" s="258"/>
      <c r="H8" s="372"/>
      <c r="I8" s="258"/>
      <c r="J8" s="372"/>
      <c r="K8" s="258"/>
      <c r="L8" s="372"/>
      <c r="M8" s="258"/>
      <c r="N8" s="372"/>
      <c r="O8" s="258"/>
      <c r="P8" s="372"/>
      <c r="Q8" s="258"/>
      <c r="R8" s="258"/>
      <c r="S8" s="258"/>
      <c r="T8" s="258"/>
      <c r="U8" s="258"/>
    </row>
    <row r="9" spans="1:21" ht="15.75">
      <c r="A9" s="694"/>
      <c r="B9" s="694"/>
      <c r="C9" s="257"/>
      <c r="D9" s="257"/>
      <c r="E9" s="257"/>
      <c r="F9" s="258"/>
      <c r="G9" s="258"/>
      <c r="H9" s="372"/>
      <c r="I9" s="258"/>
      <c r="J9" s="372"/>
      <c r="K9" s="258"/>
      <c r="L9" s="372"/>
      <c r="M9" s="258"/>
      <c r="N9" s="372"/>
      <c r="O9" s="258"/>
      <c r="P9" s="372"/>
      <c r="Q9" s="258"/>
      <c r="R9" s="258"/>
      <c r="S9" s="258"/>
      <c r="T9" s="258"/>
      <c r="U9" s="258"/>
    </row>
    <row r="10" spans="1:21" ht="15.75">
      <c r="A10" s="694"/>
      <c r="B10" s="694"/>
      <c r="C10" s="257"/>
      <c r="D10" s="257"/>
      <c r="E10" s="257"/>
      <c r="F10" s="258"/>
      <c r="G10" s="258"/>
      <c r="H10" s="372"/>
      <c r="I10" s="258"/>
      <c r="J10" s="372"/>
      <c r="K10" s="258"/>
      <c r="L10" s="372"/>
      <c r="M10" s="258"/>
      <c r="N10" s="372"/>
      <c r="O10" s="258"/>
      <c r="P10" s="372"/>
      <c r="Q10" s="258"/>
      <c r="R10" s="258"/>
      <c r="S10" s="258"/>
      <c r="T10" s="258"/>
      <c r="U10" s="258"/>
    </row>
    <row r="11" spans="1:21" ht="15.75">
      <c r="A11" s="694"/>
      <c r="B11" s="694"/>
      <c r="C11" s="257"/>
      <c r="D11" s="257"/>
      <c r="E11" s="257"/>
      <c r="F11" s="258"/>
      <c r="G11" s="258"/>
      <c r="H11" s="372"/>
      <c r="I11" s="258"/>
      <c r="J11" s="372"/>
      <c r="K11" s="258"/>
      <c r="L11" s="372"/>
      <c r="M11" s="258"/>
      <c r="N11" s="372"/>
      <c r="O11" s="258"/>
      <c r="P11" s="372"/>
      <c r="Q11" s="258"/>
      <c r="R11" s="258"/>
      <c r="S11" s="258"/>
      <c r="T11" s="258"/>
      <c r="U11" s="258"/>
    </row>
    <row r="12" spans="1:21" ht="15.75">
      <c r="A12" s="694"/>
      <c r="B12" s="694"/>
      <c r="C12" s="257"/>
      <c r="D12" s="257"/>
      <c r="E12" s="257"/>
      <c r="F12" s="258"/>
      <c r="G12" s="258"/>
      <c r="H12" s="372"/>
      <c r="I12" s="258"/>
      <c r="J12" s="372"/>
      <c r="K12" s="258"/>
      <c r="L12" s="372"/>
      <c r="M12" s="258"/>
      <c r="N12" s="372"/>
      <c r="O12" s="258"/>
      <c r="P12" s="372"/>
      <c r="Q12" s="258"/>
      <c r="R12" s="258"/>
      <c r="S12" s="258"/>
      <c r="T12" s="258"/>
      <c r="U12" s="373"/>
    </row>
    <row r="13" spans="1:21" ht="15.75" customHeight="1">
      <c r="A13" s="694"/>
      <c r="B13" s="694"/>
      <c r="C13" s="257"/>
      <c r="D13" s="257"/>
      <c r="E13" s="257"/>
      <c r="F13" s="258"/>
      <c r="G13" s="258"/>
      <c r="H13" s="372"/>
      <c r="I13" s="258"/>
      <c r="J13" s="372"/>
      <c r="K13" s="374"/>
      <c r="L13" s="372"/>
      <c r="M13" s="258"/>
      <c r="N13" s="372"/>
      <c r="O13" s="375"/>
      <c r="P13" s="372"/>
      <c r="Q13" s="258"/>
      <c r="R13" s="258"/>
      <c r="S13" s="258"/>
      <c r="T13" s="258"/>
      <c r="U13" s="258"/>
    </row>
    <row r="14" spans="1:21" ht="15.75">
      <c r="A14" s="694"/>
      <c r="B14" s="694"/>
      <c r="C14" s="257"/>
      <c r="D14" s="257"/>
      <c r="E14" s="257"/>
      <c r="F14" s="258"/>
      <c r="G14" s="258"/>
      <c r="H14" s="372"/>
      <c r="I14" s="258"/>
      <c r="J14" s="372"/>
      <c r="K14" s="374"/>
      <c r="L14" s="372"/>
      <c r="M14" s="258"/>
      <c r="N14" s="372"/>
      <c r="O14" s="375"/>
      <c r="P14" s="372"/>
      <c r="Q14" s="258"/>
      <c r="R14" s="258"/>
      <c r="S14" s="258"/>
      <c r="T14" s="258"/>
      <c r="U14" s="258"/>
    </row>
    <row r="15" spans="1:21" ht="15.75">
      <c r="A15" s="694"/>
      <c r="B15" s="694"/>
      <c r="C15" s="257"/>
      <c r="D15" s="257"/>
      <c r="E15" s="257"/>
      <c r="F15" s="258"/>
      <c r="G15" s="258"/>
      <c r="H15" s="372"/>
      <c r="I15" s="258"/>
      <c r="J15" s="372"/>
      <c r="K15" s="374"/>
      <c r="L15" s="372"/>
      <c r="M15" s="258"/>
      <c r="N15" s="372"/>
      <c r="O15" s="375"/>
      <c r="P15" s="372"/>
      <c r="Q15" s="258"/>
      <c r="R15" s="258"/>
      <c r="S15" s="258"/>
      <c r="T15" s="258"/>
      <c r="U15" s="258"/>
    </row>
    <row r="16" spans="1:21" ht="15.75">
      <c r="A16" s="694"/>
      <c r="B16" s="694"/>
      <c r="C16" s="257"/>
      <c r="D16" s="257"/>
      <c r="E16" s="257"/>
      <c r="F16" s="258"/>
      <c r="G16" s="258"/>
      <c r="H16" s="372"/>
      <c r="I16" s="258"/>
      <c r="J16" s="372"/>
      <c r="K16" s="374"/>
      <c r="L16" s="372"/>
      <c r="M16" s="258"/>
      <c r="N16" s="372"/>
      <c r="O16" s="375"/>
      <c r="P16" s="372"/>
      <c r="Q16" s="258"/>
      <c r="R16" s="258"/>
      <c r="S16" s="258"/>
      <c r="T16" s="258"/>
      <c r="U16" s="258"/>
    </row>
    <row r="17" spans="1:21" ht="15.75">
      <c r="A17" s="694"/>
      <c r="B17" s="694"/>
      <c r="C17" s="257"/>
      <c r="D17" s="257"/>
      <c r="E17" s="257"/>
      <c r="F17" s="258"/>
      <c r="G17" s="258"/>
      <c r="H17" s="372"/>
      <c r="I17" s="258"/>
      <c r="J17" s="372"/>
      <c r="K17" s="258"/>
      <c r="L17" s="372"/>
      <c r="M17" s="258"/>
      <c r="N17" s="372"/>
      <c r="O17" s="258"/>
      <c r="P17" s="372"/>
      <c r="Q17" s="258"/>
      <c r="R17" s="258"/>
      <c r="S17" s="258"/>
      <c r="T17" s="258"/>
      <c r="U17" s="376"/>
    </row>
    <row r="18" spans="1:21" ht="15.75">
      <c r="A18" s="695"/>
      <c r="B18" s="695"/>
      <c r="C18" s="257"/>
      <c r="D18" s="257"/>
      <c r="E18" s="257"/>
      <c r="F18" s="258"/>
      <c r="G18" s="258"/>
      <c r="H18" s="372"/>
      <c r="I18" s="258"/>
      <c r="J18" s="372"/>
      <c r="K18" s="258"/>
      <c r="L18" s="372"/>
      <c r="M18" s="258"/>
      <c r="N18" s="372"/>
      <c r="O18" s="258"/>
      <c r="P18" s="372"/>
      <c r="Q18" s="258"/>
      <c r="R18" s="258"/>
      <c r="S18" s="258"/>
      <c r="T18" s="258"/>
      <c r="U18" s="258"/>
    </row>
    <row r="19" spans="1:21" ht="15.75">
      <c r="A19" s="269"/>
      <c r="B19" s="270"/>
      <c r="C19" s="269" t="s">
        <v>1442</v>
      </c>
      <c r="D19" s="270"/>
      <c r="E19" s="270"/>
      <c r="F19" s="271"/>
      <c r="G19" s="259">
        <f t="shared" ref="G19:P19" si="0">SUM(G7:G18)</f>
        <v>0</v>
      </c>
      <c r="H19" s="260">
        <f t="shared" si="0"/>
        <v>0</v>
      </c>
      <c r="I19" s="259">
        <f t="shared" si="0"/>
        <v>0</v>
      </c>
      <c r="J19" s="260">
        <f t="shared" si="0"/>
        <v>0</v>
      </c>
      <c r="K19" s="259">
        <f t="shared" si="0"/>
        <v>0</v>
      </c>
      <c r="L19" s="260">
        <f t="shared" si="0"/>
        <v>0</v>
      </c>
      <c r="M19" s="259">
        <f t="shared" si="0"/>
        <v>0</v>
      </c>
      <c r="N19" s="260">
        <f t="shared" si="0"/>
        <v>0</v>
      </c>
      <c r="O19" s="260">
        <f t="shared" si="0"/>
        <v>0</v>
      </c>
      <c r="P19" s="260">
        <f t="shared" si="0"/>
        <v>0</v>
      </c>
      <c r="Q19" s="240"/>
      <c r="R19" s="240"/>
      <c r="S19" s="240"/>
      <c r="T19" s="240"/>
      <c r="U19" s="240"/>
    </row>
    <row r="25" spans="1:21">
      <c r="H25"/>
      <c r="J25"/>
      <c r="L25"/>
      <c r="N25"/>
      <c r="P25"/>
    </row>
    <row r="26" spans="1:21">
      <c r="H26"/>
      <c r="J26"/>
      <c r="L26"/>
      <c r="N26"/>
      <c r="P26"/>
    </row>
    <row r="27" spans="1:21">
      <c r="H27"/>
      <c r="J27"/>
      <c r="L27"/>
      <c r="N27"/>
      <c r="P27"/>
    </row>
    <row r="28" spans="1:21">
      <c r="H28"/>
      <c r="J28"/>
      <c r="L28"/>
      <c r="N28"/>
      <c r="P28"/>
    </row>
    <row r="29" spans="1:21">
      <c r="H29"/>
      <c r="J29"/>
      <c r="L29"/>
      <c r="N29"/>
      <c r="P29"/>
    </row>
    <row r="30" spans="1:21">
      <c r="H30"/>
      <c r="J30"/>
      <c r="L30"/>
      <c r="N30"/>
      <c r="P30"/>
    </row>
    <row r="31" spans="1:21">
      <c r="H31"/>
      <c r="J31"/>
      <c r="L31"/>
      <c r="N31"/>
      <c r="P31"/>
    </row>
    <row r="32" spans="1:21">
      <c r="H32"/>
      <c r="J32"/>
      <c r="L32"/>
      <c r="N32"/>
      <c r="P32"/>
    </row>
    <row r="33" spans="8:16">
      <c r="H33"/>
      <c r="J33"/>
      <c r="L33"/>
      <c r="N33"/>
      <c r="P33"/>
    </row>
    <row r="34" spans="8:16">
      <c r="H34"/>
      <c r="J34"/>
      <c r="L34"/>
      <c r="N34"/>
      <c r="P34"/>
    </row>
    <row r="35" spans="8:16">
      <c r="H35"/>
      <c r="J35"/>
      <c r="L35"/>
      <c r="N35"/>
      <c r="P35"/>
    </row>
    <row r="36" spans="8:16">
      <c r="H36"/>
      <c r="J36"/>
      <c r="L36"/>
      <c r="N36"/>
      <c r="P36"/>
    </row>
    <row r="37" spans="8:16">
      <c r="H37"/>
      <c r="J37"/>
      <c r="L37"/>
      <c r="N37"/>
      <c r="P37"/>
    </row>
  </sheetData>
  <mergeCells count="20">
    <mergeCell ref="A3:U3"/>
    <mergeCell ref="A4:A6"/>
    <mergeCell ref="B4:B6"/>
    <mergeCell ref="C4:C6"/>
    <mergeCell ref="D4:D6"/>
    <mergeCell ref="E4:E6"/>
    <mergeCell ref="F4:F6"/>
    <mergeCell ref="G4:N4"/>
    <mergeCell ref="O4:P5"/>
    <mergeCell ref="T4:T6"/>
    <mergeCell ref="U4:U6"/>
    <mergeCell ref="G5:H5"/>
    <mergeCell ref="I5:J5"/>
    <mergeCell ref="K5:L5"/>
    <mergeCell ref="M5:N5"/>
    <mergeCell ref="B7:B18"/>
    <mergeCell ref="A7:A18"/>
    <mergeCell ref="Q4:Q6"/>
    <mergeCell ref="R4:R6"/>
    <mergeCell ref="S4:S6"/>
  </mergeCells>
  <dataValidations count="9">
    <dataValidation allowBlank="1" showInputMessage="1" showErrorMessage="1" promptTitle="CORRELATIVO DE LA ACTIVIDAD" prompt="Estos son los mismos utilizados en los cuadros de costos, los cuales sirven para poder reflejar la Actividad a realizar en cada uno de los cuadros de costos." sqref="E4:E6"/>
    <dataValidation allowBlank="1" showInputMessage="1" showErrorMessage="1" promptTitle="INDICADORES DE RESULTADOS" prompt="Medidas o variables para verificar el cumplimiento de cada paso.&#10;" sqref="D4:D6"/>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4:C6"/>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10;" sqref="F4:F6"/>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4:U6"/>
    <dataValidation allowBlank="1" showInputMessage="1" showErrorMessage="1" promptTitle="POBLACIÓN OBJETIVO" prompt="Grupo  de personas al cual se pretende beneficiar con dicho actividad." sqref="T4:T6"/>
    <dataValidation allowBlank="1" showInputMessage="1" showErrorMessage="1" promptTitle="MEDIO DE VERIFICACIÓN" prompt="Corresponde a los elementos a través del cual se acredita y se verifican  las actividades." sqref="S4:S6"/>
    <dataValidation allowBlank="1" showInputMessage="1" showErrorMessage="1" promptTitle="JUSTIFICACIÓN" prompt="Es aquella en que se explica de forma convincente el motivo por el que y para que se va realizar dicha actividad, que beneficio va traer a la institución." sqref="R4:R6"/>
    <dataValidation allowBlank="1" showInputMessage="1" showErrorMessage="1" promptTitle="SUPUESTOS" prompt="Un  supuesto es un dato asumido como cierto a efectos de planificación este puede ser positivo como negativo." sqref="Q4:Q6"/>
  </dataValidations>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dimension ref="A1:U60"/>
  <sheetViews>
    <sheetView zoomScale="90" zoomScaleNormal="90" workbookViewId="0">
      <pane ySplit="6" topLeftCell="A22" activePane="bottomLeft" state="frozen"/>
      <selection activeCell="A7" sqref="A7"/>
      <selection pane="bottomLeft" activeCell="F22" sqref="F22"/>
    </sheetView>
  </sheetViews>
  <sheetFormatPr baseColWidth="10" defaultRowHeight="15"/>
  <cols>
    <col min="1" max="1" width="21.7109375" style="380" customWidth="1"/>
    <col min="2" max="2" width="24.28515625" style="380" customWidth="1"/>
    <col min="3" max="6" width="27.42578125" style="380" customWidth="1"/>
    <col min="7" max="7" width="15.28515625" style="380" customWidth="1"/>
    <col min="8" max="8" width="13.7109375" style="206" bestFit="1" customWidth="1"/>
    <col min="9" max="9" width="15.28515625" style="380" customWidth="1"/>
    <col min="10" max="10" width="18.85546875" style="206" customWidth="1"/>
    <col min="11" max="11" width="11.42578125" style="380"/>
    <col min="12" max="12" width="13.7109375" style="206" bestFit="1" customWidth="1"/>
    <col min="13" max="13" width="11.42578125" style="380"/>
    <col min="14" max="14" width="13.7109375" style="206" bestFit="1" customWidth="1"/>
    <col min="15" max="15" width="15.28515625" style="380" customWidth="1"/>
    <col min="16" max="16" width="18.28515625" style="206" customWidth="1"/>
    <col min="17" max="20" width="14.140625" style="380" customWidth="1"/>
    <col min="21" max="21" width="17" style="380" customWidth="1"/>
    <col min="22" max="16384" width="11.42578125" style="380"/>
  </cols>
  <sheetData>
    <row r="1" spans="1:21" ht="18.75">
      <c r="B1" s="261"/>
      <c r="C1" s="261"/>
      <c r="D1" s="261"/>
      <c r="E1" s="261"/>
      <c r="F1" s="261"/>
      <c r="G1" s="261" t="s">
        <v>1483</v>
      </c>
      <c r="J1" s="261"/>
      <c r="K1" s="261"/>
      <c r="L1" s="261"/>
      <c r="M1" s="261"/>
      <c r="N1" s="261"/>
      <c r="O1" s="261"/>
      <c r="P1" s="261"/>
      <c r="Q1" s="261"/>
      <c r="R1" s="261"/>
      <c r="S1" s="261"/>
      <c r="T1" s="261"/>
      <c r="U1" s="261"/>
    </row>
    <row r="2" spans="1:21" ht="18.75">
      <c r="A2" s="246" t="s">
        <v>1369</v>
      </c>
      <c r="B2" s="261"/>
      <c r="C2" s="261"/>
      <c r="D2" s="261"/>
      <c r="E2" s="261"/>
      <c r="F2" s="261"/>
      <c r="G2" s="261"/>
      <c r="J2" s="261"/>
      <c r="K2" s="261"/>
      <c r="L2" s="261"/>
      <c r="M2" s="261"/>
      <c r="N2" s="261"/>
      <c r="O2" s="261"/>
      <c r="P2" s="261"/>
      <c r="Q2" s="261"/>
      <c r="R2" s="261"/>
      <c r="S2" s="261"/>
      <c r="T2" s="261"/>
      <c r="U2" s="261"/>
    </row>
    <row r="3" spans="1:21">
      <c r="A3" s="696" t="s">
        <v>1482</v>
      </c>
      <c r="B3" s="696"/>
      <c r="C3" s="696"/>
      <c r="D3" s="696"/>
      <c r="E3" s="696"/>
      <c r="F3" s="696"/>
      <c r="G3" s="696"/>
      <c r="H3" s="696"/>
      <c r="I3" s="696"/>
      <c r="J3" s="696"/>
      <c r="K3" s="696"/>
      <c r="L3" s="696"/>
      <c r="M3" s="696"/>
      <c r="N3" s="696"/>
      <c r="O3" s="696"/>
      <c r="P3" s="696"/>
      <c r="Q3" s="696"/>
      <c r="R3" s="696"/>
      <c r="S3" s="696"/>
      <c r="T3" s="696"/>
      <c r="U3" s="696"/>
    </row>
    <row r="4" spans="1:21" ht="15" customHeight="1">
      <c r="A4" s="677" t="s">
        <v>99</v>
      </c>
      <c r="B4" s="646" t="s">
        <v>114</v>
      </c>
      <c r="C4" s="656" t="s">
        <v>88</v>
      </c>
      <c r="D4" s="656" t="s">
        <v>89</v>
      </c>
      <c r="E4" s="665" t="s">
        <v>399</v>
      </c>
      <c r="F4" s="656" t="s">
        <v>90</v>
      </c>
      <c r="G4" s="677" t="s">
        <v>102</v>
      </c>
      <c r="H4" s="677"/>
      <c r="I4" s="677"/>
      <c r="J4" s="677"/>
      <c r="K4" s="677"/>
      <c r="L4" s="677"/>
      <c r="M4" s="677"/>
      <c r="N4" s="677"/>
      <c r="O4" s="676" t="s">
        <v>103</v>
      </c>
      <c r="P4" s="676"/>
      <c r="Q4" s="646" t="s">
        <v>104</v>
      </c>
      <c r="R4" s="646" t="s">
        <v>105</v>
      </c>
      <c r="S4" s="646" t="s">
        <v>112</v>
      </c>
      <c r="T4" s="646" t="s">
        <v>111</v>
      </c>
      <c r="U4" s="662" t="s">
        <v>91</v>
      </c>
    </row>
    <row r="5" spans="1:21" ht="15" customHeight="1">
      <c r="A5" s="677"/>
      <c r="B5" s="644"/>
      <c r="C5" s="657"/>
      <c r="D5" s="657"/>
      <c r="E5" s="666"/>
      <c r="F5" s="657"/>
      <c r="G5" s="677" t="s">
        <v>106</v>
      </c>
      <c r="H5" s="677"/>
      <c r="I5" s="677" t="s">
        <v>107</v>
      </c>
      <c r="J5" s="677"/>
      <c r="K5" s="677" t="s">
        <v>108</v>
      </c>
      <c r="L5" s="677"/>
      <c r="M5" s="677" t="s">
        <v>109</v>
      </c>
      <c r="N5" s="677"/>
      <c r="O5" s="676"/>
      <c r="P5" s="676"/>
      <c r="Q5" s="644"/>
      <c r="R5" s="644"/>
      <c r="S5" s="644"/>
      <c r="T5" s="644"/>
      <c r="U5" s="663"/>
    </row>
    <row r="6" spans="1:21" ht="25.5">
      <c r="A6" s="677"/>
      <c r="B6" s="645"/>
      <c r="C6" s="658"/>
      <c r="D6" s="658"/>
      <c r="E6" s="667"/>
      <c r="F6" s="658"/>
      <c r="G6" s="306" t="s">
        <v>110</v>
      </c>
      <c r="H6" s="204" t="s">
        <v>12</v>
      </c>
      <c r="I6" s="306" t="s">
        <v>110</v>
      </c>
      <c r="J6" s="204" t="s">
        <v>12</v>
      </c>
      <c r="K6" s="306" t="s">
        <v>110</v>
      </c>
      <c r="L6" s="204" t="s">
        <v>12</v>
      </c>
      <c r="M6" s="306" t="s">
        <v>110</v>
      </c>
      <c r="N6" s="204" t="s">
        <v>12</v>
      </c>
      <c r="O6" s="306" t="s">
        <v>110</v>
      </c>
      <c r="P6" s="204" t="s">
        <v>12</v>
      </c>
      <c r="Q6" s="645"/>
      <c r="R6" s="645"/>
      <c r="S6" s="645"/>
      <c r="T6" s="645"/>
      <c r="U6" s="664"/>
    </row>
    <row r="7" spans="1:21" ht="15.75">
      <c r="A7" s="693" t="s">
        <v>1476</v>
      </c>
      <c r="B7" s="697" t="s">
        <v>1474</v>
      </c>
      <c r="G7" s="258"/>
      <c r="H7" s="372"/>
      <c r="I7" s="258"/>
      <c r="J7" s="372"/>
      <c r="K7" s="258"/>
      <c r="L7" s="372"/>
      <c r="M7" s="258"/>
      <c r="N7" s="372"/>
      <c r="O7" s="258"/>
      <c r="P7" s="372"/>
      <c r="Q7" s="258"/>
      <c r="R7" s="258"/>
      <c r="S7" s="258"/>
      <c r="T7" s="258"/>
      <c r="U7" s="258"/>
    </row>
    <row r="8" spans="1:21" ht="15.75">
      <c r="A8" s="694"/>
      <c r="B8" s="697"/>
      <c r="C8" s="257"/>
      <c r="D8" s="257"/>
      <c r="E8" s="257"/>
      <c r="F8" s="258"/>
      <c r="G8" s="258"/>
      <c r="H8" s="372"/>
      <c r="I8" s="258"/>
      <c r="J8" s="372"/>
      <c r="K8" s="258"/>
      <c r="L8" s="372"/>
      <c r="M8" s="258"/>
      <c r="N8" s="372"/>
      <c r="O8" s="258"/>
      <c r="P8" s="372"/>
      <c r="Q8" s="258"/>
      <c r="R8" s="258"/>
      <c r="S8" s="258"/>
      <c r="T8" s="258"/>
      <c r="U8" s="258"/>
    </row>
    <row r="9" spans="1:21" ht="15.75">
      <c r="A9" s="694"/>
      <c r="B9" s="697"/>
      <c r="C9" s="257"/>
      <c r="D9" s="257"/>
      <c r="E9" s="257"/>
      <c r="F9" s="258"/>
      <c r="G9" s="258"/>
      <c r="H9" s="372"/>
      <c r="I9" s="258"/>
      <c r="J9" s="372"/>
      <c r="K9" s="258"/>
      <c r="L9" s="372"/>
      <c r="M9" s="258"/>
      <c r="N9" s="372"/>
      <c r="O9" s="258"/>
      <c r="P9" s="372"/>
      <c r="Q9" s="258"/>
      <c r="R9" s="258"/>
      <c r="S9" s="258"/>
      <c r="T9" s="258"/>
      <c r="U9" s="258"/>
    </row>
    <row r="10" spans="1:21" ht="15.75">
      <c r="A10" s="694"/>
      <c r="B10" s="697"/>
      <c r="C10" s="257"/>
      <c r="D10" s="257"/>
      <c r="E10" s="257"/>
      <c r="F10" s="258"/>
      <c r="G10" s="258"/>
      <c r="H10" s="372"/>
      <c r="I10" s="258"/>
      <c r="J10" s="372"/>
      <c r="K10" s="258"/>
      <c r="L10" s="372"/>
      <c r="M10" s="258"/>
      <c r="N10" s="372"/>
      <c r="O10" s="258"/>
      <c r="P10" s="372"/>
      <c r="Q10" s="258"/>
      <c r="R10" s="258"/>
      <c r="S10" s="258"/>
      <c r="T10" s="258"/>
      <c r="U10" s="258"/>
    </row>
    <row r="11" spans="1:21" ht="15.75">
      <c r="A11" s="694"/>
      <c r="B11" s="697"/>
      <c r="C11" s="257"/>
      <c r="D11" s="257"/>
      <c r="E11" s="257"/>
      <c r="F11" s="258"/>
      <c r="G11" s="258"/>
      <c r="H11" s="372"/>
      <c r="I11" s="258"/>
      <c r="J11" s="372"/>
      <c r="K11" s="258"/>
      <c r="L11" s="372"/>
      <c r="M11" s="258"/>
      <c r="N11" s="372"/>
      <c r="O11" s="258"/>
      <c r="P11" s="372"/>
      <c r="Q11" s="258"/>
      <c r="R11" s="258"/>
      <c r="S11" s="258"/>
      <c r="T11" s="258"/>
      <c r="U11" s="258"/>
    </row>
    <row r="12" spans="1:21" ht="15.75">
      <c r="A12" s="694"/>
      <c r="B12" s="697" t="s">
        <v>1481</v>
      </c>
      <c r="C12" s="257"/>
      <c r="D12" s="257"/>
      <c r="E12" s="257"/>
      <c r="F12" s="258"/>
      <c r="G12" s="258"/>
      <c r="H12" s="372"/>
      <c r="I12" s="258"/>
      <c r="J12" s="372"/>
      <c r="K12" s="258"/>
      <c r="L12" s="372"/>
      <c r="M12" s="258"/>
      <c r="N12" s="372"/>
      <c r="O12" s="258"/>
      <c r="P12" s="372"/>
      <c r="Q12" s="258"/>
      <c r="R12" s="258"/>
      <c r="S12" s="258"/>
      <c r="T12" s="258"/>
      <c r="U12" s="258"/>
    </row>
    <row r="13" spans="1:21" ht="15.75">
      <c r="A13" s="694"/>
      <c r="B13" s="697"/>
      <c r="C13" s="257"/>
      <c r="D13" s="257"/>
      <c r="E13" s="257"/>
      <c r="F13" s="258"/>
      <c r="G13" s="258"/>
      <c r="H13" s="372"/>
      <c r="I13" s="258"/>
      <c r="J13" s="372"/>
      <c r="K13" s="258"/>
      <c r="L13" s="372"/>
      <c r="M13" s="258"/>
      <c r="N13" s="372"/>
      <c r="O13" s="258"/>
      <c r="P13" s="372"/>
      <c r="Q13" s="258"/>
      <c r="R13" s="258"/>
      <c r="S13" s="258"/>
      <c r="T13" s="258"/>
      <c r="U13" s="373"/>
    </row>
    <row r="14" spans="1:21" ht="15.75">
      <c r="A14" s="694"/>
      <c r="B14" s="697"/>
      <c r="C14" s="257"/>
      <c r="D14" s="257"/>
      <c r="E14" s="257"/>
      <c r="F14" s="258"/>
      <c r="G14" s="258"/>
      <c r="H14" s="372"/>
      <c r="I14" s="258"/>
      <c r="J14" s="372"/>
      <c r="K14" s="258"/>
      <c r="L14" s="372"/>
      <c r="M14" s="258"/>
      <c r="N14" s="372"/>
      <c r="O14" s="258"/>
      <c r="P14" s="372"/>
      <c r="Q14" s="258"/>
      <c r="R14" s="258"/>
      <c r="S14" s="258"/>
      <c r="T14" s="258"/>
      <c r="U14" s="373"/>
    </row>
    <row r="15" spans="1:21" ht="15.75">
      <c r="A15" s="694"/>
      <c r="B15" s="697"/>
      <c r="C15" s="257"/>
      <c r="D15" s="257"/>
      <c r="E15" s="257"/>
      <c r="F15" s="258"/>
      <c r="G15" s="258"/>
      <c r="H15" s="372"/>
      <c r="I15" s="258"/>
      <c r="J15" s="372"/>
      <c r="K15" s="258"/>
      <c r="L15" s="372"/>
      <c r="M15" s="258"/>
      <c r="N15" s="372"/>
      <c r="O15" s="258"/>
      <c r="P15" s="372"/>
      <c r="Q15" s="258"/>
      <c r="R15" s="258"/>
      <c r="S15" s="258"/>
      <c r="T15" s="258"/>
      <c r="U15" s="373"/>
    </row>
    <row r="16" spans="1:21" ht="15.75">
      <c r="A16" s="694"/>
      <c r="B16" s="697"/>
      <c r="C16" s="257"/>
      <c r="D16" s="257"/>
      <c r="E16" s="257"/>
      <c r="F16" s="258"/>
      <c r="G16" s="258"/>
      <c r="H16" s="372"/>
      <c r="I16" s="258"/>
      <c r="J16" s="372"/>
      <c r="K16" s="374"/>
      <c r="L16" s="372"/>
      <c r="M16" s="258"/>
      <c r="N16" s="372"/>
      <c r="O16" s="375"/>
      <c r="P16" s="372"/>
      <c r="Q16" s="258"/>
      <c r="R16" s="258"/>
      <c r="S16" s="258"/>
      <c r="T16" s="258"/>
      <c r="U16" s="258"/>
    </row>
    <row r="17" spans="1:21" ht="15.75">
      <c r="A17" s="694"/>
      <c r="B17" s="697" t="s">
        <v>1475</v>
      </c>
      <c r="C17" s="257"/>
      <c r="D17" s="257"/>
      <c r="E17" s="257"/>
      <c r="F17" s="258"/>
      <c r="G17" s="258"/>
      <c r="H17" s="372"/>
      <c r="I17" s="258"/>
      <c r="J17" s="372"/>
      <c r="K17" s="374"/>
      <c r="L17" s="372"/>
      <c r="M17" s="258"/>
      <c r="N17" s="372"/>
      <c r="O17" s="375"/>
      <c r="P17" s="372"/>
      <c r="Q17" s="258"/>
      <c r="R17" s="258"/>
      <c r="S17" s="258"/>
      <c r="T17" s="258"/>
      <c r="U17" s="258"/>
    </row>
    <row r="18" spans="1:21" ht="15.75">
      <c r="A18" s="694"/>
      <c r="B18" s="697"/>
      <c r="C18" s="257"/>
      <c r="D18" s="257"/>
      <c r="E18" s="257"/>
      <c r="F18" s="258"/>
      <c r="G18" s="258"/>
      <c r="H18" s="372"/>
      <c r="I18" s="258"/>
      <c r="J18" s="372"/>
      <c r="K18" s="374"/>
      <c r="L18" s="372"/>
      <c r="M18" s="258"/>
      <c r="N18" s="372"/>
      <c r="O18" s="375"/>
      <c r="P18" s="372"/>
      <c r="Q18" s="258"/>
      <c r="R18" s="258"/>
      <c r="S18" s="258"/>
      <c r="T18" s="258"/>
      <c r="U18" s="258"/>
    </row>
    <row r="19" spans="1:21" ht="15.75">
      <c r="A19" s="694"/>
      <c r="B19" s="697"/>
      <c r="C19" s="257"/>
      <c r="D19" s="257"/>
      <c r="E19" s="257"/>
      <c r="F19" s="258"/>
      <c r="G19" s="258"/>
      <c r="H19" s="372"/>
      <c r="I19" s="258"/>
      <c r="J19" s="372"/>
      <c r="K19" s="374"/>
      <c r="L19" s="372"/>
      <c r="M19" s="258"/>
      <c r="N19" s="372"/>
      <c r="O19" s="375"/>
      <c r="P19" s="372"/>
      <c r="Q19" s="258"/>
      <c r="R19" s="258"/>
      <c r="S19" s="258"/>
      <c r="T19" s="258"/>
      <c r="U19" s="258"/>
    </row>
    <row r="20" spans="1:21" ht="15.75">
      <c r="A20" s="694"/>
      <c r="B20" s="697"/>
      <c r="C20" s="257"/>
      <c r="D20" s="257"/>
      <c r="E20" s="257"/>
      <c r="F20" s="258"/>
      <c r="G20" s="258"/>
      <c r="H20" s="372"/>
      <c r="I20" s="258"/>
      <c r="J20" s="372"/>
      <c r="K20" s="374"/>
      <c r="L20" s="372"/>
      <c r="M20" s="258"/>
      <c r="N20" s="372"/>
      <c r="O20" s="375"/>
      <c r="P20" s="372"/>
      <c r="Q20" s="258"/>
      <c r="R20" s="258"/>
      <c r="S20" s="258"/>
      <c r="T20" s="258"/>
      <c r="U20" s="258"/>
    </row>
    <row r="21" spans="1:21" ht="15.75">
      <c r="A21" s="694"/>
      <c r="B21" s="697"/>
      <c r="C21" s="257"/>
      <c r="D21" s="257"/>
      <c r="E21" s="389"/>
      <c r="F21" s="258"/>
      <c r="G21" s="258"/>
      <c r="H21" s="372"/>
      <c r="I21" s="258"/>
      <c r="J21" s="372"/>
      <c r="K21" s="374"/>
      <c r="L21" s="372"/>
      <c r="M21" s="258"/>
      <c r="N21" s="372"/>
      <c r="O21" s="375"/>
      <c r="P21" s="372"/>
      <c r="Q21" s="258"/>
      <c r="R21" s="258"/>
      <c r="S21" s="258"/>
      <c r="T21" s="258"/>
      <c r="U21" s="258"/>
    </row>
    <row r="22" spans="1:21" ht="15.75">
      <c r="A22" s="694"/>
      <c r="B22" s="693" t="s">
        <v>1477</v>
      </c>
      <c r="C22" s="257"/>
      <c r="D22" s="257"/>
      <c r="E22" s="389"/>
      <c r="F22" s="258"/>
      <c r="G22" s="258"/>
      <c r="H22" s="372"/>
      <c r="I22" s="258"/>
      <c r="J22" s="372"/>
      <c r="K22" s="374"/>
      <c r="L22" s="372"/>
      <c r="M22" s="258"/>
      <c r="N22" s="372"/>
      <c r="O22" s="375"/>
      <c r="P22" s="372"/>
      <c r="Q22" s="258"/>
      <c r="R22" s="258"/>
      <c r="S22" s="258"/>
      <c r="T22" s="258"/>
      <c r="U22" s="258"/>
    </row>
    <row r="23" spans="1:21" ht="15.75">
      <c r="A23" s="694"/>
      <c r="B23" s="694"/>
      <c r="C23" s="257"/>
      <c r="D23" s="257"/>
      <c r="E23" s="389"/>
      <c r="F23" s="258"/>
      <c r="G23" s="258"/>
      <c r="H23" s="372"/>
      <c r="I23" s="258"/>
      <c r="J23" s="372"/>
      <c r="K23" s="374"/>
      <c r="L23" s="372"/>
      <c r="M23" s="258"/>
      <c r="N23" s="372"/>
      <c r="O23" s="375"/>
      <c r="P23" s="372"/>
      <c r="Q23" s="258"/>
      <c r="R23" s="258"/>
      <c r="S23" s="258"/>
      <c r="T23" s="258"/>
      <c r="U23" s="258"/>
    </row>
    <row r="24" spans="1:21" ht="15.75">
      <c r="A24" s="694"/>
      <c r="B24" s="694"/>
      <c r="C24" s="257"/>
      <c r="D24" s="257"/>
      <c r="E24" s="389"/>
      <c r="F24" s="258"/>
      <c r="G24" s="258"/>
      <c r="H24" s="372"/>
      <c r="I24" s="258"/>
      <c r="J24" s="372"/>
      <c r="K24" s="374"/>
      <c r="L24" s="372"/>
      <c r="M24" s="258"/>
      <c r="N24" s="372"/>
      <c r="O24" s="375"/>
      <c r="P24" s="372"/>
      <c r="Q24" s="258"/>
      <c r="R24" s="258"/>
      <c r="S24" s="258"/>
      <c r="T24" s="258"/>
      <c r="U24" s="258"/>
    </row>
    <row r="25" spans="1:21" ht="15.75">
      <c r="A25" s="694"/>
      <c r="B25" s="694"/>
      <c r="C25" s="257"/>
      <c r="D25" s="257"/>
      <c r="E25" s="389"/>
      <c r="F25" s="258"/>
      <c r="G25" s="258"/>
      <c r="H25" s="372"/>
      <c r="I25" s="258"/>
      <c r="J25" s="372"/>
      <c r="K25" s="374"/>
      <c r="L25" s="372"/>
      <c r="M25" s="258"/>
      <c r="N25" s="372"/>
      <c r="O25" s="375"/>
      <c r="P25" s="372"/>
      <c r="Q25" s="258"/>
      <c r="R25" s="258"/>
      <c r="S25" s="258"/>
      <c r="T25" s="258"/>
      <c r="U25" s="258"/>
    </row>
    <row r="26" spans="1:21" ht="15.75">
      <c r="A26" s="694"/>
      <c r="B26" s="695"/>
      <c r="C26" s="257"/>
      <c r="D26" s="257"/>
      <c r="E26" s="389"/>
      <c r="F26" s="258"/>
      <c r="G26" s="258"/>
      <c r="H26" s="372"/>
      <c r="I26" s="258"/>
      <c r="J26" s="372"/>
      <c r="K26" s="374"/>
      <c r="L26" s="372"/>
      <c r="M26" s="258"/>
      <c r="N26" s="372"/>
      <c r="O26" s="375"/>
      <c r="P26" s="372"/>
      <c r="Q26" s="258"/>
      <c r="R26" s="258"/>
      <c r="S26" s="258"/>
      <c r="T26" s="258"/>
      <c r="U26" s="258"/>
    </row>
    <row r="27" spans="1:21" ht="15.75">
      <c r="A27" s="694"/>
      <c r="B27" s="693" t="s">
        <v>1478</v>
      </c>
      <c r="C27" s="257"/>
      <c r="D27" s="257"/>
      <c r="E27" s="389"/>
      <c r="F27" s="258"/>
      <c r="G27" s="258"/>
      <c r="H27" s="372"/>
      <c r="I27" s="258"/>
      <c r="J27" s="372"/>
      <c r="K27" s="374"/>
      <c r="L27" s="372"/>
      <c r="M27" s="258"/>
      <c r="N27" s="372"/>
      <c r="O27" s="375"/>
      <c r="P27" s="372"/>
      <c r="Q27" s="258"/>
      <c r="R27" s="258"/>
      <c r="S27" s="258"/>
      <c r="T27" s="258"/>
      <c r="U27" s="258"/>
    </row>
    <row r="28" spans="1:21" ht="15.75">
      <c r="A28" s="694"/>
      <c r="B28" s="694"/>
      <c r="C28" s="257"/>
      <c r="D28" s="257"/>
      <c r="E28" s="389"/>
      <c r="F28" s="258"/>
      <c r="G28" s="258"/>
      <c r="H28" s="372"/>
      <c r="I28" s="258"/>
      <c r="J28" s="372"/>
      <c r="K28" s="374"/>
      <c r="L28" s="372"/>
      <c r="M28" s="258"/>
      <c r="N28" s="372"/>
      <c r="O28" s="375"/>
      <c r="P28" s="372"/>
      <c r="Q28" s="258"/>
      <c r="R28" s="258"/>
      <c r="S28" s="258"/>
      <c r="T28" s="258"/>
      <c r="U28" s="258"/>
    </row>
    <row r="29" spans="1:21" ht="15.75">
      <c r="A29" s="694"/>
      <c r="B29" s="694"/>
      <c r="C29" s="257"/>
      <c r="D29" s="257"/>
      <c r="E29" s="257"/>
      <c r="F29" s="258"/>
      <c r="G29" s="258"/>
      <c r="H29" s="372"/>
      <c r="I29" s="258"/>
      <c r="J29" s="372"/>
      <c r="K29" s="374"/>
      <c r="L29" s="372"/>
      <c r="M29" s="258"/>
      <c r="N29" s="372"/>
      <c r="O29" s="375"/>
      <c r="P29" s="372"/>
      <c r="Q29" s="258"/>
      <c r="R29" s="258"/>
      <c r="S29" s="258"/>
      <c r="T29" s="258"/>
      <c r="U29" s="258"/>
    </row>
    <row r="30" spans="1:21" ht="15.75">
      <c r="A30" s="694"/>
      <c r="B30" s="694"/>
      <c r="C30" s="257"/>
      <c r="D30" s="257"/>
      <c r="E30" s="257"/>
      <c r="F30" s="258"/>
      <c r="G30" s="258"/>
      <c r="H30" s="372"/>
      <c r="I30" s="258"/>
      <c r="J30" s="372"/>
      <c r="K30" s="374"/>
      <c r="L30" s="372"/>
      <c r="M30" s="258"/>
      <c r="N30" s="372"/>
      <c r="O30" s="375"/>
      <c r="P30" s="372"/>
      <c r="Q30" s="258"/>
      <c r="R30" s="258"/>
      <c r="S30" s="258"/>
      <c r="T30" s="258"/>
      <c r="U30" s="258"/>
    </row>
    <row r="31" spans="1:21" ht="15.75">
      <c r="A31" s="694"/>
      <c r="B31" s="695"/>
      <c r="C31" s="257"/>
      <c r="D31" s="257"/>
      <c r="E31" s="257"/>
      <c r="F31" s="258"/>
      <c r="G31" s="258"/>
      <c r="H31" s="372"/>
      <c r="I31" s="258"/>
      <c r="J31" s="372"/>
      <c r="K31" s="374"/>
      <c r="L31" s="372"/>
      <c r="M31" s="258"/>
      <c r="N31" s="372"/>
      <c r="O31" s="375"/>
      <c r="P31" s="372"/>
      <c r="Q31" s="258"/>
      <c r="R31" s="258"/>
      <c r="S31" s="258"/>
      <c r="T31" s="258"/>
      <c r="U31" s="258"/>
    </row>
    <row r="32" spans="1:21" ht="15.75">
      <c r="A32" s="694"/>
      <c r="B32" s="697" t="s">
        <v>1479</v>
      </c>
      <c r="C32" s="388"/>
      <c r="D32" s="257"/>
      <c r="E32" s="257"/>
      <c r="F32" s="258"/>
      <c r="G32" s="258"/>
      <c r="H32" s="372"/>
      <c r="I32" s="258"/>
      <c r="J32" s="372"/>
      <c r="K32" s="374"/>
      <c r="L32" s="372"/>
      <c r="M32" s="258"/>
      <c r="N32" s="372"/>
      <c r="O32" s="375"/>
      <c r="P32" s="372"/>
      <c r="Q32" s="258"/>
      <c r="R32" s="258"/>
      <c r="S32" s="258"/>
      <c r="T32" s="258"/>
      <c r="U32" s="258"/>
    </row>
    <row r="33" spans="1:21" ht="15.75">
      <c r="A33" s="694"/>
      <c r="B33" s="697"/>
      <c r="C33" s="388"/>
      <c r="D33" s="257"/>
      <c r="E33" s="257"/>
      <c r="F33" s="258"/>
      <c r="G33" s="258"/>
      <c r="H33" s="372"/>
      <c r="I33" s="258"/>
      <c r="J33" s="372"/>
      <c r="K33" s="374"/>
      <c r="L33" s="372"/>
      <c r="M33" s="258"/>
      <c r="N33" s="372"/>
      <c r="O33" s="375"/>
      <c r="P33" s="372"/>
      <c r="Q33" s="258"/>
      <c r="R33" s="258"/>
      <c r="S33" s="258"/>
      <c r="T33" s="258"/>
      <c r="U33" s="258"/>
    </row>
    <row r="34" spans="1:21" ht="15.75">
      <c r="A34" s="694"/>
      <c r="B34" s="697"/>
      <c r="C34" s="388"/>
      <c r="D34" s="257"/>
      <c r="E34" s="257"/>
      <c r="F34" s="258"/>
      <c r="G34" s="258"/>
      <c r="H34" s="372"/>
      <c r="I34" s="258"/>
      <c r="J34" s="372"/>
      <c r="K34" s="374"/>
      <c r="L34" s="372"/>
      <c r="M34" s="258"/>
      <c r="N34" s="372"/>
      <c r="O34" s="375"/>
      <c r="P34" s="372"/>
      <c r="Q34" s="258"/>
      <c r="R34" s="258"/>
      <c r="S34" s="258"/>
      <c r="T34" s="258"/>
      <c r="U34" s="258"/>
    </row>
    <row r="35" spans="1:21" ht="15.75">
      <c r="A35" s="694"/>
      <c r="B35" s="697"/>
      <c r="C35" s="388"/>
      <c r="D35" s="257"/>
      <c r="E35" s="257"/>
      <c r="F35" s="258"/>
      <c r="G35" s="258"/>
      <c r="H35" s="372"/>
      <c r="I35" s="258"/>
      <c r="J35" s="372"/>
      <c r="K35" s="374"/>
      <c r="L35" s="372"/>
      <c r="M35" s="258"/>
      <c r="N35" s="372"/>
      <c r="O35" s="375"/>
      <c r="P35" s="372"/>
      <c r="Q35" s="258"/>
      <c r="R35" s="258"/>
      <c r="S35" s="258"/>
      <c r="T35" s="258"/>
      <c r="U35" s="258"/>
    </row>
    <row r="36" spans="1:21" ht="15.75">
      <c r="A36" s="694"/>
      <c r="B36" s="697"/>
      <c r="C36" s="388"/>
      <c r="D36" s="257"/>
      <c r="E36" s="257"/>
      <c r="F36" s="258"/>
      <c r="G36" s="258"/>
      <c r="H36" s="372"/>
      <c r="I36" s="258"/>
      <c r="J36" s="372"/>
      <c r="K36" s="374"/>
      <c r="L36" s="372"/>
      <c r="M36" s="258"/>
      <c r="N36" s="372"/>
      <c r="O36" s="375"/>
      <c r="P36" s="372"/>
      <c r="Q36" s="258"/>
      <c r="R36" s="258"/>
      <c r="S36" s="258"/>
      <c r="T36" s="258"/>
      <c r="U36" s="258"/>
    </row>
    <row r="37" spans="1:21" ht="15.75">
      <c r="A37" s="694"/>
      <c r="B37" s="697" t="s">
        <v>1480</v>
      </c>
      <c r="C37" s="388"/>
      <c r="D37" s="257"/>
      <c r="E37" s="257"/>
      <c r="F37" s="258"/>
      <c r="G37" s="258"/>
      <c r="H37" s="372"/>
      <c r="I37" s="258"/>
      <c r="J37" s="372"/>
      <c r="K37" s="374"/>
      <c r="L37" s="372"/>
      <c r="M37" s="258"/>
      <c r="N37" s="372"/>
      <c r="O37" s="375"/>
      <c r="P37" s="372"/>
      <c r="Q37" s="258"/>
      <c r="R37" s="258"/>
      <c r="S37" s="258"/>
      <c r="T37" s="258"/>
      <c r="U37" s="258"/>
    </row>
    <row r="38" spans="1:21" ht="15.75">
      <c r="A38" s="694"/>
      <c r="B38" s="697"/>
      <c r="C38" s="388"/>
      <c r="D38" s="257"/>
      <c r="E38" s="257"/>
      <c r="F38" s="258"/>
      <c r="G38" s="258"/>
      <c r="H38" s="372"/>
      <c r="I38" s="258"/>
      <c r="J38" s="372"/>
      <c r="K38" s="374"/>
      <c r="L38" s="372"/>
      <c r="M38" s="258"/>
      <c r="N38" s="372"/>
      <c r="O38" s="375"/>
      <c r="P38" s="372"/>
      <c r="Q38" s="258"/>
      <c r="R38" s="258"/>
      <c r="S38" s="258"/>
      <c r="T38" s="258"/>
      <c r="U38" s="258"/>
    </row>
    <row r="39" spans="1:21" ht="15.75">
      <c r="A39" s="694"/>
      <c r="B39" s="697"/>
      <c r="C39" s="388"/>
      <c r="D39" s="257"/>
      <c r="E39" s="257"/>
      <c r="F39" s="258"/>
      <c r="G39" s="258"/>
      <c r="H39" s="372"/>
      <c r="I39" s="258"/>
      <c r="J39" s="372"/>
      <c r="K39" s="374"/>
      <c r="L39" s="372"/>
      <c r="M39" s="258"/>
      <c r="N39" s="372"/>
      <c r="O39" s="375"/>
      <c r="P39" s="372"/>
      <c r="Q39" s="258"/>
      <c r="R39" s="258"/>
      <c r="S39" s="258"/>
      <c r="T39" s="258"/>
      <c r="U39" s="258"/>
    </row>
    <row r="40" spans="1:21" ht="15.75">
      <c r="A40" s="694"/>
      <c r="B40" s="697"/>
      <c r="C40" s="388"/>
      <c r="D40" s="257"/>
      <c r="E40" s="257"/>
      <c r="F40" s="258"/>
      <c r="G40" s="258"/>
      <c r="H40" s="372"/>
      <c r="I40" s="258"/>
      <c r="J40" s="372"/>
      <c r="K40" s="374"/>
      <c r="L40" s="372"/>
      <c r="M40" s="258"/>
      <c r="N40" s="372"/>
      <c r="O40" s="375"/>
      <c r="P40" s="372"/>
      <c r="Q40" s="258"/>
      <c r="R40" s="258"/>
      <c r="S40" s="258"/>
      <c r="T40" s="258"/>
      <c r="U40" s="258"/>
    </row>
    <row r="41" spans="1:21" ht="15.75">
      <c r="A41" s="694"/>
      <c r="B41" s="697"/>
      <c r="C41" s="388"/>
      <c r="D41" s="257"/>
      <c r="E41" s="257"/>
      <c r="F41" s="258"/>
      <c r="G41" s="258"/>
      <c r="H41" s="372"/>
      <c r="I41" s="258"/>
      <c r="J41" s="372"/>
      <c r="K41" s="374"/>
      <c r="L41" s="372"/>
      <c r="M41" s="258"/>
      <c r="N41" s="372"/>
      <c r="O41" s="375"/>
      <c r="P41" s="372"/>
      <c r="Q41" s="258"/>
      <c r="R41" s="258"/>
      <c r="S41" s="258"/>
      <c r="T41" s="258"/>
      <c r="U41" s="258"/>
    </row>
    <row r="42" spans="1:21" ht="15.75">
      <c r="A42" s="269"/>
      <c r="B42" s="270"/>
      <c r="C42" s="269" t="s">
        <v>1484</v>
      </c>
      <c r="D42" s="270"/>
      <c r="E42" s="270"/>
      <c r="F42" s="271"/>
      <c r="G42" s="259">
        <f t="shared" ref="G42:P42" si="0">SUM(G7:G41)</f>
        <v>0</v>
      </c>
      <c r="H42" s="260">
        <f t="shared" si="0"/>
        <v>0</v>
      </c>
      <c r="I42" s="259">
        <f t="shared" si="0"/>
        <v>0</v>
      </c>
      <c r="J42" s="260">
        <f t="shared" si="0"/>
        <v>0</v>
      </c>
      <c r="K42" s="259">
        <f t="shared" si="0"/>
        <v>0</v>
      </c>
      <c r="L42" s="260">
        <f t="shared" si="0"/>
        <v>0</v>
      </c>
      <c r="M42" s="259">
        <f t="shared" si="0"/>
        <v>0</v>
      </c>
      <c r="N42" s="260">
        <f t="shared" si="0"/>
        <v>0</v>
      </c>
      <c r="O42" s="260">
        <f t="shared" si="0"/>
        <v>0</v>
      </c>
      <c r="P42" s="260">
        <f t="shared" si="0"/>
        <v>0</v>
      </c>
      <c r="Q42" s="240"/>
      <c r="R42" s="240"/>
      <c r="S42" s="240"/>
      <c r="T42" s="240"/>
      <c r="U42" s="240"/>
    </row>
    <row r="48" spans="1:21">
      <c r="H48" s="380"/>
      <c r="J48" s="380"/>
      <c r="L48" s="380"/>
      <c r="N48" s="380"/>
      <c r="P48" s="380"/>
    </row>
    <row r="49" spans="8:16">
      <c r="H49" s="380"/>
      <c r="J49" s="380"/>
      <c r="L49" s="380"/>
      <c r="N49" s="380"/>
      <c r="P49" s="380"/>
    </row>
    <row r="50" spans="8:16">
      <c r="H50" s="380"/>
      <c r="J50" s="380"/>
      <c r="L50" s="380"/>
      <c r="N50" s="380"/>
      <c r="P50" s="380"/>
    </row>
    <row r="51" spans="8:16">
      <c r="H51" s="380"/>
      <c r="J51" s="380"/>
      <c r="L51" s="380"/>
      <c r="N51" s="380"/>
      <c r="P51" s="380"/>
    </row>
    <row r="52" spans="8:16">
      <c r="H52" s="380"/>
      <c r="J52" s="380"/>
      <c r="L52" s="380"/>
      <c r="N52" s="380"/>
      <c r="P52" s="380"/>
    </row>
    <row r="53" spans="8:16">
      <c r="H53" s="380"/>
      <c r="J53" s="380"/>
      <c r="L53" s="380"/>
      <c r="N53" s="380"/>
      <c r="P53" s="380"/>
    </row>
    <row r="54" spans="8:16">
      <c r="H54" s="380"/>
      <c r="J54" s="380"/>
      <c r="L54" s="380"/>
      <c r="N54" s="380"/>
      <c r="P54" s="380"/>
    </row>
    <row r="55" spans="8:16">
      <c r="H55" s="380"/>
      <c r="J55" s="380"/>
      <c r="L55" s="380"/>
      <c r="N55" s="380"/>
      <c r="P55" s="380"/>
    </row>
    <row r="56" spans="8:16">
      <c r="H56" s="380"/>
      <c r="J56" s="380"/>
      <c r="L56" s="380"/>
      <c r="N56" s="380"/>
      <c r="P56" s="380"/>
    </row>
    <row r="57" spans="8:16">
      <c r="H57" s="380"/>
      <c r="J57" s="380"/>
      <c r="L57" s="380"/>
      <c r="N57" s="380"/>
      <c r="P57" s="380"/>
    </row>
    <row r="58" spans="8:16">
      <c r="H58" s="380"/>
      <c r="J58" s="380"/>
      <c r="L58" s="380"/>
      <c r="N58" s="380"/>
      <c r="P58" s="380"/>
    </row>
    <row r="59" spans="8:16">
      <c r="H59" s="380"/>
      <c r="J59" s="380"/>
      <c r="L59" s="380"/>
      <c r="N59" s="380"/>
      <c r="P59" s="380"/>
    </row>
    <row r="60" spans="8:16">
      <c r="H60" s="380"/>
      <c r="J60" s="380"/>
      <c r="L60" s="380"/>
      <c r="N60" s="380"/>
      <c r="P60" s="380"/>
    </row>
  </sheetData>
  <mergeCells count="26">
    <mergeCell ref="A3:U3"/>
    <mergeCell ref="A4:A6"/>
    <mergeCell ref="B4:B6"/>
    <mergeCell ref="C4:C6"/>
    <mergeCell ref="D4:D6"/>
    <mergeCell ref="E4:E6"/>
    <mergeCell ref="F4:F6"/>
    <mergeCell ref="G4:N4"/>
    <mergeCell ref="O4:P5"/>
    <mergeCell ref="Q4:Q6"/>
    <mergeCell ref="R4:R6"/>
    <mergeCell ref="S4:S6"/>
    <mergeCell ref="T4:T6"/>
    <mergeCell ref="U4:U6"/>
    <mergeCell ref="G5:H5"/>
    <mergeCell ref="I5:J5"/>
    <mergeCell ref="K5:L5"/>
    <mergeCell ref="M5:N5"/>
    <mergeCell ref="A7:A41"/>
    <mergeCell ref="B7:B11"/>
    <mergeCell ref="B12:B16"/>
    <mergeCell ref="B17:B21"/>
    <mergeCell ref="B22:B26"/>
    <mergeCell ref="B27:B31"/>
    <mergeCell ref="B32:B36"/>
    <mergeCell ref="B37:B41"/>
  </mergeCells>
  <dataValidations count="9">
    <dataValidation allowBlank="1" showInputMessage="1" showErrorMessage="1" promptTitle="SUPUESTOS" prompt="Un  supuesto es un dato asumido como cierto a efectos de planificación este puede ser positivo como negativo." sqref="Q4:Q6"/>
    <dataValidation allowBlank="1" showInputMessage="1" showErrorMessage="1" promptTitle="JUSTIFICACIÓN" prompt="Es aquella en que se explica de forma convincente el motivo por el que y para que se va realizar dicha actividad, que beneficio va traer a la institución." sqref="R4:R6"/>
    <dataValidation allowBlank="1" showInputMessage="1" showErrorMessage="1" promptTitle="MEDIO DE VERIFICACIÓN" prompt="Corresponde a los elementos a través del cual se acredita y se verifican  las actividades." sqref="S4:S6"/>
    <dataValidation allowBlank="1" showInputMessage="1" showErrorMessage="1" promptTitle="POBLACIÓN OBJETIVO" prompt="Grupo  de personas al cual se pretende beneficiar con dicho actividad." sqref="T4:T6"/>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4:U6"/>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10;" sqref="F4:F6"/>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4:C6"/>
    <dataValidation allowBlank="1" showInputMessage="1" showErrorMessage="1" promptTitle="INDICADORES DE RESULTADOS" prompt="Medidas o variables para verificar el cumplimiento de cada paso.&#10;" sqref="D4:D6"/>
    <dataValidation allowBlank="1" showInputMessage="1" showErrorMessage="1" promptTitle="CORRELATIVO DE LA ACTIVIDAD" prompt="Estos son los mismos utilizados en los cuadros de costos, los cuales sirven para poder reflejar la Actividad a realizar en cada uno de los cuadros de costos." sqref="E4:E6"/>
  </dataValidations>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dimension ref="A1:U49"/>
  <sheetViews>
    <sheetView topLeftCell="E1" zoomScale="160" zoomScaleNormal="160" workbookViewId="0">
      <pane ySplit="7" topLeftCell="A32" activePane="bottomLeft" state="frozen"/>
      <selection activeCell="Q6" sqref="Q6"/>
      <selection pane="bottomLeft" activeCell="J35" sqref="J35"/>
    </sheetView>
  </sheetViews>
  <sheetFormatPr baseColWidth="10" defaultColWidth="12.5703125" defaultRowHeight="15"/>
  <cols>
    <col min="1" max="1" width="13.42578125" customWidth="1"/>
    <col min="2" max="2" width="15.42578125" customWidth="1"/>
    <col min="3" max="3" width="11.85546875" customWidth="1"/>
    <col min="4" max="4" width="10.140625" customWidth="1"/>
    <col min="5" max="5" width="8.85546875" customWidth="1"/>
    <col min="6" max="6" width="12.140625" customWidth="1"/>
    <col min="7" max="7" width="6.42578125" customWidth="1"/>
    <col min="8" max="8" width="8.5703125" customWidth="1"/>
    <col min="9" max="9" width="6.7109375" customWidth="1"/>
    <col min="10" max="10" width="8.85546875" customWidth="1"/>
    <col min="11" max="11" width="6.42578125" customWidth="1"/>
    <col min="12" max="12" width="8.5703125" customWidth="1"/>
    <col min="13" max="13" width="6.42578125" customWidth="1"/>
    <col min="14" max="14" width="8.42578125" customWidth="1"/>
    <col min="15" max="15" width="6.28515625" customWidth="1"/>
    <col min="16" max="16" width="10" customWidth="1"/>
    <col min="17" max="17" width="14.28515625" hidden="1" customWidth="1"/>
    <col min="18" max="18" width="6.85546875" customWidth="1"/>
    <col min="19" max="19" width="6.28515625" customWidth="1"/>
    <col min="20" max="20" width="6.140625" customWidth="1"/>
    <col min="21" max="21" width="5.7109375" customWidth="1"/>
  </cols>
  <sheetData>
    <row r="1" spans="1:21" s="253" customFormat="1" ht="18.75">
      <c r="A1" s="698" t="s">
        <v>1446</v>
      </c>
      <c r="B1" s="698"/>
      <c r="C1" s="698"/>
      <c r="D1" s="698"/>
      <c r="E1" s="698"/>
      <c r="F1" s="698"/>
      <c r="G1" s="698"/>
      <c r="H1" s="698"/>
      <c r="I1" s="698"/>
      <c r="J1" s="698"/>
      <c r="K1" s="698"/>
      <c r="L1" s="698"/>
      <c r="M1" s="698"/>
      <c r="N1" s="698"/>
      <c r="O1" s="698"/>
      <c r="P1" s="256"/>
      <c r="Q1" s="256"/>
      <c r="R1" s="256"/>
      <c r="S1" s="256"/>
      <c r="T1" s="256"/>
      <c r="U1" s="256"/>
    </row>
    <row r="2" spans="1:21" s="253" customFormat="1" ht="18.75">
      <c r="A2" s="303" t="s">
        <v>1374</v>
      </c>
      <c r="G2" s="256"/>
      <c r="L2" s="256"/>
      <c r="M2" s="256"/>
      <c r="N2" s="256"/>
      <c r="O2" s="256"/>
      <c r="P2" s="256"/>
      <c r="Q2" s="256"/>
      <c r="R2" s="256"/>
      <c r="S2" s="256"/>
      <c r="T2" s="256"/>
      <c r="U2" s="256"/>
    </row>
    <row r="3" spans="1:21" s="253" customFormat="1" ht="19.5" customHeight="1">
      <c r="A3" s="699" t="s">
        <v>1448</v>
      </c>
      <c r="B3" s="699"/>
      <c r="C3" s="699"/>
      <c r="D3" s="699"/>
      <c r="E3" s="699"/>
      <c r="F3" s="699"/>
      <c r="G3" s="699"/>
      <c r="H3" s="699"/>
      <c r="I3" s="699"/>
      <c r="J3" s="699"/>
      <c r="K3" s="699"/>
      <c r="L3" s="699"/>
      <c r="M3" s="699"/>
      <c r="N3" s="699"/>
      <c r="O3" s="699"/>
      <c r="P3" s="699"/>
      <c r="Q3" s="699"/>
      <c r="R3" s="699"/>
      <c r="S3" s="699"/>
      <c r="T3" s="699"/>
      <c r="U3" s="699"/>
    </row>
    <row r="4" spans="1:21" s="302" customFormat="1">
      <c r="A4" s="704" t="s">
        <v>1449</v>
      </c>
      <c r="B4" s="704"/>
      <c r="C4" s="704"/>
      <c r="D4" s="704"/>
      <c r="E4" s="704"/>
      <c r="F4" s="704"/>
      <c r="G4" s="704"/>
      <c r="H4" s="704"/>
      <c r="I4" s="704"/>
      <c r="J4" s="704"/>
      <c r="K4" s="704"/>
      <c r="L4" s="704"/>
      <c r="M4" s="704"/>
      <c r="N4" s="704"/>
      <c r="O4" s="704"/>
      <c r="P4" s="704"/>
      <c r="Q4" s="704"/>
      <c r="R4" s="704"/>
      <c r="S4" s="704"/>
      <c r="T4" s="704"/>
      <c r="U4" s="704"/>
    </row>
    <row r="5" spans="1:21" s="66" customFormat="1" ht="23.25" customHeight="1">
      <c r="A5" s="700" t="s">
        <v>99</v>
      </c>
      <c r="B5" s="700" t="s">
        <v>114</v>
      </c>
      <c r="C5" s="701" t="s">
        <v>88</v>
      </c>
      <c r="D5" s="701" t="s">
        <v>89</v>
      </c>
      <c r="E5" s="705" t="s">
        <v>399</v>
      </c>
      <c r="F5" s="709" t="s">
        <v>90</v>
      </c>
      <c r="G5" s="708" t="s">
        <v>102</v>
      </c>
      <c r="H5" s="708"/>
      <c r="I5" s="708"/>
      <c r="J5" s="708"/>
      <c r="K5" s="708"/>
      <c r="L5" s="708"/>
      <c r="M5" s="708"/>
      <c r="N5" s="708"/>
      <c r="O5" s="724" t="s">
        <v>103</v>
      </c>
      <c r="P5" s="724"/>
      <c r="Q5" s="725" t="s">
        <v>104</v>
      </c>
      <c r="R5" s="712" t="s">
        <v>105</v>
      </c>
      <c r="S5" s="712" t="s">
        <v>112</v>
      </c>
      <c r="T5" s="712" t="s">
        <v>111</v>
      </c>
      <c r="U5" s="721" t="s">
        <v>91</v>
      </c>
    </row>
    <row r="6" spans="1:21" s="66" customFormat="1" ht="15" customHeight="1">
      <c r="A6" s="700"/>
      <c r="B6" s="700"/>
      <c r="C6" s="702"/>
      <c r="D6" s="702"/>
      <c r="E6" s="706"/>
      <c r="F6" s="710"/>
      <c r="G6" s="708" t="s">
        <v>106</v>
      </c>
      <c r="H6" s="708"/>
      <c r="I6" s="708" t="s">
        <v>107</v>
      </c>
      <c r="J6" s="708"/>
      <c r="K6" s="708" t="s">
        <v>108</v>
      </c>
      <c r="L6" s="708"/>
      <c r="M6" s="708" t="s">
        <v>109</v>
      </c>
      <c r="N6" s="708"/>
      <c r="O6" s="724"/>
      <c r="P6" s="724"/>
      <c r="Q6" s="726"/>
      <c r="R6" s="713"/>
      <c r="S6" s="713"/>
      <c r="T6" s="713"/>
      <c r="U6" s="722"/>
    </row>
    <row r="7" spans="1:21" s="67" customFormat="1" ht="27.75" customHeight="1">
      <c r="A7" s="700"/>
      <c r="B7" s="700"/>
      <c r="C7" s="703"/>
      <c r="D7" s="703"/>
      <c r="E7" s="707"/>
      <c r="F7" s="711"/>
      <c r="G7" s="538" t="s">
        <v>1552</v>
      </c>
      <c r="H7" s="539" t="s">
        <v>1551</v>
      </c>
      <c r="I7" s="538" t="s">
        <v>1552</v>
      </c>
      <c r="J7" s="539" t="s">
        <v>1551</v>
      </c>
      <c r="K7" s="538" t="s">
        <v>1552</v>
      </c>
      <c r="L7" s="539" t="s">
        <v>1551</v>
      </c>
      <c r="M7" s="538" t="s">
        <v>1552</v>
      </c>
      <c r="N7" s="539" t="s">
        <v>1551</v>
      </c>
      <c r="O7" s="538" t="s">
        <v>1552</v>
      </c>
      <c r="P7" s="539" t="s">
        <v>1551</v>
      </c>
      <c r="Q7" s="727"/>
      <c r="R7" s="714"/>
      <c r="S7" s="714"/>
      <c r="T7" s="714"/>
      <c r="U7" s="723"/>
    </row>
    <row r="8" spans="1:21" s="237" customFormat="1" ht="15.75">
      <c r="A8" s="402"/>
      <c r="B8" s="403"/>
      <c r="C8" s="403"/>
      <c r="D8" s="403"/>
      <c r="E8" s="403"/>
      <c r="F8" s="403"/>
      <c r="G8" s="403"/>
      <c r="H8" s="402" t="s">
        <v>1446</v>
      </c>
      <c r="I8" s="403"/>
      <c r="J8" s="403"/>
      <c r="K8" s="403"/>
      <c r="L8" s="403"/>
      <c r="M8" s="403"/>
      <c r="N8" s="403"/>
      <c r="O8" s="275"/>
      <c r="P8" s="275"/>
      <c r="Q8" s="275"/>
      <c r="R8" s="275"/>
      <c r="S8" s="275"/>
      <c r="T8" s="275"/>
      <c r="U8" s="276"/>
    </row>
    <row r="9" spans="1:21" s="380" customFormat="1" ht="15.75" customHeight="1">
      <c r="A9" s="715" t="s">
        <v>1448</v>
      </c>
      <c r="B9" s="715" t="s">
        <v>1508</v>
      </c>
      <c r="C9" s="404"/>
      <c r="D9" s="404"/>
      <c r="E9" s="404"/>
      <c r="F9" s="405"/>
      <c r="G9" s="406"/>
      <c r="H9" s="407"/>
      <c r="I9" s="408"/>
      <c r="J9" s="409"/>
      <c r="K9" s="408"/>
      <c r="L9" s="409"/>
      <c r="M9" s="408"/>
      <c r="N9" s="409"/>
      <c r="O9" s="537"/>
      <c r="P9" s="552"/>
      <c r="Q9" s="408"/>
      <c r="R9" s="408"/>
      <c r="S9" s="408"/>
      <c r="T9" s="408"/>
      <c r="U9" s="408"/>
    </row>
    <row r="10" spans="1:21" s="380" customFormat="1" ht="302.25" customHeight="1">
      <c r="A10" s="716"/>
      <c r="B10" s="716"/>
      <c r="C10" s="410" t="s">
        <v>1526</v>
      </c>
      <c r="D10" s="410" t="s">
        <v>1501</v>
      </c>
      <c r="E10" s="411" t="s">
        <v>1519</v>
      </c>
      <c r="F10" s="410" t="s">
        <v>1525</v>
      </c>
      <c r="G10" s="540">
        <v>0.2</v>
      </c>
      <c r="H10" s="541">
        <v>116900</v>
      </c>
      <c r="I10" s="540">
        <v>0.3</v>
      </c>
      <c r="J10" s="541">
        <v>175350</v>
      </c>
      <c r="K10" s="540">
        <v>0.3</v>
      </c>
      <c r="L10" s="541">
        <v>175350</v>
      </c>
      <c r="M10" s="540">
        <v>0.2</v>
      </c>
      <c r="N10" s="541">
        <v>116900</v>
      </c>
      <c r="O10" s="554">
        <v>1</v>
      </c>
      <c r="P10" s="553">
        <f>H10+J10+L10+N10</f>
        <v>584500</v>
      </c>
      <c r="Q10" s="408"/>
      <c r="R10" s="619" t="s">
        <v>1577</v>
      </c>
      <c r="S10" s="619" t="s">
        <v>1571</v>
      </c>
      <c r="T10" s="619" t="s">
        <v>1578</v>
      </c>
      <c r="U10" s="620" t="s">
        <v>1570</v>
      </c>
    </row>
    <row r="11" spans="1:21" s="380" customFormat="1" ht="164.25" customHeight="1">
      <c r="A11" s="716"/>
      <c r="B11" s="716"/>
      <c r="C11" s="408" t="s">
        <v>1502</v>
      </c>
      <c r="D11" s="408" t="s">
        <v>1503</v>
      </c>
      <c r="E11" s="411" t="s">
        <v>1520</v>
      </c>
      <c r="F11" s="412" t="s">
        <v>1513</v>
      </c>
      <c r="G11" s="540">
        <v>0.1</v>
      </c>
      <c r="H11" s="541">
        <v>13731.75</v>
      </c>
      <c r="I11" s="540">
        <v>0.3</v>
      </c>
      <c r="J11" s="541">
        <v>41195.25</v>
      </c>
      <c r="K11" s="540">
        <v>0.3</v>
      </c>
      <c r="L11" s="541">
        <v>41195.25</v>
      </c>
      <c r="M11" s="540">
        <v>0.3</v>
      </c>
      <c r="N11" s="541">
        <v>41195.25</v>
      </c>
      <c r="O11" s="554">
        <v>1</v>
      </c>
      <c r="P11" s="553">
        <f>H11+J11+L11+N11</f>
        <v>137317.5</v>
      </c>
      <c r="Q11" s="408"/>
      <c r="R11" s="619" t="s">
        <v>1580</v>
      </c>
      <c r="S11" s="619" t="s">
        <v>1579</v>
      </c>
      <c r="T11" s="619" t="s">
        <v>1581</v>
      </c>
      <c r="U11" s="620" t="s">
        <v>1570</v>
      </c>
    </row>
    <row r="12" spans="1:21" s="380" customFormat="1" ht="144" customHeight="1">
      <c r="A12" s="716"/>
      <c r="B12" s="716"/>
      <c r="C12" s="408" t="s">
        <v>1491</v>
      </c>
      <c r="D12" s="408" t="s">
        <v>1492</v>
      </c>
      <c r="E12" s="411" t="s">
        <v>1523</v>
      </c>
      <c r="F12" s="412" t="s">
        <v>1514</v>
      </c>
      <c r="G12" s="540">
        <v>0.2</v>
      </c>
      <c r="H12" s="546">
        <v>68822</v>
      </c>
      <c r="I12" s="540">
        <v>0.2</v>
      </c>
      <c r="J12" s="546">
        <v>68822</v>
      </c>
      <c r="K12" s="540">
        <v>0.2</v>
      </c>
      <c r="L12" s="546">
        <v>68822</v>
      </c>
      <c r="M12" s="540">
        <v>0.4</v>
      </c>
      <c r="N12" s="546">
        <v>137644</v>
      </c>
      <c r="O12" s="554">
        <v>1</v>
      </c>
      <c r="P12" s="553">
        <f>H12+J12+L12+N12</f>
        <v>344110</v>
      </c>
      <c r="Q12" s="408"/>
      <c r="R12" s="619" t="s">
        <v>1582</v>
      </c>
      <c r="S12" s="619" t="s">
        <v>1583</v>
      </c>
      <c r="T12" s="619" t="s">
        <v>1584</v>
      </c>
      <c r="U12" s="620" t="s">
        <v>1570</v>
      </c>
    </row>
    <row r="13" spans="1:21" s="380" customFormat="1" ht="174" customHeight="1">
      <c r="A13" s="716"/>
      <c r="B13" s="716"/>
      <c r="C13" s="408" t="s">
        <v>1504</v>
      </c>
      <c r="D13" s="408" t="s">
        <v>1505</v>
      </c>
      <c r="E13" s="411" t="s">
        <v>1522</v>
      </c>
      <c r="F13" s="412" t="s">
        <v>1515</v>
      </c>
      <c r="G13" s="540">
        <v>0.1</v>
      </c>
      <c r="H13" s="541">
        <v>19713.900000000001</v>
      </c>
      <c r="I13" s="540">
        <v>0.2</v>
      </c>
      <c r="J13" s="541">
        <v>39427.800000000003</v>
      </c>
      <c r="K13" s="540">
        <v>0.4</v>
      </c>
      <c r="L13" s="541">
        <v>78855.600000000006</v>
      </c>
      <c r="M13" s="540">
        <v>0.3</v>
      </c>
      <c r="N13" s="541">
        <v>59141.7</v>
      </c>
      <c r="O13" s="554">
        <v>1</v>
      </c>
      <c r="P13" s="553">
        <f>H13+J13+L13+N13</f>
        <v>197139</v>
      </c>
      <c r="Q13" s="408"/>
      <c r="R13" s="619" t="s">
        <v>1585</v>
      </c>
      <c r="S13" s="619" t="s">
        <v>1572</v>
      </c>
      <c r="T13" s="619" t="s">
        <v>1586</v>
      </c>
      <c r="U13" s="620" t="s">
        <v>1570</v>
      </c>
    </row>
    <row r="14" spans="1:21" s="380" customFormat="1" ht="112.5" customHeight="1">
      <c r="A14" s="716"/>
      <c r="B14" s="716"/>
      <c r="C14" s="416" t="s">
        <v>1490</v>
      </c>
      <c r="D14" s="413" t="s">
        <v>1493</v>
      </c>
      <c r="E14" s="411" t="s">
        <v>1521</v>
      </c>
      <c r="F14" s="412" t="s">
        <v>1516</v>
      </c>
      <c r="G14" s="540">
        <v>0.6</v>
      </c>
      <c r="H14" s="541">
        <v>162000</v>
      </c>
      <c r="I14" s="540">
        <v>0.4</v>
      </c>
      <c r="J14" s="541">
        <v>108000</v>
      </c>
      <c r="K14" s="542"/>
      <c r="L14" s="541"/>
      <c r="M14" s="542"/>
      <c r="N14" s="541"/>
      <c r="O14" s="554">
        <v>1</v>
      </c>
      <c r="P14" s="553">
        <f>H14+J14</f>
        <v>270000</v>
      </c>
      <c r="Q14" s="408"/>
      <c r="R14" s="619" t="s">
        <v>1589</v>
      </c>
      <c r="S14" s="619" t="s">
        <v>1588</v>
      </c>
      <c r="T14" s="619" t="s">
        <v>1587</v>
      </c>
      <c r="U14" s="620" t="s">
        <v>1570</v>
      </c>
    </row>
    <row r="15" spans="1:21" s="380" customFormat="1" ht="15.75" customHeight="1">
      <c r="A15" s="716"/>
      <c r="B15" s="731" t="s">
        <v>1509</v>
      </c>
      <c r="C15" s="408"/>
      <c r="D15" s="408"/>
      <c r="E15" s="408"/>
      <c r="F15" s="408"/>
      <c r="G15" s="540"/>
      <c r="H15" s="541"/>
      <c r="I15" s="542"/>
      <c r="J15" s="541"/>
      <c r="K15" s="542"/>
      <c r="L15" s="541"/>
      <c r="M15" s="542"/>
      <c r="N15" s="541"/>
      <c r="O15" s="537"/>
      <c r="P15" s="553"/>
      <c r="Q15" s="408"/>
      <c r="R15" s="619"/>
      <c r="S15" s="619"/>
      <c r="T15" s="619"/>
      <c r="U15" s="619"/>
    </row>
    <row r="16" spans="1:21" s="380" customFormat="1" ht="15.75" customHeight="1">
      <c r="A16" s="716"/>
      <c r="B16" s="732"/>
      <c r="C16" s="408"/>
      <c r="D16" s="408"/>
      <c r="E16" s="408"/>
      <c r="F16" s="408"/>
      <c r="G16" s="540"/>
      <c r="H16" s="541"/>
      <c r="I16" s="542"/>
      <c r="J16" s="541"/>
      <c r="K16" s="542"/>
      <c r="L16" s="541"/>
      <c r="M16" s="542"/>
      <c r="N16" s="541"/>
      <c r="O16" s="537"/>
      <c r="P16" s="553"/>
      <c r="Q16" s="408"/>
      <c r="R16" s="619"/>
      <c r="S16" s="619"/>
      <c r="T16" s="619"/>
      <c r="U16" s="619"/>
    </row>
    <row r="17" spans="1:21" s="380" customFormat="1" ht="15.75" customHeight="1">
      <c r="A17" s="716"/>
      <c r="B17" s="732"/>
      <c r="C17" s="408"/>
      <c r="D17" s="408"/>
      <c r="E17" s="408"/>
      <c r="F17" s="408"/>
      <c r="G17" s="540"/>
      <c r="H17" s="541"/>
      <c r="I17" s="542"/>
      <c r="J17" s="541"/>
      <c r="K17" s="542"/>
      <c r="L17" s="541"/>
      <c r="M17" s="542"/>
      <c r="N17" s="541"/>
      <c r="O17" s="537"/>
      <c r="P17" s="553"/>
      <c r="Q17" s="408"/>
      <c r="R17" s="619"/>
      <c r="S17" s="619"/>
      <c r="T17" s="619"/>
      <c r="U17" s="619"/>
    </row>
    <row r="18" spans="1:21" s="380" customFormat="1" ht="15.75" customHeight="1">
      <c r="A18" s="716"/>
      <c r="B18" s="732"/>
      <c r="C18" s="408"/>
      <c r="D18" s="408"/>
      <c r="E18" s="408"/>
      <c r="F18" s="408"/>
      <c r="G18" s="540"/>
      <c r="H18" s="541"/>
      <c r="I18" s="542"/>
      <c r="J18" s="541"/>
      <c r="K18" s="542"/>
      <c r="L18" s="541"/>
      <c r="M18" s="542"/>
      <c r="N18" s="541"/>
      <c r="O18" s="537"/>
      <c r="P18" s="553"/>
      <c r="Q18" s="408"/>
      <c r="R18" s="619"/>
      <c r="S18" s="619"/>
      <c r="T18" s="619"/>
      <c r="U18" s="619"/>
    </row>
    <row r="19" spans="1:21" s="380" customFormat="1" ht="15.75" customHeight="1">
      <c r="A19" s="716"/>
      <c r="B19" s="732"/>
      <c r="C19" s="408"/>
      <c r="D19" s="408"/>
      <c r="E19" s="408"/>
      <c r="F19" s="408"/>
      <c r="G19" s="540"/>
      <c r="H19" s="541"/>
      <c r="I19" s="542"/>
      <c r="J19" s="541"/>
      <c r="K19" s="542"/>
      <c r="L19" s="541"/>
      <c r="M19" s="542"/>
      <c r="N19" s="541"/>
      <c r="O19" s="537"/>
      <c r="P19" s="553"/>
      <c r="Q19" s="408"/>
      <c r="R19" s="619"/>
      <c r="S19" s="619"/>
      <c r="T19" s="619"/>
      <c r="U19" s="619"/>
    </row>
    <row r="20" spans="1:21" s="380" customFormat="1" ht="99.75" customHeight="1">
      <c r="A20" s="717"/>
      <c r="B20" s="733"/>
      <c r="C20" s="408"/>
      <c r="D20" s="408"/>
      <c r="E20" s="408"/>
      <c r="F20" s="408"/>
      <c r="G20" s="540"/>
      <c r="H20" s="541"/>
      <c r="I20" s="542"/>
      <c r="J20" s="541"/>
      <c r="K20" s="542"/>
      <c r="L20" s="541"/>
      <c r="M20" s="542"/>
      <c r="N20" s="541"/>
      <c r="O20" s="537"/>
      <c r="P20" s="553"/>
      <c r="Q20" s="408"/>
      <c r="R20" s="619"/>
      <c r="S20" s="619"/>
      <c r="T20" s="619"/>
      <c r="U20" s="619"/>
    </row>
    <row r="21" spans="1:21" s="380" customFormat="1" ht="15.75" customHeight="1">
      <c r="A21" s="547"/>
      <c r="B21" s="731" t="s">
        <v>1510</v>
      </c>
      <c r="C21" s="408"/>
      <c r="D21" s="408"/>
      <c r="E21" s="408"/>
      <c r="F21" s="408"/>
      <c r="G21" s="540"/>
      <c r="H21" s="541"/>
      <c r="I21" s="542"/>
      <c r="J21" s="541"/>
      <c r="K21" s="542"/>
      <c r="L21" s="541"/>
      <c r="M21" s="542"/>
      <c r="N21" s="541"/>
      <c r="O21" s="537"/>
      <c r="P21" s="553"/>
      <c r="Q21" s="408"/>
      <c r="R21" s="619"/>
      <c r="S21" s="619"/>
      <c r="T21" s="619"/>
      <c r="U21" s="619"/>
    </row>
    <row r="22" spans="1:21" s="380" customFormat="1" ht="15.75" customHeight="1">
      <c r="A22" s="547"/>
      <c r="B22" s="732"/>
      <c r="C22" s="408"/>
      <c r="D22" s="408"/>
      <c r="E22" s="408"/>
      <c r="F22" s="408"/>
      <c r="G22" s="540"/>
      <c r="H22" s="541"/>
      <c r="I22" s="542"/>
      <c r="J22" s="541"/>
      <c r="K22" s="542"/>
      <c r="L22" s="541"/>
      <c r="M22" s="542"/>
      <c r="N22" s="541"/>
      <c r="O22" s="537"/>
      <c r="P22" s="553"/>
      <c r="Q22" s="408"/>
      <c r="R22" s="619"/>
      <c r="S22" s="619"/>
      <c r="T22" s="619"/>
      <c r="U22" s="619"/>
    </row>
    <row r="23" spans="1:21" s="380" customFormat="1" ht="15.75" customHeight="1">
      <c r="A23" s="547"/>
      <c r="B23" s="732"/>
      <c r="C23" s="408"/>
      <c r="D23" s="408"/>
      <c r="E23" s="408"/>
      <c r="F23" s="408"/>
      <c r="G23" s="540"/>
      <c r="H23" s="541"/>
      <c r="I23" s="542"/>
      <c r="J23" s="541"/>
      <c r="K23" s="542"/>
      <c r="L23" s="541"/>
      <c r="M23" s="542"/>
      <c r="N23" s="541"/>
      <c r="O23" s="537"/>
      <c r="P23" s="553"/>
      <c r="Q23" s="408"/>
      <c r="R23" s="619"/>
      <c r="S23" s="619"/>
      <c r="T23" s="619"/>
      <c r="U23" s="619"/>
    </row>
    <row r="24" spans="1:21" s="380" customFormat="1" ht="15.75" customHeight="1">
      <c r="A24" s="547"/>
      <c r="B24" s="732"/>
      <c r="C24" s="408"/>
      <c r="D24" s="408"/>
      <c r="E24" s="408"/>
      <c r="F24" s="408"/>
      <c r="G24" s="540"/>
      <c r="H24" s="541"/>
      <c r="I24" s="542"/>
      <c r="J24" s="541"/>
      <c r="K24" s="542"/>
      <c r="L24" s="541"/>
      <c r="M24" s="542"/>
      <c r="N24" s="541"/>
      <c r="O24" s="537"/>
      <c r="P24" s="553"/>
      <c r="Q24" s="408"/>
      <c r="R24" s="619"/>
      <c r="S24" s="619"/>
      <c r="T24" s="619"/>
      <c r="U24" s="619"/>
    </row>
    <row r="25" spans="1:21" s="380" customFormat="1" ht="15.75" customHeight="1">
      <c r="A25" s="547"/>
      <c r="B25" s="732"/>
      <c r="C25" s="408"/>
      <c r="D25" s="408"/>
      <c r="E25" s="408"/>
      <c r="F25" s="408"/>
      <c r="G25" s="540"/>
      <c r="H25" s="541"/>
      <c r="I25" s="542"/>
      <c r="J25" s="541"/>
      <c r="K25" s="542"/>
      <c r="L25" s="541"/>
      <c r="M25" s="542"/>
      <c r="N25" s="541"/>
      <c r="O25" s="537"/>
      <c r="P25" s="553"/>
      <c r="Q25" s="408"/>
      <c r="R25" s="619"/>
      <c r="S25" s="619"/>
      <c r="T25" s="619"/>
      <c r="U25" s="619"/>
    </row>
    <row r="26" spans="1:21" s="380" customFormat="1" ht="53.25" customHeight="1">
      <c r="A26" s="548"/>
      <c r="B26" s="733"/>
      <c r="C26" s="408"/>
      <c r="D26" s="408"/>
      <c r="E26" s="408"/>
      <c r="F26" s="408"/>
      <c r="G26" s="542"/>
      <c r="H26" s="541"/>
      <c r="I26" s="542"/>
      <c r="J26" s="541"/>
      <c r="K26" s="542"/>
      <c r="L26" s="541"/>
      <c r="M26" s="542"/>
      <c r="N26" s="541"/>
      <c r="O26" s="537"/>
      <c r="P26" s="553"/>
      <c r="Q26" s="408"/>
      <c r="R26" s="619"/>
      <c r="S26" s="619"/>
      <c r="T26" s="619"/>
      <c r="U26" s="619"/>
    </row>
    <row r="27" spans="1:21" s="380" customFormat="1" ht="15.75" customHeight="1">
      <c r="A27" s="718" t="s">
        <v>1449</v>
      </c>
      <c r="B27" s="728" t="s">
        <v>1511</v>
      </c>
      <c r="C27" s="397"/>
      <c r="D27" s="397"/>
      <c r="E27" s="397"/>
      <c r="F27" s="397"/>
      <c r="G27" s="540"/>
      <c r="H27" s="541"/>
      <c r="I27" s="542"/>
      <c r="J27" s="541"/>
      <c r="K27" s="542"/>
      <c r="L27" s="541"/>
      <c r="M27" s="542"/>
      <c r="N27" s="541"/>
      <c r="O27" s="258"/>
      <c r="P27" s="553"/>
      <c r="Q27" s="254"/>
      <c r="R27" s="619"/>
      <c r="S27" s="619"/>
      <c r="T27" s="619"/>
      <c r="U27" s="619"/>
    </row>
    <row r="28" spans="1:21" s="380" customFormat="1" ht="15.75">
      <c r="A28" s="719"/>
      <c r="B28" s="729"/>
      <c r="C28" s="397"/>
      <c r="D28" s="397"/>
      <c r="E28" s="397"/>
      <c r="F28" s="397"/>
      <c r="G28" s="540"/>
      <c r="H28" s="541"/>
      <c r="I28" s="542"/>
      <c r="J28" s="541"/>
      <c r="K28" s="542"/>
      <c r="L28" s="541"/>
      <c r="M28" s="542"/>
      <c r="N28" s="541"/>
      <c r="O28" s="258"/>
      <c r="P28" s="553"/>
      <c r="Q28" s="254"/>
      <c r="R28" s="619"/>
      <c r="S28" s="619"/>
      <c r="T28" s="619"/>
      <c r="U28" s="619"/>
    </row>
    <row r="29" spans="1:21" s="380" customFormat="1" ht="15.75">
      <c r="A29" s="719"/>
      <c r="B29" s="729"/>
      <c r="C29" s="397"/>
      <c r="D29" s="397"/>
      <c r="E29" s="397"/>
      <c r="F29" s="397"/>
      <c r="G29" s="540"/>
      <c r="H29" s="541"/>
      <c r="I29" s="542"/>
      <c r="J29" s="541"/>
      <c r="K29" s="542"/>
      <c r="L29" s="541"/>
      <c r="M29" s="542"/>
      <c r="N29" s="541"/>
      <c r="O29" s="258"/>
      <c r="P29" s="553"/>
      <c r="Q29" s="254"/>
      <c r="R29" s="619"/>
      <c r="S29" s="619"/>
      <c r="T29" s="619"/>
      <c r="U29" s="619"/>
    </row>
    <row r="30" spans="1:21" s="380" customFormat="1" ht="117.75" customHeight="1">
      <c r="A30" s="719"/>
      <c r="B30" s="730"/>
      <c r="C30" s="397"/>
      <c r="D30" s="397"/>
      <c r="E30" s="397"/>
      <c r="F30" s="397"/>
      <c r="G30" s="540"/>
      <c r="H30" s="541"/>
      <c r="I30" s="542"/>
      <c r="J30" s="541"/>
      <c r="K30" s="542"/>
      <c r="L30" s="541"/>
      <c r="M30" s="542"/>
      <c r="N30" s="541"/>
      <c r="O30" s="258"/>
      <c r="P30" s="553"/>
      <c r="Q30" s="254"/>
      <c r="R30" s="619"/>
      <c r="S30" s="619"/>
      <c r="T30" s="619"/>
      <c r="U30" s="619"/>
    </row>
    <row r="31" spans="1:21" s="380" customFormat="1" ht="174" customHeight="1">
      <c r="A31" s="719"/>
      <c r="B31" s="718" t="s">
        <v>1512</v>
      </c>
      <c r="C31" s="408" t="s">
        <v>1506</v>
      </c>
      <c r="D31" s="414" t="s">
        <v>1507</v>
      </c>
      <c r="E31" s="408" t="s">
        <v>1524</v>
      </c>
      <c r="F31" s="408" t="s">
        <v>1517</v>
      </c>
      <c r="G31" s="542"/>
      <c r="H31" s="541"/>
      <c r="I31" s="542"/>
      <c r="J31" s="541"/>
      <c r="K31" s="540">
        <v>1</v>
      </c>
      <c r="L31" s="541">
        <v>227500</v>
      </c>
      <c r="M31" s="542"/>
      <c r="N31" s="541"/>
      <c r="O31" s="554">
        <v>1</v>
      </c>
      <c r="P31" s="553">
        <f>H31+J31+L31+N31</f>
        <v>227500</v>
      </c>
      <c r="Q31" s="254"/>
      <c r="R31" s="619" t="s">
        <v>1590</v>
      </c>
      <c r="S31" s="619" t="s">
        <v>1591</v>
      </c>
      <c r="T31" s="619" t="s">
        <v>1587</v>
      </c>
      <c r="U31" s="620" t="s">
        <v>1570</v>
      </c>
    </row>
    <row r="32" spans="1:21" s="380" customFormat="1" ht="38.25" customHeight="1">
      <c r="A32" s="720"/>
      <c r="B32" s="720"/>
      <c r="C32" s="408"/>
      <c r="D32" s="408"/>
      <c r="E32" s="408"/>
      <c r="F32" s="415"/>
      <c r="G32" s="542"/>
      <c r="H32" s="541"/>
      <c r="I32" s="542"/>
      <c r="J32" s="541"/>
      <c r="K32" s="542"/>
      <c r="L32" s="541"/>
      <c r="M32" s="542"/>
      <c r="N32" s="541"/>
      <c r="O32" s="258"/>
      <c r="P32" s="553"/>
      <c r="Q32" s="254"/>
      <c r="R32" s="619"/>
      <c r="S32" s="619"/>
      <c r="T32" s="619"/>
      <c r="U32" s="619"/>
    </row>
    <row r="33" spans="1:21" s="380" customFormat="1" ht="15.75">
      <c r="A33" s="277"/>
      <c r="B33" s="278"/>
      <c r="C33" s="545" t="s">
        <v>1447</v>
      </c>
      <c r="D33" s="543"/>
      <c r="E33" s="543"/>
      <c r="F33" s="544"/>
      <c r="G33" s="549">
        <f t="shared" ref="G33:P33" si="0">SUM(G9:G32)</f>
        <v>1.2</v>
      </c>
      <c r="H33" s="550">
        <f t="shared" si="0"/>
        <v>381167.65</v>
      </c>
      <c r="I33" s="549">
        <f t="shared" si="0"/>
        <v>1.4</v>
      </c>
      <c r="J33" s="550">
        <f t="shared" si="0"/>
        <v>432795.05</v>
      </c>
      <c r="K33" s="549">
        <f t="shared" si="0"/>
        <v>2.2000000000000002</v>
      </c>
      <c r="L33" s="550">
        <f t="shared" si="0"/>
        <v>591722.85</v>
      </c>
      <c r="M33" s="549">
        <f t="shared" si="0"/>
        <v>1.2</v>
      </c>
      <c r="N33" s="550">
        <f t="shared" si="0"/>
        <v>354880.95</v>
      </c>
      <c r="O33" s="555">
        <f t="shared" si="0"/>
        <v>6</v>
      </c>
      <c r="P33" s="551">
        <f t="shared" si="0"/>
        <v>1760566.5</v>
      </c>
      <c r="Q33" s="241"/>
      <c r="R33" s="621"/>
      <c r="S33" s="621"/>
      <c r="T33" s="621"/>
      <c r="U33" s="622"/>
    </row>
    <row r="34" spans="1:21" s="237" customFormat="1" ht="12"/>
    <row r="35" spans="1:21" s="237" customFormat="1" ht="12"/>
    <row r="36" spans="1:21">
      <c r="P36" s="623"/>
    </row>
    <row r="48" spans="1:21" s="237" customFormat="1" ht="12"/>
    <row r="49" s="237" customFormat="1" ht="12"/>
  </sheetData>
  <mergeCells count="27">
    <mergeCell ref="A9:A20"/>
    <mergeCell ref="A27:A32"/>
    <mergeCell ref="B31:B32"/>
    <mergeCell ref="U5:U7"/>
    <mergeCell ref="O5:P6"/>
    <mergeCell ref="Q5:Q7"/>
    <mergeCell ref="R5:R7"/>
    <mergeCell ref="B27:B30"/>
    <mergeCell ref="B9:B14"/>
    <mergeCell ref="B15:B20"/>
    <mergeCell ref="B21:B26"/>
    <mergeCell ref="A1:O1"/>
    <mergeCell ref="A3:U3"/>
    <mergeCell ref="A5:A7"/>
    <mergeCell ref="B5:B7"/>
    <mergeCell ref="C5:C7"/>
    <mergeCell ref="D5:D7"/>
    <mergeCell ref="A4:U4"/>
    <mergeCell ref="E5:E7"/>
    <mergeCell ref="I6:J6"/>
    <mergeCell ref="K6:L6"/>
    <mergeCell ref="M6:N6"/>
    <mergeCell ref="F5:F7"/>
    <mergeCell ref="G5:N5"/>
    <mergeCell ref="G6:H6"/>
    <mergeCell ref="S5:S7"/>
    <mergeCell ref="T5:T7"/>
  </mergeCells>
  <dataValidations count="9">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10;" sqref="F5:F7"/>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5:C7"/>
    <dataValidation allowBlank="1" showInputMessage="1" showErrorMessage="1" promptTitle="INDICADORES DE RESULTADOS" prompt="Medidas o variables para verificar el cumplimiento de cada paso.&#10;" sqref="D5:D7"/>
    <dataValidation allowBlank="1" showInputMessage="1" showErrorMessage="1" promptTitle="CORRELATIVO DE LA ACTIVIDAD" prompt="Estos son los mismos utilizados en los cuadros de costos, los cuales sirven para poder reflejar la Actividad a realizar en cada uno de los cuadros de costos." sqref="E5:E7"/>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5:U7"/>
    <dataValidation allowBlank="1" showInputMessage="1" showErrorMessage="1" promptTitle="POBLACIÓN OBJETIVO" prompt="Grupo  de personas al cual se pretende beneficiar con dicho actividad." sqref="T5:T7"/>
    <dataValidation allowBlank="1" showInputMessage="1" showErrorMessage="1" promptTitle="MEDIO DE VERIFICACIÓN" prompt="Corresponde a los elementos a través del cual se acredita y se verifican  las actividades." sqref="S5:S7"/>
    <dataValidation allowBlank="1" showInputMessage="1" showErrorMessage="1" promptTitle="JUSTIFICACIÓN" prompt="Es aquella en que se explica de forma convincente el motivo por el que y para que se va realizar dicha actividad, que beneficio va traer a la institución." sqref="R5:R7"/>
    <dataValidation allowBlank="1" showInputMessage="1" showErrorMessage="1" promptTitle="SUPUESTOS" prompt="Un  supuesto es un dato asumido como cierto a efectos de planificación este puede ser positivo como negativo." sqref="Q5:Q7"/>
  </dataValidations>
  <printOptions horizontalCentered="1"/>
  <pageMargins left="0" right="0" top="0.55118110236220474" bottom="0.55118110236220474" header="0.31496062992125984" footer="0.31496062992125984"/>
  <pageSetup paperSize="5" orientation="landscape" r:id="rId1"/>
</worksheet>
</file>

<file path=xl/worksheets/sheet23.xml><?xml version="1.0" encoding="utf-8"?>
<worksheet xmlns="http://schemas.openxmlformats.org/spreadsheetml/2006/main" xmlns:r="http://schemas.openxmlformats.org/officeDocument/2006/relationships">
  <dimension ref="A1:U15"/>
  <sheetViews>
    <sheetView workbookViewId="0">
      <pane ySplit="6" topLeftCell="A7" activePane="bottomLeft" state="frozen"/>
      <selection activeCell="R5" sqref="R5"/>
      <selection pane="bottomLeft" activeCell="B7" sqref="B7:B14"/>
    </sheetView>
  </sheetViews>
  <sheetFormatPr baseColWidth="10" defaultRowHeight="15"/>
  <cols>
    <col min="1" max="2" width="21.7109375" customWidth="1"/>
    <col min="3" max="6" width="27.42578125" customWidth="1"/>
    <col min="7" max="7" width="15.28515625" customWidth="1"/>
    <col min="8" max="8" width="11.5703125" style="206"/>
    <col min="9" max="9" width="15.28515625" customWidth="1"/>
    <col min="10" max="10" width="18.85546875" style="206" customWidth="1"/>
    <col min="12" max="12" width="11.5703125" style="206"/>
    <col min="14" max="14" width="11.5703125" style="206"/>
    <col min="15" max="15" width="15.28515625" customWidth="1"/>
    <col min="16" max="16" width="18.28515625" style="206" customWidth="1"/>
    <col min="17" max="20" width="14.140625" customWidth="1"/>
    <col min="21" max="21" width="17" customWidth="1"/>
  </cols>
  <sheetData>
    <row r="1" spans="1:21" ht="18.75">
      <c r="B1" s="261"/>
      <c r="C1" s="261"/>
      <c r="D1" s="261"/>
      <c r="E1" s="261"/>
      <c r="G1" s="261" t="s">
        <v>1450</v>
      </c>
      <c r="I1" s="261"/>
      <c r="J1" s="261"/>
      <c r="K1" s="261"/>
      <c r="L1" s="261"/>
      <c r="M1" s="261"/>
      <c r="N1" s="261"/>
      <c r="O1" s="261"/>
      <c r="P1" s="261"/>
      <c r="Q1" s="261"/>
      <c r="R1" s="261"/>
      <c r="S1" s="261"/>
      <c r="T1" s="261"/>
      <c r="U1" s="261"/>
    </row>
    <row r="2" spans="1:21" s="380" customFormat="1" ht="18.75">
      <c r="A2" s="380" t="s">
        <v>1370</v>
      </c>
      <c r="B2" s="261"/>
      <c r="C2" s="261"/>
      <c r="D2" s="261"/>
      <c r="E2" s="261"/>
      <c r="G2" s="261"/>
      <c r="H2" s="206"/>
      <c r="I2" s="261"/>
      <c r="J2" s="261"/>
      <c r="K2" s="261"/>
      <c r="L2" s="261"/>
      <c r="M2" s="261"/>
      <c r="N2" s="261"/>
      <c r="O2" s="261"/>
      <c r="P2" s="261"/>
      <c r="Q2" s="261"/>
      <c r="R2" s="261"/>
      <c r="S2" s="261"/>
      <c r="T2" s="261"/>
      <c r="U2" s="261"/>
    </row>
    <row r="3" spans="1:21">
      <c r="A3" s="246" t="s">
        <v>1453</v>
      </c>
      <c r="B3" s="246"/>
      <c r="C3" s="246"/>
      <c r="D3" s="246"/>
      <c r="E3" s="246"/>
      <c r="F3" s="246"/>
      <c r="G3" s="246"/>
      <c r="H3" s="246"/>
      <c r="I3" s="246"/>
      <c r="J3" s="246"/>
      <c r="K3" s="246"/>
      <c r="L3" s="246"/>
      <c r="M3" s="246"/>
      <c r="N3" s="246"/>
      <c r="O3" s="246"/>
      <c r="P3" s="246"/>
      <c r="Q3" s="246"/>
      <c r="R3" s="246"/>
      <c r="S3" s="246"/>
      <c r="T3" s="246"/>
      <c r="U3" s="246"/>
    </row>
    <row r="4" spans="1:21" ht="15" customHeight="1">
      <c r="A4" s="677" t="s">
        <v>99</v>
      </c>
      <c r="B4" s="646" t="s">
        <v>114</v>
      </c>
      <c r="C4" s="656" t="s">
        <v>88</v>
      </c>
      <c r="D4" s="656" t="s">
        <v>89</v>
      </c>
      <c r="E4" s="665" t="s">
        <v>399</v>
      </c>
      <c r="F4" s="656" t="s">
        <v>90</v>
      </c>
      <c r="G4" s="677" t="s">
        <v>102</v>
      </c>
      <c r="H4" s="677"/>
      <c r="I4" s="677"/>
      <c r="J4" s="677"/>
      <c r="K4" s="677"/>
      <c r="L4" s="677"/>
      <c r="M4" s="677"/>
      <c r="N4" s="677"/>
      <c r="O4" s="676" t="s">
        <v>103</v>
      </c>
      <c r="P4" s="676"/>
      <c r="Q4" s="646" t="s">
        <v>104</v>
      </c>
      <c r="R4" s="646" t="s">
        <v>105</v>
      </c>
      <c r="S4" s="646" t="s">
        <v>112</v>
      </c>
      <c r="T4" s="646" t="s">
        <v>111</v>
      </c>
      <c r="U4" s="662" t="s">
        <v>91</v>
      </c>
    </row>
    <row r="5" spans="1:21" ht="15" customHeight="1">
      <c r="A5" s="677"/>
      <c r="B5" s="644"/>
      <c r="C5" s="657"/>
      <c r="D5" s="657"/>
      <c r="E5" s="666"/>
      <c r="F5" s="657"/>
      <c r="G5" s="677" t="s">
        <v>106</v>
      </c>
      <c r="H5" s="677"/>
      <c r="I5" s="677" t="s">
        <v>107</v>
      </c>
      <c r="J5" s="677"/>
      <c r="K5" s="677" t="s">
        <v>108</v>
      </c>
      <c r="L5" s="677"/>
      <c r="M5" s="677" t="s">
        <v>109</v>
      </c>
      <c r="N5" s="677"/>
      <c r="O5" s="676"/>
      <c r="P5" s="676"/>
      <c r="Q5" s="644"/>
      <c r="R5" s="644"/>
      <c r="S5" s="644"/>
      <c r="T5" s="644"/>
      <c r="U5" s="663"/>
    </row>
    <row r="6" spans="1:21" ht="25.5">
      <c r="A6" s="677"/>
      <c r="B6" s="645"/>
      <c r="C6" s="658"/>
      <c r="D6" s="658"/>
      <c r="E6" s="667"/>
      <c r="F6" s="658"/>
      <c r="G6" s="217" t="s">
        <v>110</v>
      </c>
      <c r="H6" s="204" t="s">
        <v>12</v>
      </c>
      <c r="I6" s="217" t="s">
        <v>110</v>
      </c>
      <c r="J6" s="204" t="s">
        <v>12</v>
      </c>
      <c r="K6" s="217" t="s">
        <v>110</v>
      </c>
      <c r="L6" s="204" t="s">
        <v>12</v>
      </c>
      <c r="M6" s="217" t="s">
        <v>110</v>
      </c>
      <c r="N6" s="204" t="s">
        <v>12</v>
      </c>
      <c r="O6" s="217" t="s">
        <v>110</v>
      </c>
      <c r="P6" s="204" t="s">
        <v>12</v>
      </c>
      <c r="Q6" s="645"/>
      <c r="R6" s="645"/>
      <c r="S6" s="645"/>
      <c r="T6" s="645"/>
      <c r="U6" s="664"/>
    </row>
    <row r="7" spans="1:21" ht="15.75" customHeight="1">
      <c r="A7" s="672" t="s">
        <v>1451</v>
      </c>
      <c r="B7" s="673" t="s">
        <v>1452</v>
      </c>
      <c r="C7" s="308"/>
      <c r="D7" s="308"/>
      <c r="E7" s="308"/>
      <c r="F7" s="308"/>
      <c r="G7" s="369"/>
      <c r="H7" s="370"/>
      <c r="I7" s="369"/>
      <c r="J7" s="370"/>
      <c r="K7" s="369"/>
      <c r="L7" s="370"/>
      <c r="M7" s="369"/>
      <c r="N7" s="370"/>
      <c r="O7" s="385"/>
      <c r="P7" s="372"/>
      <c r="Q7" s="308"/>
      <c r="R7" s="308"/>
      <c r="S7" s="308"/>
      <c r="T7" s="308"/>
      <c r="U7" s="308"/>
    </row>
    <row r="8" spans="1:21" ht="15.75">
      <c r="A8" s="672"/>
      <c r="B8" s="674"/>
      <c r="C8" s="308"/>
      <c r="D8" s="308"/>
      <c r="E8" s="308"/>
      <c r="F8" s="308"/>
      <c r="G8" s="369"/>
      <c r="H8" s="370"/>
      <c r="I8" s="369"/>
      <c r="J8" s="370"/>
      <c r="K8" s="369"/>
      <c r="L8" s="370"/>
      <c r="M8" s="369"/>
      <c r="N8" s="370"/>
      <c r="O8" s="385"/>
      <c r="P8" s="372"/>
      <c r="Q8" s="308"/>
      <c r="R8" s="308"/>
      <c r="S8" s="308"/>
      <c r="T8" s="308"/>
      <c r="U8" s="308"/>
    </row>
    <row r="9" spans="1:21" ht="15.75">
      <c r="A9" s="672"/>
      <c r="B9" s="674"/>
      <c r="C9" s="308"/>
      <c r="D9" s="308"/>
      <c r="E9" s="308"/>
      <c r="F9" s="308"/>
      <c r="G9" s="369"/>
      <c r="H9" s="370"/>
      <c r="I9" s="369"/>
      <c r="J9" s="370"/>
      <c r="K9" s="369"/>
      <c r="L9" s="370"/>
      <c r="M9" s="369"/>
      <c r="N9" s="370"/>
      <c r="O9" s="385"/>
      <c r="P9" s="372"/>
      <c r="Q9" s="308"/>
      <c r="R9" s="308"/>
      <c r="S9" s="308"/>
      <c r="T9" s="308"/>
      <c r="U9" s="308"/>
    </row>
    <row r="10" spans="1:21" ht="15.75">
      <c r="A10" s="672"/>
      <c r="B10" s="674"/>
      <c r="C10" s="308"/>
      <c r="D10" s="308"/>
      <c r="E10" s="308"/>
      <c r="F10" s="308"/>
      <c r="G10" s="369"/>
      <c r="H10" s="370"/>
      <c r="I10" s="369"/>
      <c r="J10" s="370"/>
      <c r="K10" s="369"/>
      <c r="L10" s="370"/>
      <c r="M10" s="369"/>
      <c r="N10" s="370"/>
      <c r="O10" s="385"/>
      <c r="P10" s="372"/>
      <c r="Q10" s="308"/>
      <c r="R10" s="308"/>
      <c r="S10" s="308"/>
      <c r="T10" s="308"/>
      <c r="U10" s="308"/>
    </row>
    <row r="11" spans="1:21" ht="15.75">
      <c r="A11" s="672"/>
      <c r="B11" s="674"/>
      <c r="C11" s="308"/>
      <c r="D11" s="308"/>
      <c r="E11" s="308"/>
      <c r="F11" s="308"/>
      <c r="G11" s="369"/>
      <c r="H11" s="370"/>
      <c r="I11" s="369"/>
      <c r="J11" s="370"/>
      <c r="K11" s="369"/>
      <c r="L11" s="370"/>
      <c r="M11" s="369"/>
      <c r="N11" s="370"/>
      <c r="O11" s="385"/>
      <c r="P11" s="372"/>
      <c r="Q11" s="308"/>
      <c r="R11" s="308"/>
      <c r="S11" s="308"/>
      <c r="T11" s="308"/>
      <c r="U11" s="308"/>
    </row>
    <row r="12" spans="1:21" ht="15.75">
      <c r="A12" s="672"/>
      <c r="B12" s="674"/>
      <c r="C12" s="308"/>
      <c r="D12" s="308"/>
      <c r="E12" s="308"/>
      <c r="F12" s="308"/>
      <c r="G12" s="369"/>
      <c r="H12" s="370"/>
      <c r="I12" s="369"/>
      <c r="J12" s="370"/>
      <c r="K12" s="369"/>
      <c r="L12" s="370"/>
      <c r="M12" s="369"/>
      <c r="N12" s="370"/>
      <c r="O12" s="385"/>
      <c r="P12" s="372"/>
      <c r="Q12" s="308"/>
      <c r="R12" s="308"/>
      <c r="S12" s="308"/>
      <c r="T12" s="308"/>
      <c r="U12" s="308"/>
    </row>
    <row r="13" spans="1:21" ht="15.75">
      <c r="A13" s="672"/>
      <c r="B13" s="674"/>
      <c r="C13" s="308"/>
      <c r="D13" s="308"/>
      <c r="E13" s="308"/>
      <c r="F13" s="308"/>
      <c r="G13" s="369"/>
      <c r="H13" s="370"/>
      <c r="I13" s="369"/>
      <c r="J13" s="370"/>
      <c r="K13" s="369"/>
      <c r="L13" s="370"/>
      <c r="M13" s="369"/>
      <c r="N13" s="370"/>
      <c r="O13" s="385"/>
      <c r="P13" s="372"/>
      <c r="Q13" s="308"/>
      <c r="R13" s="308"/>
      <c r="S13" s="308"/>
      <c r="T13" s="308"/>
      <c r="U13" s="308"/>
    </row>
    <row r="14" spans="1:21" ht="15.75">
      <c r="A14" s="672"/>
      <c r="B14" s="675"/>
      <c r="C14" s="308"/>
      <c r="D14" s="308"/>
      <c r="E14" s="308"/>
      <c r="F14" s="308"/>
      <c r="G14" s="369"/>
      <c r="H14" s="370"/>
      <c r="I14" s="369"/>
      <c r="J14" s="370"/>
      <c r="K14" s="369"/>
      <c r="L14" s="370"/>
      <c r="M14" s="369"/>
      <c r="N14" s="370"/>
      <c r="O14" s="258"/>
      <c r="P14" s="372"/>
      <c r="Q14" s="308"/>
      <c r="R14" s="308"/>
      <c r="S14" s="308"/>
      <c r="T14" s="308"/>
      <c r="U14" s="308"/>
    </row>
    <row r="15" spans="1:21" ht="15.6" customHeight="1">
      <c r="A15" s="269"/>
      <c r="B15" s="270"/>
      <c r="C15" s="269" t="s">
        <v>489</v>
      </c>
      <c r="D15" s="270"/>
      <c r="E15" s="270"/>
      <c r="F15" s="271"/>
      <c r="G15" s="264">
        <f t="shared" ref="G15:P15" si="0">SUM(G7:G14)</f>
        <v>0</v>
      </c>
      <c r="H15" s="208">
        <f t="shared" si="0"/>
        <v>0</v>
      </c>
      <c r="I15" s="264">
        <f t="shared" si="0"/>
        <v>0</v>
      </c>
      <c r="J15" s="208">
        <f t="shared" si="0"/>
        <v>0</v>
      </c>
      <c r="K15" s="264">
        <f t="shared" si="0"/>
        <v>0</v>
      </c>
      <c r="L15" s="208">
        <f t="shared" si="0"/>
        <v>0</v>
      </c>
      <c r="M15" s="264">
        <f t="shared" si="0"/>
        <v>0</v>
      </c>
      <c r="N15" s="208">
        <f t="shared" si="0"/>
        <v>0</v>
      </c>
      <c r="O15" s="208">
        <f t="shared" si="0"/>
        <v>0</v>
      </c>
      <c r="P15" s="208">
        <f t="shared" si="0"/>
        <v>0</v>
      </c>
      <c r="Q15" s="241"/>
      <c r="R15" s="241"/>
      <c r="S15" s="241"/>
      <c r="T15" s="241"/>
      <c r="U15" s="241"/>
    </row>
  </sheetData>
  <mergeCells count="19">
    <mergeCell ref="D4:D6"/>
    <mergeCell ref="F4:F6"/>
    <mergeCell ref="E4:E6"/>
    <mergeCell ref="U4:U6"/>
    <mergeCell ref="G5:H5"/>
    <mergeCell ref="I5:J5"/>
    <mergeCell ref="K5:L5"/>
    <mergeCell ref="M5:N5"/>
    <mergeCell ref="G4:N4"/>
    <mergeCell ref="O4:P5"/>
    <mergeCell ref="Q4:Q6"/>
    <mergeCell ref="R4:R6"/>
    <mergeCell ref="S4:S6"/>
    <mergeCell ref="T4:T6"/>
    <mergeCell ref="A7:A14"/>
    <mergeCell ref="B7:B14"/>
    <mergeCell ref="A4:A6"/>
    <mergeCell ref="B4:B6"/>
    <mergeCell ref="C4:C6"/>
  </mergeCells>
  <dataValidations count="9">
    <dataValidation allowBlank="1" showInputMessage="1" showErrorMessage="1" promptTitle="CORRELATIVO DE LA ACTIVIDAD" prompt="Estos son los mismos utilizados en los cuadros de costos, los cuales sirven para poder reflejar la Actividad a realizar en cada uno de los cuadros de costos." sqref="E4:E6"/>
    <dataValidation allowBlank="1" showInputMessage="1" showErrorMessage="1" promptTitle="INDICADORES DE RESULTADOS" prompt="Medidas o variables para verificar el cumplimiento de cada paso.&#10;" sqref="D4:D6"/>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4:C6"/>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10;" sqref="F4:F6"/>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4:U6"/>
    <dataValidation allowBlank="1" showInputMessage="1" showErrorMessage="1" promptTitle="POBLACIÓN OBJETIVO" prompt="Grupo  de personas al cual se pretende beneficiar con dicho actividad." sqref="T4:T6"/>
    <dataValidation allowBlank="1" showInputMessage="1" showErrorMessage="1" promptTitle="MEDIO DE VERIFICACIÓN" prompt="Corresponde a los elementos a través del cual se acredita y se verifican  las actividades." sqref="S4:S6"/>
    <dataValidation allowBlank="1" showInputMessage="1" showErrorMessage="1" promptTitle="JUSTIFICACIÓN" prompt="Es aquella en que se explica de forma convincente el motivo por el que y para que se va realizar dicha actividad, que beneficio va traer a la institución." sqref="R4:R6"/>
    <dataValidation allowBlank="1" showInputMessage="1" showErrorMessage="1" promptTitle="SUPUESTOS" prompt="Un  supuesto es un dato asumido como cierto a efectos de planificación este puede ser positivo como negativo." sqref="Q4:Q6"/>
  </dataValidation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dimension ref="A1:U21"/>
  <sheetViews>
    <sheetView topLeftCell="B1" zoomScale="64" zoomScaleNormal="64" workbookViewId="0">
      <pane ySplit="7" topLeftCell="A8" activePane="bottomLeft" state="frozen"/>
      <selection activeCell="A7" sqref="A7"/>
      <selection pane="bottomLeft" activeCell="D13" sqref="D13"/>
    </sheetView>
  </sheetViews>
  <sheetFormatPr baseColWidth="10" defaultRowHeight="15"/>
  <cols>
    <col min="1" max="1" width="21.7109375" customWidth="1"/>
    <col min="2" max="2" width="26.28515625" customWidth="1"/>
    <col min="3" max="6" width="27.42578125" customWidth="1"/>
    <col min="7" max="7" width="15.28515625" customWidth="1"/>
    <col min="8" max="8" width="14.85546875" style="206" bestFit="1" customWidth="1"/>
    <col min="9" max="9" width="15.28515625" customWidth="1"/>
    <col min="10" max="10" width="18.85546875" style="206" customWidth="1"/>
    <col min="12" max="12" width="14.85546875" style="206" bestFit="1" customWidth="1"/>
    <col min="14" max="14" width="14.85546875" style="206" bestFit="1" customWidth="1"/>
    <col min="15" max="15" width="15.28515625" customWidth="1"/>
    <col min="16" max="16" width="18.28515625" style="206" customWidth="1"/>
    <col min="17" max="20" width="14.140625" customWidth="1"/>
    <col min="21" max="21" width="17" customWidth="1"/>
  </cols>
  <sheetData>
    <row r="1" spans="1:21" ht="18" customHeight="1">
      <c r="B1" s="214"/>
      <c r="C1" s="214"/>
      <c r="D1" s="214"/>
      <c r="E1" s="219"/>
      <c r="F1" s="214"/>
      <c r="G1" s="268" t="s">
        <v>1376</v>
      </c>
      <c r="J1" s="214"/>
      <c r="K1" s="214"/>
      <c r="L1" s="214"/>
      <c r="M1" s="214"/>
      <c r="N1" s="214"/>
      <c r="O1" s="214"/>
      <c r="P1" s="214"/>
      <c r="Q1" s="214"/>
      <c r="R1" s="214"/>
      <c r="S1" s="214"/>
      <c r="T1" s="214"/>
      <c r="U1" s="214"/>
    </row>
    <row r="2" spans="1:21" ht="18" customHeight="1">
      <c r="B2" s="219"/>
      <c r="C2" s="219"/>
      <c r="D2" s="219"/>
      <c r="E2" s="219"/>
      <c r="F2" s="219"/>
      <c r="G2" s="268"/>
      <c r="J2" s="219"/>
      <c r="K2" s="219"/>
      <c r="L2" s="219"/>
      <c r="M2" s="219"/>
      <c r="N2" s="219"/>
      <c r="O2" s="219"/>
      <c r="P2" s="219"/>
      <c r="Q2" s="219"/>
      <c r="R2" s="219"/>
      <c r="S2" s="219"/>
      <c r="T2" s="219"/>
      <c r="U2" s="219"/>
    </row>
    <row r="3" spans="1:21" ht="18" customHeight="1">
      <c r="A3" s="298" t="s">
        <v>1369</v>
      </c>
      <c r="B3" s="219"/>
      <c r="C3" s="219"/>
      <c r="D3" s="219"/>
      <c r="E3" s="219"/>
      <c r="F3" s="219"/>
      <c r="G3" s="268"/>
      <c r="J3" s="219"/>
      <c r="K3" s="219"/>
      <c r="L3" s="219"/>
      <c r="M3" s="219"/>
      <c r="N3" s="219"/>
      <c r="O3" s="219"/>
      <c r="P3" s="219"/>
      <c r="Q3" s="219"/>
      <c r="R3" s="219"/>
      <c r="S3" s="219"/>
      <c r="T3" s="219"/>
      <c r="U3" s="219"/>
    </row>
    <row r="4" spans="1:21" ht="33" customHeight="1">
      <c r="A4" s="734" t="s">
        <v>1375</v>
      </c>
      <c r="B4" s="734"/>
      <c r="C4" s="734"/>
      <c r="D4" s="734"/>
      <c r="E4" s="734"/>
      <c r="F4" s="734"/>
      <c r="G4" s="734"/>
      <c r="H4" s="734"/>
      <c r="I4" s="734"/>
      <c r="J4" s="734"/>
      <c r="K4" s="734"/>
      <c r="L4" s="734"/>
      <c r="M4" s="734"/>
      <c r="N4" s="734"/>
      <c r="O4" s="734"/>
      <c r="P4" s="734"/>
      <c r="Q4" s="734"/>
      <c r="R4" s="734"/>
      <c r="S4" s="734"/>
      <c r="T4" s="734"/>
      <c r="U4" s="734"/>
    </row>
    <row r="5" spans="1:21" ht="14.45" customHeight="1">
      <c r="A5" s="646" t="s">
        <v>99</v>
      </c>
      <c r="B5" s="646" t="s">
        <v>114</v>
      </c>
      <c r="C5" s="656" t="s">
        <v>88</v>
      </c>
      <c r="D5" s="656" t="s">
        <v>89</v>
      </c>
      <c r="E5" s="665" t="s">
        <v>399</v>
      </c>
      <c r="F5" s="656" t="s">
        <v>90</v>
      </c>
      <c r="G5" s="659" t="s">
        <v>102</v>
      </c>
      <c r="H5" s="661"/>
      <c r="I5" s="661"/>
      <c r="J5" s="661"/>
      <c r="K5" s="661"/>
      <c r="L5" s="661"/>
      <c r="M5" s="661"/>
      <c r="N5" s="660"/>
      <c r="O5" s="676" t="s">
        <v>103</v>
      </c>
      <c r="P5" s="676"/>
      <c r="Q5" s="646" t="s">
        <v>104</v>
      </c>
      <c r="R5" s="646" t="s">
        <v>105</v>
      </c>
      <c r="S5" s="646" t="s">
        <v>112</v>
      </c>
      <c r="T5" s="646" t="s">
        <v>111</v>
      </c>
      <c r="U5" s="662" t="s">
        <v>91</v>
      </c>
    </row>
    <row r="6" spans="1:21" ht="14.45" customHeight="1">
      <c r="A6" s="644"/>
      <c r="B6" s="644"/>
      <c r="C6" s="657"/>
      <c r="D6" s="657"/>
      <c r="E6" s="666"/>
      <c r="F6" s="657"/>
      <c r="G6" s="216" t="s">
        <v>106</v>
      </c>
      <c r="H6" s="216"/>
      <c r="I6" s="216" t="s">
        <v>107</v>
      </c>
      <c r="J6" s="216"/>
      <c r="K6" s="216" t="s">
        <v>108</v>
      </c>
      <c r="L6" s="216"/>
      <c r="M6" s="216" t="s">
        <v>109</v>
      </c>
      <c r="N6" s="216"/>
      <c r="O6" s="676"/>
      <c r="P6" s="676"/>
      <c r="Q6" s="644"/>
      <c r="R6" s="644"/>
      <c r="S6" s="644"/>
      <c r="T6" s="644"/>
      <c r="U6" s="663"/>
    </row>
    <row r="7" spans="1:21" ht="25.5">
      <c r="A7" s="645"/>
      <c r="B7" s="645"/>
      <c r="C7" s="658"/>
      <c r="D7" s="658"/>
      <c r="E7" s="667"/>
      <c r="F7" s="658"/>
      <c r="G7" s="217" t="s">
        <v>110</v>
      </c>
      <c r="H7" s="204" t="s">
        <v>12</v>
      </c>
      <c r="I7" s="217" t="s">
        <v>110</v>
      </c>
      <c r="J7" s="204" t="s">
        <v>12</v>
      </c>
      <c r="K7" s="217" t="s">
        <v>110</v>
      </c>
      <c r="L7" s="204" t="s">
        <v>12</v>
      </c>
      <c r="M7" s="217" t="s">
        <v>110</v>
      </c>
      <c r="N7" s="204" t="s">
        <v>12</v>
      </c>
      <c r="O7" s="309" t="s">
        <v>110</v>
      </c>
      <c r="P7" s="204" t="s">
        <v>12</v>
      </c>
      <c r="Q7" s="645"/>
      <c r="R7" s="645"/>
      <c r="S7" s="645"/>
      <c r="T7" s="645"/>
      <c r="U7" s="664"/>
    </row>
    <row r="8" spans="1:21" ht="15.6" customHeight="1">
      <c r="A8" s="304"/>
      <c r="B8" s="218"/>
      <c r="C8" s="218"/>
      <c r="D8" s="218"/>
      <c r="E8" s="218"/>
      <c r="F8" s="218"/>
      <c r="G8" s="218"/>
      <c r="H8" s="280" t="s">
        <v>119</v>
      </c>
      <c r="I8" s="218"/>
      <c r="J8" s="218"/>
      <c r="K8" s="218"/>
      <c r="L8" s="218"/>
      <c r="M8" s="218"/>
      <c r="N8" s="218"/>
      <c r="O8" s="218"/>
      <c r="P8" s="218"/>
      <c r="Q8" s="218"/>
      <c r="R8" s="218"/>
      <c r="S8" s="218"/>
      <c r="T8" s="218"/>
      <c r="U8" s="218"/>
    </row>
    <row r="9" spans="1:21" ht="15.75">
      <c r="A9" s="735" t="s">
        <v>1454</v>
      </c>
      <c r="B9" s="647" t="s">
        <v>1455</v>
      </c>
      <c r="C9" s="308"/>
      <c r="D9" s="308"/>
      <c r="E9" s="308"/>
      <c r="F9" s="308"/>
      <c r="G9" s="362"/>
      <c r="H9" s="365"/>
      <c r="I9" s="362"/>
      <c r="J9" s="365"/>
      <c r="K9" s="362"/>
      <c r="L9" s="365"/>
      <c r="M9" s="362"/>
      <c r="N9" s="365"/>
      <c r="O9" s="382"/>
      <c r="P9" s="372"/>
      <c r="Q9" s="308"/>
      <c r="R9" s="308"/>
      <c r="S9" s="308"/>
      <c r="T9" s="308"/>
      <c r="U9" s="308"/>
    </row>
    <row r="10" spans="1:21" ht="15.75">
      <c r="A10" s="736"/>
      <c r="B10" s="648"/>
      <c r="C10" s="308"/>
      <c r="D10" s="308"/>
      <c r="E10" s="308"/>
      <c r="F10" s="308"/>
      <c r="G10" s="362"/>
      <c r="H10" s="365"/>
      <c r="I10" s="362"/>
      <c r="J10" s="365"/>
      <c r="K10" s="362"/>
      <c r="L10" s="365"/>
      <c r="M10" s="362"/>
      <c r="N10" s="365"/>
      <c r="O10" s="382"/>
      <c r="P10" s="372"/>
      <c r="Q10" s="308"/>
      <c r="R10" s="308"/>
      <c r="S10" s="308"/>
      <c r="T10" s="308"/>
      <c r="U10" s="308"/>
    </row>
    <row r="11" spans="1:21" ht="15.75">
      <c r="A11" s="736"/>
      <c r="B11" s="648"/>
      <c r="C11" s="308"/>
      <c r="D11" s="308"/>
      <c r="E11" s="308"/>
      <c r="F11" s="308"/>
      <c r="G11" s="362"/>
      <c r="H11" s="365"/>
      <c r="I11" s="362"/>
      <c r="J11" s="365"/>
      <c r="K11" s="362"/>
      <c r="L11" s="365"/>
      <c r="M11" s="362"/>
      <c r="N11" s="365"/>
      <c r="O11" s="382"/>
      <c r="P11" s="372"/>
      <c r="Q11" s="308"/>
      <c r="R11" s="308"/>
      <c r="S11" s="308"/>
      <c r="T11" s="308"/>
      <c r="U11" s="308"/>
    </row>
    <row r="12" spans="1:21" ht="15.75">
      <c r="A12" s="736"/>
      <c r="B12" s="648"/>
      <c r="C12" s="308"/>
      <c r="D12" s="308"/>
      <c r="E12" s="308"/>
      <c r="F12" s="308"/>
      <c r="G12" s="362"/>
      <c r="H12" s="365"/>
      <c r="I12" s="362"/>
      <c r="J12" s="365"/>
      <c r="K12" s="362"/>
      <c r="L12" s="365"/>
      <c r="M12" s="362"/>
      <c r="N12" s="365"/>
      <c r="O12" s="382"/>
      <c r="P12" s="372"/>
      <c r="Q12" s="308"/>
      <c r="R12" s="308"/>
      <c r="S12" s="308"/>
      <c r="T12" s="308"/>
      <c r="U12" s="71"/>
    </row>
    <row r="13" spans="1:21" ht="15.75">
      <c r="A13" s="736"/>
      <c r="B13" s="648"/>
      <c r="C13" s="308"/>
      <c r="D13" s="308"/>
      <c r="E13" s="308"/>
      <c r="F13" s="254"/>
      <c r="G13" s="371"/>
      <c r="H13" s="365"/>
      <c r="I13" s="371"/>
      <c r="J13" s="365"/>
      <c r="K13" s="371"/>
      <c r="L13" s="365"/>
      <c r="M13" s="371"/>
      <c r="N13" s="365"/>
      <c r="O13" s="382"/>
      <c r="P13" s="372"/>
      <c r="Q13" s="308"/>
      <c r="R13" s="308"/>
      <c r="S13" s="308"/>
      <c r="T13" s="308"/>
      <c r="U13" s="254"/>
    </row>
    <row r="14" spans="1:21" ht="15.75">
      <c r="A14" s="736"/>
      <c r="B14" s="648"/>
      <c r="C14" s="308"/>
      <c r="D14" s="308"/>
      <c r="E14" s="308"/>
      <c r="F14" s="308"/>
      <c r="G14" s="362"/>
      <c r="H14" s="365"/>
      <c r="I14" s="362"/>
      <c r="J14" s="365"/>
      <c r="K14" s="362"/>
      <c r="L14" s="365"/>
      <c r="M14" s="362"/>
      <c r="N14" s="365"/>
      <c r="O14" s="382"/>
      <c r="P14" s="372"/>
      <c r="Q14" s="308"/>
      <c r="R14" s="308"/>
      <c r="S14" s="308"/>
      <c r="T14" s="308"/>
      <c r="U14" s="308"/>
    </row>
    <row r="15" spans="1:21" ht="15.75">
      <c r="A15" s="736"/>
      <c r="B15" s="648"/>
      <c r="C15" s="308"/>
      <c r="D15" s="308"/>
      <c r="E15" s="308"/>
      <c r="F15" s="72"/>
      <c r="G15" s="362"/>
      <c r="H15" s="365"/>
      <c r="I15" s="362"/>
      <c r="J15" s="365"/>
      <c r="K15" s="362"/>
      <c r="L15" s="365"/>
      <c r="M15" s="362"/>
      <c r="N15" s="365"/>
      <c r="O15" s="382"/>
      <c r="P15" s="372"/>
      <c r="Q15" s="308"/>
      <c r="R15" s="308"/>
      <c r="S15" s="308"/>
      <c r="T15" s="308"/>
      <c r="U15" s="308"/>
    </row>
    <row r="16" spans="1:21" ht="15.75">
      <c r="A16" s="736"/>
      <c r="B16" s="648"/>
      <c r="C16" s="308"/>
      <c r="D16" s="308"/>
      <c r="E16" s="308"/>
      <c r="F16" s="308"/>
      <c r="G16" s="362"/>
      <c r="H16" s="365"/>
      <c r="I16" s="362"/>
      <c r="J16" s="365"/>
      <c r="K16" s="362"/>
      <c r="L16" s="365"/>
      <c r="M16" s="362"/>
      <c r="N16" s="365"/>
      <c r="O16" s="382"/>
      <c r="P16" s="372"/>
      <c r="Q16" s="308"/>
      <c r="R16" s="308"/>
      <c r="S16" s="308"/>
      <c r="T16" s="308"/>
      <c r="U16" s="308"/>
    </row>
    <row r="17" spans="1:21" ht="15.75">
      <c r="A17" s="736"/>
      <c r="B17" s="648"/>
      <c r="C17" s="308"/>
      <c r="D17" s="308"/>
      <c r="E17" s="308"/>
      <c r="F17" s="308"/>
      <c r="G17" s="371"/>
      <c r="H17" s="365"/>
      <c r="I17" s="371"/>
      <c r="J17" s="365"/>
      <c r="K17" s="371"/>
      <c r="L17" s="365"/>
      <c r="M17" s="371"/>
      <c r="N17" s="365"/>
      <c r="O17" s="382"/>
      <c r="P17" s="372"/>
      <c r="Q17" s="362"/>
      <c r="R17" s="362"/>
      <c r="S17" s="362"/>
      <c r="T17" s="362"/>
      <c r="U17" s="308"/>
    </row>
    <row r="18" spans="1:21" ht="15.75">
      <c r="A18" s="736"/>
      <c r="B18" s="648"/>
      <c r="C18" s="308"/>
      <c r="D18" s="308"/>
      <c r="E18" s="308"/>
      <c r="F18" s="308"/>
      <c r="G18" s="362"/>
      <c r="H18" s="365"/>
      <c r="I18" s="362"/>
      <c r="J18" s="365"/>
      <c r="K18" s="362"/>
      <c r="L18" s="365"/>
      <c r="M18" s="362"/>
      <c r="N18" s="365"/>
      <c r="O18" s="383"/>
      <c r="P18" s="384"/>
      <c r="Q18" s="308"/>
      <c r="R18" s="308"/>
      <c r="S18" s="308"/>
      <c r="T18" s="308"/>
      <c r="U18" s="308"/>
    </row>
    <row r="19" spans="1:21" ht="15.75">
      <c r="A19" s="736"/>
      <c r="B19" s="648"/>
      <c r="C19" s="308"/>
      <c r="D19" s="308"/>
      <c r="E19" s="308"/>
      <c r="F19" s="308"/>
      <c r="G19" s="362"/>
      <c r="H19" s="365"/>
      <c r="I19" s="362"/>
      <c r="J19" s="365"/>
      <c r="K19" s="362"/>
      <c r="L19" s="365"/>
      <c r="M19" s="362"/>
      <c r="N19" s="365"/>
      <c r="O19" s="383"/>
      <c r="P19" s="384"/>
      <c r="Q19" s="308"/>
      <c r="R19" s="308"/>
      <c r="S19" s="308"/>
      <c r="T19" s="308"/>
      <c r="U19" s="381"/>
    </row>
    <row r="20" spans="1:21" ht="15.75">
      <c r="A20" s="737"/>
      <c r="B20" s="649"/>
      <c r="C20" s="308"/>
      <c r="D20" s="308"/>
      <c r="E20" s="308"/>
      <c r="F20" s="308"/>
      <c r="G20" s="362"/>
      <c r="H20" s="365"/>
      <c r="I20" s="362"/>
      <c r="J20" s="365"/>
      <c r="K20" s="362"/>
      <c r="L20" s="365"/>
      <c r="M20" s="362"/>
      <c r="N20" s="365"/>
      <c r="O20" s="382"/>
      <c r="P20" s="372"/>
      <c r="Q20" s="362"/>
      <c r="R20" s="362"/>
      <c r="S20" s="362"/>
      <c r="T20" s="362"/>
      <c r="U20" s="308"/>
    </row>
    <row r="21" spans="1:21" ht="15.6" customHeight="1">
      <c r="A21" s="281" t="s">
        <v>120</v>
      </c>
      <c r="B21" s="215"/>
      <c r="C21" s="215"/>
      <c r="D21" s="215"/>
      <c r="E21" s="215"/>
      <c r="F21" s="215"/>
      <c r="G21" s="78">
        <f t="shared" ref="G21:P21" si="0">SUM(G9:G20)</f>
        <v>0</v>
      </c>
      <c r="H21" s="207">
        <f t="shared" si="0"/>
        <v>0</v>
      </c>
      <c r="I21" s="78">
        <f t="shared" si="0"/>
        <v>0</v>
      </c>
      <c r="J21" s="207">
        <f t="shared" si="0"/>
        <v>0</v>
      </c>
      <c r="K21" s="78">
        <f t="shared" si="0"/>
        <v>0</v>
      </c>
      <c r="L21" s="207">
        <f t="shared" si="0"/>
        <v>0</v>
      </c>
      <c r="M21" s="78">
        <f t="shared" si="0"/>
        <v>0</v>
      </c>
      <c r="N21" s="207">
        <f t="shared" si="0"/>
        <v>0</v>
      </c>
      <c r="O21" s="207">
        <f t="shared" si="0"/>
        <v>0</v>
      </c>
      <c r="P21" s="207">
        <f t="shared" si="0"/>
        <v>0</v>
      </c>
      <c r="Q21" s="68"/>
      <c r="R21" s="68"/>
      <c r="S21" s="68"/>
      <c r="T21" s="68"/>
      <c r="U21" s="68"/>
    </row>
  </sheetData>
  <mergeCells count="16">
    <mergeCell ref="B9:B20"/>
    <mergeCell ref="A4:U4"/>
    <mergeCell ref="A9:A20"/>
    <mergeCell ref="F5:F7"/>
    <mergeCell ref="D5:D7"/>
    <mergeCell ref="C5:C7"/>
    <mergeCell ref="B5:B7"/>
    <mergeCell ref="A5:A7"/>
    <mergeCell ref="E5:E7"/>
    <mergeCell ref="G5:N5"/>
    <mergeCell ref="Q5:Q7"/>
    <mergeCell ref="R5:R7"/>
    <mergeCell ref="S5:S7"/>
    <mergeCell ref="T5:T7"/>
    <mergeCell ref="U5:U7"/>
    <mergeCell ref="O5:P6"/>
  </mergeCells>
  <dataValidations count="9">
    <dataValidation allowBlank="1" showInputMessage="1" showErrorMessage="1" promptTitle="CORRELATIVO DE LA ACTIVIDAD" prompt="Estos son los mismos utilizados en los cuadros de costos, los cuales sirven para poder reflejar la Actividad a realizar en cada uno de los cuadros de costos." sqref="E5:E7"/>
    <dataValidation allowBlank="1" showInputMessage="1" showErrorMessage="1" promptTitle="INDICADORES DE RESULTADOS" prompt="Medidas o variables para verificar el cumplimiento de cada paso.&#10;" sqref="D5:D7"/>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5:C7"/>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10;" sqref="F5:F7"/>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5:U7"/>
    <dataValidation allowBlank="1" showInputMessage="1" showErrorMessage="1" promptTitle="POBLACIÓN OBJETIVO" prompt="Grupo  de personas al cual se pretende beneficiar con dicho actividad." sqref="T5:T7"/>
    <dataValidation allowBlank="1" showInputMessage="1" showErrorMessage="1" promptTitle="MEDIO DE VERIFICACIÓN" prompt="Corresponde a los elementos a través del cual se acredita y se verifican  las actividades." sqref="S5:S7"/>
    <dataValidation allowBlank="1" showInputMessage="1" showErrorMessage="1" promptTitle="JUSTIFICACIÓN" prompt="Es aquella en que se explica de forma convincente el motivo por el que y para que se va realizar dicha actividad, que beneficio va traer a la institución." sqref="R5:R7"/>
    <dataValidation allowBlank="1" showInputMessage="1" showErrorMessage="1" promptTitle="SUPUESTOS" prompt="Un  supuesto es un dato asumido como cierto a efectos de planificación este puede ser positivo como negativo." sqref="Q5:Q7"/>
  </dataValidation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dimension ref="A1:U51"/>
  <sheetViews>
    <sheetView workbookViewId="0">
      <pane ySplit="6" topLeftCell="A7" activePane="bottomLeft" state="frozen"/>
      <selection activeCell="R7" sqref="R7"/>
      <selection pane="bottomLeft" activeCell="A8" sqref="A8:A19"/>
    </sheetView>
  </sheetViews>
  <sheetFormatPr baseColWidth="10" defaultRowHeight="15"/>
  <cols>
    <col min="1" max="1" width="34" customWidth="1"/>
    <col min="2" max="2" width="35.7109375" customWidth="1"/>
    <col min="3" max="6" width="27.42578125" customWidth="1"/>
    <col min="7" max="7" width="15.28515625" customWidth="1"/>
    <col min="8" max="8" width="15.5703125" bestFit="1" customWidth="1"/>
    <col min="9" max="9" width="15.28515625" customWidth="1"/>
    <col min="10" max="10" width="15.85546875" customWidth="1"/>
    <col min="11" max="11" width="15.28515625" customWidth="1"/>
    <col min="12" max="12" width="15" customWidth="1"/>
    <col min="13" max="13" width="15.28515625" customWidth="1"/>
    <col min="14" max="14" width="14.85546875" bestFit="1" customWidth="1"/>
    <col min="15" max="15" width="15.28515625" customWidth="1"/>
    <col min="16" max="16" width="19.85546875" customWidth="1"/>
    <col min="17" max="20" width="14.28515625" customWidth="1"/>
    <col min="21" max="21" width="15.7109375" customWidth="1"/>
  </cols>
  <sheetData>
    <row r="1" spans="1:21" ht="18.75">
      <c r="A1" s="698" t="s">
        <v>1360</v>
      </c>
      <c r="B1" s="698"/>
      <c r="C1" s="698"/>
      <c r="D1" s="698"/>
      <c r="E1" s="698"/>
      <c r="F1" s="698"/>
      <c r="G1" s="698"/>
      <c r="H1" s="698"/>
      <c r="I1" s="698"/>
      <c r="J1" s="698"/>
      <c r="K1" s="698"/>
      <c r="L1" s="698"/>
      <c r="M1" s="698"/>
      <c r="N1" s="698"/>
      <c r="O1" s="698"/>
      <c r="P1" s="698"/>
      <c r="Q1" s="698"/>
      <c r="R1" s="698"/>
      <c r="S1" s="698"/>
      <c r="T1" s="698"/>
      <c r="U1" s="698"/>
    </row>
    <row r="2" spans="1:21">
      <c r="A2" s="744" t="s">
        <v>1456</v>
      </c>
      <c r="B2" s="744"/>
      <c r="C2" s="744"/>
      <c r="D2" s="744"/>
      <c r="E2" s="744"/>
      <c r="F2" s="744"/>
      <c r="G2" s="744"/>
      <c r="H2" s="744"/>
      <c r="I2" s="744"/>
      <c r="J2" s="744"/>
      <c r="K2" s="744"/>
      <c r="L2" s="744"/>
      <c r="M2" s="744"/>
      <c r="N2" s="744"/>
      <c r="O2" s="744"/>
      <c r="P2" s="744"/>
      <c r="Q2" s="744"/>
      <c r="R2" s="744"/>
      <c r="S2" s="744"/>
      <c r="T2" s="744"/>
      <c r="U2" s="744"/>
    </row>
    <row r="3" spans="1:21" ht="13.5" customHeight="1">
      <c r="A3" s="295" t="s">
        <v>1457</v>
      </c>
      <c r="B3" s="296"/>
      <c r="C3" s="296"/>
      <c r="D3" s="296"/>
      <c r="E3" s="296"/>
      <c r="F3" s="296"/>
      <c r="G3" s="296"/>
      <c r="H3" s="296"/>
      <c r="I3" s="296"/>
      <c r="J3" s="296"/>
      <c r="K3" s="296"/>
      <c r="L3" s="296"/>
      <c r="M3" s="296"/>
      <c r="N3" s="296"/>
      <c r="O3" s="296"/>
      <c r="P3" s="296"/>
      <c r="Q3" s="296"/>
      <c r="R3" s="296"/>
      <c r="S3" s="296"/>
      <c r="T3" s="296"/>
      <c r="U3" s="296"/>
    </row>
    <row r="4" spans="1:21" ht="15" customHeight="1">
      <c r="A4" s="677" t="s">
        <v>99</v>
      </c>
      <c r="B4" s="677" t="s">
        <v>114</v>
      </c>
      <c r="C4" s="656" t="s">
        <v>88</v>
      </c>
      <c r="D4" s="656" t="s">
        <v>89</v>
      </c>
      <c r="E4" s="665" t="s">
        <v>399</v>
      </c>
      <c r="F4" s="656" t="s">
        <v>90</v>
      </c>
      <c r="G4" s="677" t="s">
        <v>102</v>
      </c>
      <c r="H4" s="677"/>
      <c r="I4" s="677"/>
      <c r="J4" s="677"/>
      <c r="K4" s="677"/>
      <c r="L4" s="677"/>
      <c r="M4" s="677"/>
      <c r="N4" s="677"/>
      <c r="O4" s="676" t="s">
        <v>103</v>
      </c>
      <c r="P4" s="676"/>
      <c r="Q4" s="646" t="s">
        <v>104</v>
      </c>
      <c r="R4" s="646" t="s">
        <v>105</v>
      </c>
      <c r="S4" s="646" t="s">
        <v>112</v>
      </c>
      <c r="T4" s="646" t="s">
        <v>111</v>
      </c>
      <c r="U4" s="662" t="s">
        <v>91</v>
      </c>
    </row>
    <row r="5" spans="1:21" ht="15" customHeight="1">
      <c r="A5" s="677"/>
      <c r="B5" s="677"/>
      <c r="C5" s="657"/>
      <c r="D5" s="657"/>
      <c r="E5" s="666"/>
      <c r="F5" s="657"/>
      <c r="G5" s="677" t="s">
        <v>106</v>
      </c>
      <c r="H5" s="677"/>
      <c r="I5" s="677" t="s">
        <v>107</v>
      </c>
      <c r="J5" s="677"/>
      <c r="K5" s="677" t="s">
        <v>108</v>
      </c>
      <c r="L5" s="677"/>
      <c r="M5" s="677" t="s">
        <v>109</v>
      </c>
      <c r="N5" s="677"/>
      <c r="O5" s="676"/>
      <c r="P5" s="676"/>
      <c r="Q5" s="644"/>
      <c r="R5" s="644"/>
      <c r="S5" s="644"/>
      <c r="T5" s="644"/>
      <c r="U5" s="663"/>
    </row>
    <row r="6" spans="1:21" ht="25.5">
      <c r="A6" s="677"/>
      <c r="B6" s="677"/>
      <c r="C6" s="658"/>
      <c r="D6" s="658"/>
      <c r="E6" s="667"/>
      <c r="F6" s="658"/>
      <c r="G6" s="293" t="s">
        <v>110</v>
      </c>
      <c r="H6" s="204" t="s">
        <v>12</v>
      </c>
      <c r="I6" s="293" t="s">
        <v>110</v>
      </c>
      <c r="J6" s="204" t="s">
        <v>12</v>
      </c>
      <c r="K6" s="293" t="s">
        <v>110</v>
      </c>
      <c r="L6" s="204" t="s">
        <v>12</v>
      </c>
      <c r="M6" s="293" t="s">
        <v>110</v>
      </c>
      <c r="N6" s="204" t="s">
        <v>12</v>
      </c>
      <c r="O6" s="293" t="s">
        <v>110</v>
      </c>
      <c r="P6" s="204" t="s">
        <v>12</v>
      </c>
      <c r="Q6" s="645"/>
      <c r="R6" s="645"/>
      <c r="S6" s="645"/>
      <c r="T6" s="645"/>
      <c r="U6" s="664"/>
    </row>
    <row r="7" spans="1:21" ht="15.75">
      <c r="A7" s="745" t="s">
        <v>1360</v>
      </c>
      <c r="B7" s="746"/>
      <c r="C7" s="746"/>
      <c r="D7" s="746"/>
      <c r="E7" s="746"/>
      <c r="F7" s="746"/>
      <c r="G7" s="746"/>
      <c r="H7" s="746"/>
      <c r="I7" s="746"/>
      <c r="J7" s="746"/>
      <c r="K7" s="746"/>
      <c r="L7" s="746"/>
      <c r="M7" s="746"/>
      <c r="N7" s="746"/>
      <c r="O7" s="746"/>
      <c r="P7" s="746"/>
      <c r="Q7" s="746"/>
      <c r="R7" s="746"/>
      <c r="S7" s="746"/>
      <c r="T7" s="746"/>
      <c r="U7" s="747"/>
    </row>
    <row r="8" spans="1:21" ht="15.75">
      <c r="A8" s="748" t="s">
        <v>1458</v>
      </c>
      <c r="B8" s="740" t="s">
        <v>1361</v>
      </c>
      <c r="C8" s="387"/>
      <c r="D8" s="254"/>
      <c r="E8" s="254"/>
      <c r="F8" s="254"/>
      <c r="G8" s="377"/>
      <c r="H8" s="378"/>
      <c r="I8" s="254"/>
      <c r="J8" s="378"/>
      <c r="K8" s="254"/>
      <c r="L8" s="378"/>
      <c r="M8" s="254"/>
      <c r="N8" s="378"/>
      <c r="O8" s="258"/>
      <c r="P8" s="372"/>
      <c r="Q8" s="254"/>
      <c r="R8" s="254"/>
      <c r="S8" s="254"/>
      <c r="T8" s="254"/>
      <c r="U8" s="254"/>
    </row>
    <row r="9" spans="1:21" s="380" customFormat="1" ht="15.75">
      <c r="A9" s="748"/>
      <c r="B9" s="740"/>
      <c r="C9" s="387"/>
      <c r="D9" s="254"/>
      <c r="E9" s="254"/>
      <c r="F9" s="254"/>
      <c r="G9" s="377"/>
      <c r="H9" s="378"/>
      <c r="I9" s="254"/>
      <c r="J9" s="378"/>
      <c r="K9" s="254"/>
      <c r="L9" s="378"/>
      <c r="M9" s="254"/>
      <c r="N9" s="378"/>
      <c r="O9" s="258"/>
      <c r="P9" s="372"/>
      <c r="Q9" s="254"/>
      <c r="R9" s="254"/>
      <c r="S9" s="254"/>
      <c r="T9" s="254"/>
      <c r="U9" s="254"/>
    </row>
    <row r="10" spans="1:21" s="380" customFormat="1" ht="15.75">
      <c r="A10" s="748"/>
      <c r="B10" s="740"/>
      <c r="C10" s="387"/>
      <c r="D10" s="254"/>
      <c r="E10" s="254"/>
      <c r="F10" s="254"/>
      <c r="G10" s="377"/>
      <c r="H10" s="378"/>
      <c r="I10" s="254"/>
      <c r="J10" s="378"/>
      <c r="K10" s="254"/>
      <c r="L10" s="378"/>
      <c r="M10" s="254"/>
      <c r="N10" s="378"/>
      <c r="O10" s="258"/>
      <c r="P10" s="372"/>
      <c r="Q10" s="254"/>
      <c r="R10" s="254"/>
      <c r="S10" s="254"/>
      <c r="T10" s="254"/>
      <c r="U10" s="254"/>
    </row>
    <row r="11" spans="1:21" s="380" customFormat="1" ht="15.75">
      <c r="A11" s="748"/>
      <c r="B11" s="740"/>
      <c r="C11" s="387"/>
      <c r="D11" s="254"/>
      <c r="E11" s="254"/>
      <c r="F11" s="254"/>
      <c r="G11" s="377"/>
      <c r="H11" s="378"/>
      <c r="I11" s="254"/>
      <c r="J11" s="378"/>
      <c r="K11" s="254"/>
      <c r="L11" s="378"/>
      <c r="M11" s="254"/>
      <c r="N11" s="378"/>
      <c r="O11" s="258"/>
      <c r="P11" s="372"/>
      <c r="Q11" s="254"/>
      <c r="R11" s="254"/>
      <c r="S11" s="254"/>
      <c r="T11" s="254"/>
      <c r="U11" s="254"/>
    </row>
    <row r="12" spans="1:21" s="380" customFormat="1" ht="15.75">
      <c r="A12" s="748"/>
      <c r="B12" s="740"/>
      <c r="C12" s="387"/>
      <c r="D12" s="254"/>
      <c r="E12" s="254"/>
      <c r="F12" s="254"/>
      <c r="G12" s="377"/>
      <c r="H12" s="378"/>
      <c r="I12" s="254"/>
      <c r="J12" s="378"/>
      <c r="K12" s="254"/>
      <c r="L12" s="378"/>
      <c r="M12" s="254"/>
      <c r="N12" s="378"/>
      <c r="O12" s="258"/>
      <c r="P12" s="372"/>
      <c r="Q12" s="254"/>
      <c r="R12" s="254"/>
      <c r="S12" s="254"/>
      <c r="T12" s="254"/>
      <c r="U12" s="254"/>
    </row>
    <row r="13" spans="1:21" s="380" customFormat="1" ht="15.75">
      <c r="A13" s="748"/>
      <c r="B13" s="740"/>
      <c r="C13" s="387"/>
      <c r="D13" s="254"/>
      <c r="E13" s="254"/>
      <c r="F13" s="254"/>
      <c r="G13" s="377"/>
      <c r="H13" s="378"/>
      <c r="I13" s="254"/>
      <c r="J13" s="378"/>
      <c r="K13" s="254"/>
      <c r="L13" s="378"/>
      <c r="M13" s="254"/>
      <c r="N13" s="378"/>
      <c r="O13" s="258"/>
      <c r="P13" s="372"/>
      <c r="Q13" s="254"/>
      <c r="R13" s="254"/>
      <c r="S13" s="254"/>
      <c r="T13" s="254"/>
      <c r="U13" s="254"/>
    </row>
    <row r="14" spans="1:21" s="380" customFormat="1" ht="15.75">
      <c r="A14" s="748"/>
      <c r="B14" s="740" t="s">
        <v>1362</v>
      </c>
      <c r="C14" s="387"/>
      <c r="D14" s="254"/>
      <c r="E14" s="254"/>
      <c r="F14" s="254"/>
      <c r="G14" s="377"/>
      <c r="H14" s="378"/>
      <c r="I14" s="254"/>
      <c r="J14" s="378"/>
      <c r="K14" s="254"/>
      <c r="L14" s="378"/>
      <c r="M14" s="254"/>
      <c r="N14" s="378"/>
      <c r="O14" s="258"/>
      <c r="P14" s="372"/>
      <c r="Q14" s="254"/>
      <c r="R14" s="254"/>
      <c r="S14" s="254"/>
      <c r="T14" s="254"/>
      <c r="U14" s="254"/>
    </row>
    <row r="15" spans="1:21" s="380" customFormat="1" ht="15.75">
      <c r="A15" s="748"/>
      <c r="B15" s="740"/>
      <c r="C15" s="387"/>
      <c r="D15" s="254"/>
      <c r="E15" s="254"/>
      <c r="F15" s="254"/>
      <c r="G15" s="377"/>
      <c r="H15" s="378"/>
      <c r="I15" s="254"/>
      <c r="J15" s="378"/>
      <c r="K15" s="254"/>
      <c r="L15" s="378"/>
      <c r="M15" s="254"/>
      <c r="N15" s="378"/>
      <c r="O15" s="258"/>
      <c r="P15" s="372"/>
      <c r="Q15" s="254"/>
      <c r="R15" s="254"/>
      <c r="S15" s="254"/>
      <c r="T15" s="254"/>
      <c r="U15" s="254"/>
    </row>
    <row r="16" spans="1:21" s="380" customFormat="1" ht="15.75">
      <c r="A16" s="748"/>
      <c r="B16" s="740"/>
      <c r="C16" s="387"/>
      <c r="D16" s="254"/>
      <c r="E16" s="254"/>
      <c r="F16" s="254"/>
      <c r="G16" s="377"/>
      <c r="H16" s="378"/>
      <c r="I16" s="254"/>
      <c r="J16" s="378"/>
      <c r="K16" s="254"/>
      <c r="L16" s="378"/>
      <c r="M16" s="254"/>
      <c r="N16" s="378"/>
      <c r="O16" s="258"/>
      <c r="P16" s="372"/>
      <c r="Q16" s="254"/>
      <c r="R16" s="254"/>
      <c r="S16" s="254"/>
      <c r="T16" s="254"/>
      <c r="U16" s="254"/>
    </row>
    <row r="17" spans="1:21" s="380" customFormat="1" ht="15.75">
      <c r="A17" s="748"/>
      <c r="B17" s="740"/>
      <c r="C17" s="387"/>
      <c r="D17" s="254"/>
      <c r="E17" s="254"/>
      <c r="F17" s="254"/>
      <c r="G17" s="377"/>
      <c r="H17" s="378"/>
      <c r="I17" s="254"/>
      <c r="J17" s="378"/>
      <c r="K17" s="254"/>
      <c r="L17" s="378"/>
      <c r="M17" s="254"/>
      <c r="N17" s="378"/>
      <c r="O17" s="258"/>
      <c r="P17" s="372"/>
      <c r="Q17" s="254"/>
      <c r="R17" s="254"/>
      <c r="S17" s="254"/>
      <c r="T17" s="254"/>
      <c r="U17" s="254"/>
    </row>
    <row r="18" spans="1:21" s="380" customFormat="1" ht="15.75">
      <c r="A18" s="748"/>
      <c r="B18" s="740"/>
      <c r="C18" s="387"/>
      <c r="D18" s="254"/>
      <c r="E18" s="254"/>
      <c r="F18" s="254"/>
      <c r="G18" s="377"/>
      <c r="H18" s="378"/>
      <c r="I18" s="254"/>
      <c r="J18" s="378"/>
      <c r="K18" s="254"/>
      <c r="L18" s="378"/>
      <c r="M18" s="254"/>
      <c r="N18" s="378"/>
      <c r="O18" s="258"/>
      <c r="P18" s="372"/>
      <c r="Q18" s="254"/>
      <c r="R18" s="254"/>
      <c r="S18" s="254"/>
      <c r="T18" s="254"/>
      <c r="U18" s="254"/>
    </row>
    <row r="19" spans="1:21" ht="15.75">
      <c r="A19" s="748"/>
      <c r="B19" s="740"/>
      <c r="C19" s="387"/>
      <c r="D19" s="254"/>
      <c r="E19" s="254"/>
      <c r="F19" s="254"/>
      <c r="G19" s="377"/>
      <c r="H19" s="378"/>
      <c r="I19" s="254"/>
      <c r="J19" s="378"/>
      <c r="K19" s="254"/>
      <c r="L19" s="378"/>
      <c r="M19" s="254"/>
      <c r="N19" s="378"/>
      <c r="O19" s="258"/>
      <c r="P19" s="372"/>
      <c r="Q19" s="254"/>
      <c r="R19" s="254"/>
      <c r="S19" s="254"/>
      <c r="T19" s="254"/>
      <c r="U19" s="254"/>
    </row>
    <row r="20" spans="1:21" ht="15.75">
      <c r="A20" s="650" t="s">
        <v>1459</v>
      </c>
      <c r="B20" s="739" t="s">
        <v>1363</v>
      </c>
      <c r="C20" s="254"/>
      <c r="D20" s="254"/>
      <c r="E20" s="290"/>
      <c r="F20" s="254"/>
      <c r="G20" s="377"/>
      <c r="H20" s="378"/>
      <c r="I20" s="254"/>
      <c r="J20" s="378"/>
      <c r="K20" s="254"/>
      <c r="L20" s="378"/>
      <c r="M20" s="254"/>
      <c r="N20" s="378"/>
      <c r="O20" s="258"/>
      <c r="P20" s="372"/>
      <c r="Q20" s="254"/>
      <c r="R20" s="254"/>
      <c r="S20" s="254"/>
      <c r="T20" s="254"/>
      <c r="U20" s="254"/>
    </row>
    <row r="21" spans="1:21" s="380" customFormat="1" ht="15.75">
      <c r="A21" s="651"/>
      <c r="B21" s="739"/>
      <c r="C21" s="254"/>
      <c r="D21" s="254"/>
      <c r="E21" s="290"/>
      <c r="F21" s="254"/>
      <c r="G21" s="377"/>
      <c r="H21" s="378"/>
      <c r="I21" s="254"/>
      <c r="J21" s="378"/>
      <c r="K21" s="254"/>
      <c r="L21" s="378"/>
      <c r="M21" s="254"/>
      <c r="N21" s="378"/>
      <c r="O21" s="258"/>
      <c r="P21" s="372"/>
      <c r="Q21" s="254"/>
      <c r="R21" s="254"/>
      <c r="S21" s="254"/>
      <c r="T21" s="254"/>
      <c r="U21" s="254"/>
    </row>
    <row r="22" spans="1:21" s="380" customFormat="1" ht="15.75">
      <c r="A22" s="651"/>
      <c r="B22" s="739"/>
      <c r="C22" s="254"/>
      <c r="D22" s="254"/>
      <c r="E22" s="290"/>
      <c r="F22" s="254"/>
      <c r="G22" s="377"/>
      <c r="H22" s="378"/>
      <c r="I22" s="254"/>
      <c r="J22" s="378"/>
      <c r="K22" s="254"/>
      <c r="L22" s="378"/>
      <c r="M22" s="254"/>
      <c r="N22" s="378"/>
      <c r="O22" s="258"/>
      <c r="P22" s="372"/>
      <c r="Q22" s="254"/>
      <c r="R22" s="254"/>
      <c r="S22" s="254"/>
      <c r="T22" s="254"/>
      <c r="U22" s="254"/>
    </row>
    <row r="23" spans="1:21" s="380" customFormat="1" ht="15.75">
      <c r="A23" s="651"/>
      <c r="B23" s="739"/>
      <c r="C23" s="254"/>
      <c r="D23" s="254"/>
      <c r="E23" s="290"/>
      <c r="F23" s="254"/>
      <c r="G23" s="377"/>
      <c r="H23" s="378"/>
      <c r="I23" s="254"/>
      <c r="J23" s="378"/>
      <c r="K23" s="254"/>
      <c r="L23" s="378"/>
      <c r="M23" s="254"/>
      <c r="N23" s="378"/>
      <c r="O23" s="258"/>
      <c r="P23" s="372"/>
      <c r="Q23" s="254"/>
      <c r="R23" s="254"/>
      <c r="S23" s="254"/>
      <c r="T23" s="254"/>
      <c r="U23" s="254"/>
    </row>
    <row r="24" spans="1:21" ht="15.75">
      <c r="A24" s="651"/>
      <c r="B24" s="739"/>
      <c r="C24" s="254"/>
      <c r="D24" s="254"/>
      <c r="E24" s="290"/>
      <c r="F24" s="254"/>
      <c r="G24" s="377"/>
      <c r="H24" s="378"/>
      <c r="I24" s="254"/>
      <c r="J24" s="378"/>
      <c r="K24" s="254"/>
      <c r="L24" s="378"/>
      <c r="M24" s="254"/>
      <c r="N24" s="378"/>
      <c r="O24" s="258"/>
      <c r="P24" s="372"/>
      <c r="Q24" s="254"/>
      <c r="R24" s="254"/>
      <c r="S24" s="254"/>
      <c r="T24" s="254"/>
      <c r="U24" s="254"/>
    </row>
    <row r="25" spans="1:21" ht="15.75">
      <c r="A25" s="651"/>
      <c r="B25" s="738" t="s">
        <v>1364</v>
      </c>
      <c r="C25" s="254"/>
      <c r="D25" s="254"/>
      <c r="E25" s="254"/>
      <c r="F25" s="254"/>
      <c r="G25" s="254"/>
      <c r="H25" s="378"/>
      <c r="I25" s="254"/>
      <c r="J25" s="378"/>
      <c r="K25" s="254"/>
      <c r="L25" s="378"/>
      <c r="M25" s="254"/>
      <c r="N25" s="378"/>
      <c r="O25" s="258"/>
      <c r="P25" s="372"/>
      <c r="Q25" s="254"/>
      <c r="R25" s="254"/>
      <c r="S25" s="254"/>
      <c r="T25" s="254"/>
      <c r="U25" s="254"/>
    </row>
    <row r="26" spans="1:21" ht="15.75">
      <c r="A26" s="651"/>
      <c r="B26" s="738"/>
      <c r="C26" s="254"/>
      <c r="D26" s="254"/>
      <c r="E26" s="254"/>
      <c r="F26" s="254"/>
      <c r="G26" s="377"/>
      <c r="H26" s="378"/>
      <c r="I26" s="254"/>
      <c r="J26" s="378"/>
      <c r="K26" s="254"/>
      <c r="L26" s="378"/>
      <c r="M26" s="254"/>
      <c r="N26" s="378"/>
      <c r="O26" s="258"/>
      <c r="P26" s="372"/>
      <c r="Q26" s="254"/>
      <c r="R26" s="254"/>
      <c r="S26" s="254"/>
      <c r="T26" s="254"/>
      <c r="U26" s="254"/>
    </row>
    <row r="27" spans="1:21" ht="15.75">
      <c r="A27" s="651"/>
      <c r="B27" s="738"/>
      <c r="C27" s="254"/>
      <c r="D27" s="254"/>
      <c r="E27" s="254"/>
      <c r="F27" s="254"/>
      <c r="G27" s="254"/>
      <c r="H27" s="378"/>
      <c r="I27" s="254"/>
      <c r="J27" s="378"/>
      <c r="K27" s="254"/>
      <c r="L27" s="378"/>
      <c r="M27" s="254"/>
      <c r="N27" s="378"/>
      <c r="O27" s="258"/>
      <c r="P27" s="372"/>
      <c r="Q27" s="254"/>
      <c r="R27" s="254"/>
      <c r="S27" s="254"/>
      <c r="T27" s="254"/>
      <c r="U27" s="373"/>
    </row>
    <row r="28" spans="1:21" ht="15.75">
      <c r="A28" s="651"/>
      <c r="B28" s="738"/>
      <c r="C28" s="254"/>
      <c r="D28" s="254"/>
      <c r="E28" s="254"/>
      <c r="F28" s="254"/>
      <c r="G28" s="254"/>
      <c r="H28" s="378"/>
      <c r="I28" s="254"/>
      <c r="J28" s="378"/>
      <c r="K28" s="254"/>
      <c r="L28" s="378"/>
      <c r="M28" s="254"/>
      <c r="N28" s="378"/>
      <c r="O28" s="258"/>
      <c r="P28" s="372"/>
      <c r="Q28" s="254"/>
      <c r="R28" s="254"/>
      <c r="S28" s="254"/>
      <c r="T28" s="254"/>
      <c r="U28" s="373"/>
    </row>
    <row r="29" spans="1:21" ht="15.75">
      <c r="A29" s="651"/>
      <c r="B29" s="738"/>
      <c r="C29" s="254"/>
      <c r="D29" s="254"/>
      <c r="E29" s="254"/>
      <c r="F29" s="254"/>
      <c r="G29" s="254"/>
      <c r="H29" s="378"/>
      <c r="I29" s="254"/>
      <c r="J29" s="378"/>
      <c r="K29" s="254"/>
      <c r="L29" s="378"/>
      <c r="M29" s="254"/>
      <c r="N29" s="378"/>
      <c r="O29" s="258"/>
      <c r="P29" s="372"/>
      <c r="Q29" s="254"/>
      <c r="R29" s="254"/>
      <c r="S29" s="254"/>
      <c r="T29" s="254"/>
      <c r="U29" s="373"/>
    </row>
    <row r="30" spans="1:21" ht="15.75">
      <c r="A30" s="651"/>
      <c r="B30" s="738"/>
      <c r="C30" s="254"/>
      <c r="D30" s="254"/>
      <c r="E30" s="254"/>
      <c r="F30" s="254"/>
      <c r="G30" s="254"/>
      <c r="H30" s="378"/>
      <c r="I30" s="254"/>
      <c r="J30" s="378"/>
      <c r="K30" s="254"/>
      <c r="L30" s="378"/>
      <c r="M30" s="254"/>
      <c r="N30" s="378"/>
      <c r="O30" s="258"/>
      <c r="P30" s="372"/>
      <c r="Q30" s="254"/>
      <c r="R30" s="254"/>
      <c r="S30" s="254"/>
      <c r="T30" s="254"/>
      <c r="U30" s="373"/>
    </row>
    <row r="31" spans="1:21" ht="15.75">
      <c r="A31" s="651"/>
      <c r="B31" s="738" t="s">
        <v>1365</v>
      </c>
      <c r="C31" s="254"/>
      <c r="D31" s="254"/>
      <c r="E31" s="254"/>
      <c r="F31" s="254"/>
      <c r="G31" s="254"/>
      <c r="H31" s="378"/>
      <c r="I31" s="254"/>
      <c r="J31" s="378"/>
      <c r="K31" s="254"/>
      <c r="L31" s="378"/>
      <c r="M31" s="254"/>
      <c r="N31" s="378"/>
      <c r="O31" s="258"/>
      <c r="P31" s="372"/>
      <c r="Q31" s="254"/>
      <c r="R31" s="254"/>
      <c r="S31" s="254"/>
      <c r="T31" s="254"/>
      <c r="U31" s="373"/>
    </row>
    <row r="32" spans="1:21" ht="15.75">
      <c r="A32" s="651"/>
      <c r="B32" s="738"/>
      <c r="C32" s="386"/>
      <c r="D32" s="294"/>
      <c r="E32" s="294"/>
      <c r="F32" s="294"/>
      <c r="G32" s="254"/>
      <c r="H32" s="378"/>
      <c r="I32" s="254"/>
      <c r="J32" s="378"/>
      <c r="K32" s="254"/>
      <c r="L32" s="378"/>
      <c r="M32" s="254"/>
      <c r="N32" s="378"/>
      <c r="O32" s="258"/>
      <c r="P32" s="372"/>
      <c r="Q32" s="254"/>
      <c r="R32" s="254"/>
      <c r="S32" s="254"/>
      <c r="T32" s="254"/>
      <c r="U32" s="373"/>
    </row>
    <row r="33" spans="1:21" ht="15.75">
      <c r="A33" s="651"/>
      <c r="B33" s="738"/>
      <c r="C33" s="386"/>
      <c r="D33" s="294"/>
      <c r="E33" s="294"/>
      <c r="F33" s="294"/>
      <c r="G33" s="254"/>
      <c r="H33" s="378"/>
      <c r="I33" s="254"/>
      <c r="J33" s="378"/>
      <c r="K33" s="254"/>
      <c r="L33" s="378"/>
      <c r="M33" s="254"/>
      <c r="N33" s="378"/>
      <c r="O33" s="258"/>
      <c r="P33" s="372"/>
      <c r="Q33" s="254"/>
      <c r="R33" s="254"/>
      <c r="S33" s="254"/>
      <c r="T33" s="254"/>
      <c r="U33" s="373"/>
    </row>
    <row r="34" spans="1:21" ht="15.75">
      <c r="A34" s="651"/>
      <c r="B34" s="738"/>
      <c r="C34" s="386"/>
      <c r="D34" s="294"/>
      <c r="E34" s="289"/>
      <c r="F34" s="294"/>
      <c r="G34" s="254"/>
      <c r="H34" s="378"/>
      <c r="I34" s="254"/>
      <c r="J34" s="378"/>
      <c r="K34" s="254"/>
      <c r="L34" s="378"/>
      <c r="M34" s="254"/>
      <c r="N34" s="378"/>
      <c r="O34" s="258"/>
      <c r="P34" s="372"/>
      <c r="Q34" s="254"/>
      <c r="R34" s="254"/>
      <c r="S34" s="254"/>
      <c r="T34" s="254"/>
      <c r="U34" s="373"/>
    </row>
    <row r="35" spans="1:21" s="380" customFormat="1" ht="15.75">
      <c r="A35" s="651"/>
      <c r="B35" s="738"/>
      <c r="C35" s="386"/>
      <c r="D35" s="294"/>
      <c r="E35" s="289"/>
      <c r="F35" s="294"/>
      <c r="G35" s="254"/>
      <c r="H35" s="378"/>
      <c r="I35" s="254"/>
      <c r="J35" s="378"/>
      <c r="K35" s="254"/>
      <c r="L35" s="378"/>
      <c r="M35" s="254"/>
      <c r="N35" s="378"/>
      <c r="O35" s="258"/>
      <c r="P35" s="372"/>
      <c r="Q35" s="254"/>
      <c r="R35" s="254"/>
      <c r="S35" s="254"/>
      <c r="T35" s="254"/>
      <c r="U35" s="373"/>
    </row>
    <row r="36" spans="1:21" s="380" customFormat="1" ht="15.75">
      <c r="A36" s="651"/>
      <c r="B36" s="738" t="s">
        <v>1366</v>
      </c>
      <c r="C36" s="386"/>
      <c r="D36" s="294"/>
      <c r="E36" s="289"/>
      <c r="F36" s="294"/>
      <c r="G36" s="254"/>
      <c r="H36" s="378"/>
      <c r="I36" s="254"/>
      <c r="J36" s="378"/>
      <c r="K36" s="254"/>
      <c r="L36" s="378"/>
      <c r="M36" s="254"/>
      <c r="N36" s="378"/>
      <c r="O36" s="258"/>
      <c r="P36" s="372"/>
      <c r="Q36" s="254"/>
      <c r="R36" s="254"/>
      <c r="S36" s="254"/>
      <c r="T36" s="254"/>
      <c r="U36" s="373"/>
    </row>
    <row r="37" spans="1:21" s="380" customFormat="1" ht="15.75">
      <c r="A37" s="651"/>
      <c r="B37" s="738"/>
      <c r="C37" s="386"/>
      <c r="D37" s="294"/>
      <c r="E37" s="289"/>
      <c r="F37" s="294"/>
      <c r="G37" s="254"/>
      <c r="H37" s="378"/>
      <c r="I37" s="254"/>
      <c r="J37" s="378"/>
      <c r="K37" s="254"/>
      <c r="L37" s="378"/>
      <c r="M37" s="254"/>
      <c r="N37" s="378"/>
      <c r="O37" s="258"/>
      <c r="P37" s="372"/>
      <c r="Q37" s="254"/>
      <c r="R37" s="254"/>
      <c r="S37" s="254"/>
      <c r="T37" s="254"/>
      <c r="U37" s="373"/>
    </row>
    <row r="38" spans="1:21" s="380" customFormat="1" ht="15.75">
      <c r="A38" s="651"/>
      <c r="B38" s="738"/>
      <c r="C38" s="386"/>
      <c r="D38" s="294"/>
      <c r="E38" s="289"/>
      <c r="F38" s="294"/>
      <c r="G38" s="254"/>
      <c r="H38" s="378"/>
      <c r="I38" s="254"/>
      <c r="J38" s="378"/>
      <c r="K38" s="254"/>
      <c r="L38" s="378"/>
      <c r="M38" s="254"/>
      <c r="N38" s="378"/>
      <c r="O38" s="258"/>
      <c r="P38" s="372"/>
      <c r="Q38" s="254"/>
      <c r="R38" s="254"/>
      <c r="S38" s="254"/>
      <c r="T38" s="254"/>
      <c r="U38" s="373"/>
    </row>
    <row r="39" spans="1:21" s="380" customFormat="1" ht="15.75">
      <c r="A39" s="651"/>
      <c r="B39" s="738"/>
      <c r="C39" s="386"/>
      <c r="D39" s="294"/>
      <c r="E39" s="289"/>
      <c r="F39" s="294"/>
      <c r="G39" s="254"/>
      <c r="H39" s="378"/>
      <c r="I39" s="254"/>
      <c r="J39" s="378"/>
      <c r="K39" s="254"/>
      <c r="L39" s="378"/>
      <c r="M39" s="254"/>
      <c r="N39" s="378"/>
      <c r="O39" s="258"/>
      <c r="P39" s="372"/>
      <c r="Q39" s="254"/>
      <c r="R39" s="254"/>
      <c r="S39" s="254"/>
      <c r="T39" s="254"/>
      <c r="U39" s="373"/>
    </row>
    <row r="40" spans="1:21" s="380" customFormat="1" ht="15.75">
      <c r="A40" s="651"/>
      <c r="B40" s="738"/>
      <c r="C40" s="386"/>
      <c r="D40" s="294"/>
      <c r="E40" s="289"/>
      <c r="F40" s="294"/>
      <c r="G40" s="254"/>
      <c r="H40" s="378"/>
      <c r="I40" s="254"/>
      <c r="J40" s="378"/>
      <c r="K40" s="254"/>
      <c r="L40" s="378"/>
      <c r="M40" s="254"/>
      <c r="N40" s="378"/>
      <c r="O40" s="258"/>
      <c r="P40" s="372"/>
      <c r="Q40" s="254"/>
      <c r="R40" s="254"/>
      <c r="S40" s="254"/>
      <c r="T40" s="254"/>
      <c r="U40" s="373"/>
    </row>
    <row r="41" spans="1:21" s="380" customFormat="1" ht="15.75">
      <c r="A41" s="651"/>
      <c r="B41" s="738" t="s">
        <v>1367</v>
      </c>
      <c r="C41" s="386"/>
      <c r="D41" s="294"/>
      <c r="E41" s="289"/>
      <c r="F41" s="294"/>
      <c r="G41" s="254"/>
      <c r="H41" s="378"/>
      <c r="I41" s="254"/>
      <c r="J41" s="378"/>
      <c r="K41" s="254"/>
      <c r="L41" s="378"/>
      <c r="M41" s="254"/>
      <c r="N41" s="378"/>
      <c r="O41" s="258"/>
      <c r="P41" s="372"/>
      <c r="Q41" s="254"/>
      <c r="R41" s="254"/>
      <c r="S41" s="254"/>
      <c r="T41" s="254"/>
      <c r="U41" s="373"/>
    </row>
    <row r="42" spans="1:21" s="380" customFormat="1" ht="15.75">
      <c r="A42" s="651"/>
      <c r="B42" s="738"/>
      <c r="C42" s="386"/>
      <c r="D42" s="294"/>
      <c r="E42" s="289"/>
      <c r="F42" s="294"/>
      <c r="G42" s="254"/>
      <c r="H42" s="378"/>
      <c r="I42" s="254"/>
      <c r="J42" s="378"/>
      <c r="K42" s="254"/>
      <c r="L42" s="378"/>
      <c r="M42" s="254"/>
      <c r="N42" s="378"/>
      <c r="O42" s="258"/>
      <c r="P42" s="372"/>
      <c r="Q42" s="254"/>
      <c r="R42" s="254"/>
      <c r="S42" s="254"/>
      <c r="T42" s="254"/>
      <c r="U42" s="373"/>
    </row>
    <row r="43" spans="1:21" s="380" customFormat="1" ht="15.75">
      <c r="A43" s="651"/>
      <c r="B43" s="738"/>
      <c r="C43" s="386"/>
      <c r="D43" s="294"/>
      <c r="E43" s="289"/>
      <c r="F43" s="294"/>
      <c r="G43" s="254"/>
      <c r="H43" s="378"/>
      <c r="I43" s="254"/>
      <c r="J43" s="378"/>
      <c r="K43" s="254"/>
      <c r="L43" s="378"/>
      <c r="M43" s="254"/>
      <c r="N43" s="378"/>
      <c r="O43" s="258"/>
      <c r="P43" s="372"/>
      <c r="Q43" s="254"/>
      <c r="R43" s="254"/>
      <c r="S43" s="254"/>
      <c r="T43" s="254"/>
      <c r="U43" s="373"/>
    </row>
    <row r="44" spans="1:21" s="380" customFormat="1" ht="15.75">
      <c r="A44" s="651"/>
      <c r="B44" s="738"/>
      <c r="C44" s="386"/>
      <c r="D44" s="294"/>
      <c r="E44" s="289"/>
      <c r="F44" s="294"/>
      <c r="G44" s="254"/>
      <c r="H44" s="378"/>
      <c r="I44" s="254"/>
      <c r="J44" s="378"/>
      <c r="K44" s="254"/>
      <c r="L44" s="378"/>
      <c r="M44" s="254"/>
      <c r="N44" s="378"/>
      <c r="O44" s="258"/>
      <c r="P44" s="372"/>
      <c r="Q44" s="254"/>
      <c r="R44" s="254"/>
      <c r="S44" s="254"/>
      <c r="T44" s="254"/>
      <c r="U44" s="373"/>
    </row>
    <row r="45" spans="1:21" s="380" customFormat="1" ht="15.75">
      <c r="A45" s="651"/>
      <c r="B45" s="738"/>
      <c r="C45" s="386"/>
      <c r="D45" s="294"/>
      <c r="E45" s="289"/>
      <c r="F45" s="294"/>
      <c r="G45" s="254"/>
      <c r="H45" s="378"/>
      <c r="I45" s="254"/>
      <c r="J45" s="378"/>
      <c r="K45" s="254"/>
      <c r="L45" s="378"/>
      <c r="M45" s="254"/>
      <c r="N45" s="378"/>
      <c r="O45" s="258"/>
      <c r="P45" s="372"/>
      <c r="Q45" s="254"/>
      <c r="R45" s="254"/>
      <c r="S45" s="254"/>
      <c r="T45" s="254"/>
      <c r="U45" s="373"/>
    </row>
    <row r="46" spans="1:21" s="380" customFormat="1" ht="15.75">
      <c r="A46" s="651"/>
      <c r="B46" s="738" t="s">
        <v>1460</v>
      </c>
      <c r="C46" s="386"/>
      <c r="D46" s="294"/>
      <c r="E46" s="289"/>
      <c r="F46" s="294"/>
      <c r="G46" s="254"/>
      <c r="H46" s="378"/>
      <c r="I46" s="254"/>
      <c r="J46" s="378"/>
      <c r="K46" s="254"/>
      <c r="L46" s="378"/>
      <c r="M46" s="254"/>
      <c r="N46" s="378"/>
      <c r="O46" s="258"/>
      <c r="P46" s="372"/>
      <c r="Q46" s="254"/>
      <c r="R46" s="254"/>
      <c r="S46" s="254"/>
      <c r="T46" s="254"/>
      <c r="U46" s="373"/>
    </row>
    <row r="47" spans="1:21" s="380" customFormat="1" ht="15.75">
      <c r="A47" s="651"/>
      <c r="B47" s="738"/>
      <c r="C47" s="386"/>
      <c r="D47" s="294"/>
      <c r="E47" s="289"/>
      <c r="F47" s="294"/>
      <c r="G47" s="254"/>
      <c r="H47" s="378"/>
      <c r="I47" s="254"/>
      <c r="J47" s="378"/>
      <c r="K47" s="254"/>
      <c r="L47" s="378"/>
      <c r="M47" s="254"/>
      <c r="N47" s="378"/>
      <c r="O47" s="258"/>
      <c r="P47" s="372"/>
      <c r="Q47" s="254"/>
      <c r="R47" s="254"/>
      <c r="S47" s="254"/>
      <c r="T47" s="254"/>
      <c r="U47" s="373"/>
    </row>
    <row r="48" spans="1:21" s="380" customFormat="1" ht="15.75">
      <c r="A48" s="651"/>
      <c r="B48" s="738"/>
      <c r="C48" s="386"/>
      <c r="D48" s="294"/>
      <c r="E48" s="289"/>
      <c r="F48" s="294"/>
      <c r="G48" s="254"/>
      <c r="H48" s="378"/>
      <c r="I48" s="254"/>
      <c r="J48" s="378"/>
      <c r="K48" s="254"/>
      <c r="L48" s="378"/>
      <c r="M48" s="254"/>
      <c r="N48" s="378"/>
      <c r="O48" s="258"/>
      <c r="P48" s="372"/>
      <c r="Q48" s="254"/>
      <c r="R48" s="254"/>
      <c r="S48" s="254"/>
      <c r="T48" s="254"/>
      <c r="U48" s="373"/>
    </row>
    <row r="49" spans="1:21" s="380" customFormat="1" ht="15.75">
      <c r="A49" s="651"/>
      <c r="B49" s="738"/>
      <c r="C49" s="386"/>
      <c r="D49" s="294"/>
      <c r="E49" s="289"/>
      <c r="F49" s="294"/>
      <c r="G49" s="254"/>
      <c r="H49" s="378"/>
      <c r="I49" s="254"/>
      <c r="J49" s="378"/>
      <c r="K49" s="254"/>
      <c r="L49" s="378"/>
      <c r="M49" s="254"/>
      <c r="N49" s="378"/>
      <c r="O49" s="258"/>
      <c r="P49" s="372"/>
      <c r="Q49" s="254"/>
      <c r="R49" s="254"/>
      <c r="S49" s="254"/>
      <c r="T49" s="254"/>
      <c r="U49" s="373"/>
    </row>
    <row r="50" spans="1:21" ht="15.75">
      <c r="A50" s="652"/>
      <c r="B50" s="738"/>
      <c r="C50" s="386"/>
      <c r="D50" s="294"/>
      <c r="E50" s="289"/>
      <c r="F50" s="294"/>
      <c r="G50" s="254"/>
      <c r="H50" s="378"/>
      <c r="I50" s="254"/>
      <c r="J50" s="378"/>
      <c r="K50" s="254"/>
      <c r="L50" s="378"/>
      <c r="M50" s="254"/>
      <c r="N50" s="378"/>
      <c r="O50" s="258"/>
      <c r="P50" s="372"/>
      <c r="Q50" s="254"/>
      <c r="R50" s="254"/>
      <c r="S50" s="254"/>
      <c r="T50" s="254"/>
      <c r="U50" s="373"/>
    </row>
    <row r="51" spans="1:21" ht="15.75">
      <c r="A51" s="741" t="s">
        <v>1368</v>
      </c>
      <c r="B51" s="742"/>
      <c r="C51" s="742"/>
      <c r="D51" s="742"/>
      <c r="E51" s="742"/>
      <c r="F51" s="743"/>
      <c r="G51" s="241">
        <f t="shared" ref="G51:P51" si="0">SUM(G8:G27)</f>
        <v>0</v>
      </c>
      <c r="H51" s="205">
        <f t="shared" si="0"/>
        <v>0</v>
      </c>
      <c r="I51" s="241">
        <f t="shared" si="0"/>
        <v>0</v>
      </c>
      <c r="J51" s="205">
        <f t="shared" si="0"/>
        <v>0</v>
      </c>
      <c r="K51" s="241">
        <f t="shared" si="0"/>
        <v>0</v>
      </c>
      <c r="L51" s="205">
        <f t="shared" si="0"/>
        <v>0</v>
      </c>
      <c r="M51" s="241">
        <f t="shared" si="0"/>
        <v>0</v>
      </c>
      <c r="N51" s="205">
        <f t="shared" si="0"/>
        <v>0</v>
      </c>
      <c r="O51" s="205">
        <f t="shared" si="0"/>
        <v>0</v>
      </c>
      <c r="P51" s="205">
        <f t="shared" si="0"/>
        <v>0</v>
      </c>
      <c r="Q51" s="241"/>
      <c r="R51" s="241"/>
      <c r="S51" s="241"/>
      <c r="T51" s="241"/>
      <c r="U51" s="255"/>
    </row>
  </sheetData>
  <mergeCells count="31">
    <mergeCell ref="A51:F51"/>
    <mergeCell ref="A1:U1"/>
    <mergeCell ref="A2:U2"/>
    <mergeCell ref="A7:U7"/>
    <mergeCell ref="A8:A19"/>
    <mergeCell ref="T4:T6"/>
    <mergeCell ref="U4:U6"/>
    <mergeCell ref="G5:H5"/>
    <mergeCell ref="I5:J5"/>
    <mergeCell ref="K5:L5"/>
    <mergeCell ref="M5:N5"/>
    <mergeCell ref="G4:N4"/>
    <mergeCell ref="O4:P5"/>
    <mergeCell ref="S4:S6"/>
    <mergeCell ref="B36:B40"/>
    <mergeCell ref="B41:B45"/>
    <mergeCell ref="B46:B50"/>
    <mergeCell ref="Q4:Q6"/>
    <mergeCell ref="A4:A6"/>
    <mergeCell ref="B4:B6"/>
    <mergeCell ref="C4:C6"/>
    <mergeCell ref="D4:D6"/>
    <mergeCell ref="E4:E6"/>
    <mergeCell ref="A20:A50"/>
    <mergeCell ref="B31:B35"/>
    <mergeCell ref="R4:R6"/>
    <mergeCell ref="B25:B30"/>
    <mergeCell ref="B20:B24"/>
    <mergeCell ref="B8:B13"/>
    <mergeCell ref="B14:B19"/>
    <mergeCell ref="F4:F6"/>
  </mergeCells>
  <dataValidations count="9">
    <dataValidation allowBlank="1" showInputMessage="1" showErrorMessage="1" promptTitle="CORRELATIVO DE LA ACTIVIDAD" prompt="Estos son los mismos utilizados en los cuadros de costos, los cuales sirven para poder reflejar la Actividad a realizar en cada uno de los cuadros de costos." sqref="E4:E6"/>
    <dataValidation allowBlank="1" showInputMessage="1" showErrorMessage="1" promptTitle="INDICADORES DE RESULTADOS" prompt="Medidas o variables para verificar el cumplimiento de cada paso.&#10;" sqref="D4:D6"/>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4:C6"/>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10;" sqref="F4:F6"/>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4:U6"/>
    <dataValidation allowBlank="1" showInputMessage="1" showErrorMessage="1" promptTitle="POBLACIÓN OBJETIVO" prompt="Grupo  de personas al cual se pretende beneficiar con dicho actividad." sqref="T4:T6"/>
    <dataValidation allowBlank="1" showInputMessage="1" showErrorMessage="1" promptTitle="MEDIO DE VERIFICACIÓN" prompt="Corresponde a los elementos a través del cual se acredita y se verifican  las actividades." sqref="S4:S6"/>
    <dataValidation allowBlank="1" showInputMessage="1" showErrorMessage="1" promptTitle="JUSTIFICACIÓN" prompt="Es aquella en que se explica de forma convincente el motivo por el que y para que se va realizar dicha actividad, que beneficio va traer a la institución." sqref="R4:R6"/>
    <dataValidation allowBlank="1" showInputMessage="1" showErrorMessage="1" promptTitle="SUPUESTOS" prompt="Un  supuesto es un dato asumido como cierto a efectos de planificación este puede ser positivo como negativo." sqref="Q4:Q6"/>
  </dataValidations>
  <pageMargins left="0.7" right="0.7" top="0.75" bottom="0.75" header="0.3" footer="0.3"/>
  <pageSetup orientation="portrait" r:id="rId1"/>
</worksheet>
</file>

<file path=xl/worksheets/sheet26.xml><?xml version="1.0" encoding="utf-8"?>
<worksheet xmlns="http://schemas.openxmlformats.org/spreadsheetml/2006/main" xmlns:r="http://schemas.openxmlformats.org/officeDocument/2006/relationships">
  <dimension ref="A1:AA29"/>
  <sheetViews>
    <sheetView zoomScale="130" zoomScaleNormal="130" workbookViewId="0">
      <pane ySplit="8" topLeftCell="A21" activePane="bottomLeft" state="frozen"/>
      <selection activeCell="K7" sqref="K7"/>
      <selection pane="bottomLeft" activeCell="I25" sqref="I25"/>
    </sheetView>
  </sheetViews>
  <sheetFormatPr baseColWidth="10" defaultRowHeight="15"/>
  <cols>
    <col min="1" max="1" width="9.42578125" customWidth="1"/>
    <col min="2" max="2" width="12.28515625" customWidth="1"/>
    <col min="3" max="3" width="11" customWidth="1"/>
    <col min="4" max="4" width="11.28515625" customWidth="1"/>
    <col min="5" max="5" width="9.28515625" customWidth="1"/>
    <col min="6" max="6" width="13.140625" customWidth="1"/>
    <col min="7" max="7" width="6.5703125" customWidth="1"/>
    <col min="8" max="8" width="8.140625" style="206" customWidth="1"/>
    <col min="9" max="9" width="6.42578125" customWidth="1"/>
    <col min="10" max="10" width="7.85546875" style="206" customWidth="1"/>
    <col min="11" max="11" width="6.28515625" customWidth="1"/>
    <col min="12" max="12" width="8.140625" style="206" customWidth="1"/>
    <col min="13" max="13" width="6.28515625" customWidth="1"/>
    <col min="14" max="14" width="7.42578125" style="206" customWidth="1"/>
    <col min="15" max="15" width="5.85546875" customWidth="1"/>
    <col min="16" max="16" width="7.85546875" style="206" customWidth="1"/>
    <col min="17" max="17" width="9" hidden="1" customWidth="1"/>
    <col min="18" max="18" width="8.7109375" customWidth="1"/>
    <col min="19" max="19" width="7.7109375" customWidth="1"/>
    <col min="20" max="20" width="7.28515625" customWidth="1"/>
    <col min="21" max="21" width="8.28515625" customWidth="1"/>
  </cols>
  <sheetData>
    <row r="1" spans="1:27" ht="24.75" customHeight="1">
      <c r="E1" s="759" t="s">
        <v>1378</v>
      </c>
      <c r="F1" s="759"/>
      <c r="G1" s="759"/>
      <c r="H1" s="759"/>
      <c r="I1" s="759"/>
      <c r="J1" s="759"/>
      <c r="K1" s="759"/>
      <c r="L1" s="759"/>
      <c r="M1" s="267"/>
      <c r="N1" s="267"/>
      <c r="O1" s="267"/>
      <c r="P1" s="267"/>
      <c r="Q1" s="267"/>
      <c r="R1" s="267"/>
      <c r="S1" s="267"/>
      <c r="T1" s="267"/>
      <c r="U1" s="267"/>
      <c r="V1" s="267"/>
      <c r="W1" s="267"/>
      <c r="X1" s="267"/>
      <c r="Y1" s="267"/>
      <c r="Z1" s="267"/>
      <c r="AA1" s="267"/>
    </row>
    <row r="2" spans="1:27" ht="18.75">
      <c r="A2" s="300" t="s">
        <v>1377</v>
      </c>
      <c r="G2" s="267"/>
      <c r="I2" s="267"/>
      <c r="J2" s="267"/>
      <c r="K2" s="267"/>
      <c r="L2" s="267"/>
      <c r="M2" s="267"/>
      <c r="N2" s="267"/>
      <c r="O2" s="267"/>
      <c r="P2" s="267"/>
      <c r="Q2" s="267"/>
      <c r="R2" s="267"/>
      <c r="S2" s="267"/>
      <c r="T2" s="267"/>
      <c r="U2" s="267"/>
      <c r="V2" s="267"/>
      <c r="W2" s="267"/>
      <c r="X2" s="267"/>
      <c r="Y2" s="267"/>
      <c r="Z2" s="267"/>
      <c r="AA2" s="267"/>
    </row>
    <row r="3" spans="1:27" s="380" customFormat="1" ht="18.75">
      <c r="A3" s="573" t="s">
        <v>1461</v>
      </c>
      <c r="B3" s="401"/>
      <c r="C3" s="401"/>
      <c r="D3" s="401"/>
      <c r="E3" s="401"/>
      <c r="F3" s="401"/>
      <c r="G3" s="574"/>
      <c r="H3" s="575"/>
      <c r="I3" s="574"/>
      <c r="J3" s="574"/>
      <c r="K3" s="574"/>
      <c r="L3" s="574"/>
      <c r="M3" s="574"/>
      <c r="N3" s="574"/>
      <c r="O3" s="574"/>
      <c r="P3" s="574"/>
      <c r="Q3" s="574"/>
      <c r="R3" s="574"/>
      <c r="S3" s="574"/>
      <c r="T3" s="574"/>
      <c r="U3" s="574"/>
      <c r="V3" s="267"/>
      <c r="W3" s="267"/>
      <c r="X3" s="267"/>
      <c r="Y3" s="267"/>
      <c r="Z3" s="267"/>
      <c r="AA3" s="267"/>
    </row>
    <row r="4" spans="1:27" s="380" customFormat="1" ht="18.75">
      <c r="A4" s="573" t="s">
        <v>1462</v>
      </c>
      <c r="B4" s="401"/>
      <c r="C4" s="401"/>
      <c r="D4" s="401"/>
      <c r="E4" s="401"/>
      <c r="F4" s="401"/>
      <c r="G4" s="574"/>
      <c r="H4" s="575"/>
      <c r="I4" s="574"/>
      <c r="J4" s="574"/>
      <c r="K4" s="574"/>
      <c r="L4" s="574"/>
      <c r="M4" s="574"/>
      <c r="N4" s="574"/>
      <c r="O4" s="574"/>
      <c r="P4" s="574"/>
      <c r="Q4" s="574"/>
      <c r="R4" s="574"/>
      <c r="S4" s="574"/>
      <c r="T4" s="574"/>
      <c r="U4" s="574"/>
      <c r="V4" s="267"/>
      <c r="W4" s="267"/>
      <c r="X4" s="267"/>
      <c r="Y4" s="267"/>
      <c r="Z4" s="267"/>
      <c r="AA4" s="267"/>
    </row>
    <row r="5" spans="1:27" ht="18.75" customHeight="1">
      <c r="A5" s="760" t="s">
        <v>1463</v>
      </c>
      <c r="B5" s="761"/>
      <c r="C5" s="761"/>
      <c r="D5" s="761"/>
      <c r="E5" s="761"/>
      <c r="F5" s="761"/>
      <c r="G5" s="761"/>
      <c r="H5" s="761"/>
      <c r="I5" s="761"/>
      <c r="J5" s="761"/>
      <c r="K5" s="761"/>
      <c r="L5" s="761"/>
      <c r="M5" s="761"/>
      <c r="N5" s="761"/>
      <c r="O5" s="761"/>
      <c r="P5" s="761"/>
      <c r="Q5" s="761"/>
      <c r="R5" s="761"/>
      <c r="S5" s="761"/>
      <c r="T5" s="761"/>
      <c r="U5" s="761"/>
    </row>
    <row r="6" spans="1:27" ht="15" customHeight="1">
      <c r="A6" s="771" t="s">
        <v>99</v>
      </c>
      <c r="B6" s="753" t="s">
        <v>114</v>
      </c>
      <c r="C6" s="749" t="s">
        <v>88</v>
      </c>
      <c r="D6" s="749" t="s">
        <v>89</v>
      </c>
      <c r="E6" s="705" t="s">
        <v>399</v>
      </c>
      <c r="F6" s="701" t="s">
        <v>90</v>
      </c>
      <c r="G6" s="700" t="s">
        <v>102</v>
      </c>
      <c r="H6" s="700"/>
      <c r="I6" s="700"/>
      <c r="J6" s="700"/>
      <c r="K6" s="700"/>
      <c r="L6" s="700"/>
      <c r="M6" s="700"/>
      <c r="N6" s="700"/>
      <c r="O6" s="772" t="s">
        <v>103</v>
      </c>
      <c r="P6" s="772"/>
      <c r="Q6" s="768" t="s">
        <v>104</v>
      </c>
      <c r="R6" s="762" t="s">
        <v>105</v>
      </c>
      <c r="S6" s="762" t="s">
        <v>112</v>
      </c>
      <c r="T6" s="762" t="s">
        <v>111</v>
      </c>
      <c r="U6" s="765" t="s">
        <v>91</v>
      </c>
    </row>
    <row r="7" spans="1:27" ht="15" customHeight="1">
      <c r="A7" s="771"/>
      <c r="B7" s="754"/>
      <c r="C7" s="750"/>
      <c r="D7" s="750"/>
      <c r="E7" s="706"/>
      <c r="F7" s="702"/>
      <c r="G7" s="700" t="s">
        <v>106</v>
      </c>
      <c r="H7" s="700"/>
      <c r="I7" s="700" t="s">
        <v>107</v>
      </c>
      <c r="J7" s="700"/>
      <c r="K7" s="700" t="s">
        <v>108</v>
      </c>
      <c r="L7" s="700"/>
      <c r="M7" s="700" t="s">
        <v>109</v>
      </c>
      <c r="N7" s="700"/>
      <c r="O7" s="772"/>
      <c r="P7" s="772"/>
      <c r="Q7" s="769"/>
      <c r="R7" s="763"/>
      <c r="S7" s="763"/>
      <c r="T7" s="763"/>
      <c r="U7" s="766"/>
    </row>
    <row r="8" spans="1:27" ht="33">
      <c r="A8" s="771"/>
      <c r="B8" s="755"/>
      <c r="C8" s="751"/>
      <c r="D8" s="751"/>
      <c r="E8" s="707"/>
      <c r="F8" s="703"/>
      <c r="G8" s="538" t="s">
        <v>1552</v>
      </c>
      <c r="H8" s="539" t="s">
        <v>1551</v>
      </c>
      <c r="I8" s="538" t="s">
        <v>1552</v>
      </c>
      <c r="J8" s="539" t="s">
        <v>1551</v>
      </c>
      <c r="K8" s="538" t="s">
        <v>1552</v>
      </c>
      <c r="L8" s="539" t="s">
        <v>1551</v>
      </c>
      <c r="M8" s="538" t="s">
        <v>1552</v>
      </c>
      <c r="N8" s="539" t="s">
        <v>1551</v>
      </c>
      <c r="O8" s="538" t="s">
        <v>1552</v>
      </c>
      <c r="P8" s="539" t="s">
        <v>1551</v>
      </c>
      <c r="Q8" s="770"/>
      <c r="R8" s="764"/>
      <c r="S8" s="764"/>
      <c r="T8" s="764"/>
      <c r="U8" s="767"/>
    </row>
    <row r="9" spans="1:27" ht="207">
      <c r="A9" s="556" t="s">
        <v>1461</v>
      </c>
      <c r="B9" s="556" t="s">
        <v>1464</v>
      </c>
      <c r="C9" s="557" t="s">
        <v>1553</v>
      </c>
      <c r="D9" s="557" t="s">
        <v>1487</v>
      </c>
      <c r="E9" s="558" t="s">
        <v>1530</v>
      </c>
      <c r="F9" s="557" t="s">
        <v>1497</v>
      </c>
      <c r="G9" s="564">
        <v>0.1</v>
      </c>
      <c r="H9" s="565">
        <v>20321.5</v>
      </c>
      <c r="I9" s="564">
        <v>0.1</v>
      </c>
      <c r="J9" s="565">
        <v>20321.5</v>
      </c>
      <c r="K9" s="564">
        <v>0.1</v>
      </c>
      <c r="L9" s="565">
        <v>20321.5</v>
      </c>
      <c r="M9" s="564">
        <v>0.7</v>
      </c>
      <c r="N9" s="565">
        <v>142250.5</v>
      </c>
      <c r="O9" s="572">
        <v>1</v>
      </c>
      <c r="P9" s="553">
        <f>H9+J9+L9+N9</f>
        <v>203215</v>
      </c>
      <c r="Q9" s="567"/>
      <c r="R9" s="567" t="s">
        <v>1592</v>
      </c>
      <c r="S9" s="567" t="s">
        <v>1593</v>
      </c>
      <c r="T9" s="567" t="s">
        <v>1594</v>
      </c>
      <c r="U9" s="567" t="s">
        <v>1570</v>
      </c>
    </row>
    <row r="10" spans="1:27" s="380" customFormat="1" ht="63">
      <c r="A10" s="559"/>
      <c r="B10" s="559"/>
      <c r="C10" s="557" t="s">
        <v>1554</v>
      </c>
      <c r="D10" s="557" t="s">
        <v>1555</v>
      </c>
      <c r="E10" s="558" t="s">
        <v>1531</v>
      </c>
      <c r="F10" s="557" t="s">
        <v>1556</v>
      </c>
      <c r="G10" s="564">
        <v>1</v>
      </c>
      <c r="H10" s="565">
        <v>73282</v>
      </c>
      <c r="I10" s="564"/>
      <c r="J10" s="565"/>
      <c r="K10" s="564"/>
      <c r="L10" s="565"/>
      <c r="M10" s="564"/>
      <c r="N10" s="565"/>
      <c r="O10" s="572">
        <v>1</v>
      </c>
      <c r="P10" s="553">
        <f>H10+J10+L10+N10</f>
        <v>73282</v>
      </c>
      <c r="Q10" s="567"/>
      <c r="R10" s="567" t="s">
        <v>1595</v>
      </c>
      <c r="S10" s="567" t="s">
        <v>1596</v>
      </c>
      <c r="T10" s="567" t="s">
        <v>1597</v>
      </c>
      <c r="U10" s="567" t="s">
        <v>1570</v>
      </c>
    </row>
    <row r="11" spans="1:27" s="380" customFormat="1" ht="57.75">
      <c r="A11" s="560"/>
      <c r="B11" s="560"/>
      <c r="C11" s="557" t="s">
        <v>1557</v>
      </c>
      <c r="D11" s="557" t="s">
        <v>1558</v>
      </c>
      <c r="E11" s="558" t="s">
        <v>1532</v>
      </c>
      <c r="F11" s="557" t="s">
        <v>1500</v>
      </c>
      <c r="G11" s="564"/>
      <c r="H11" s="565"/>
      <c r="I11" s="564"/>
      <c r="J11" s="565"/>
      <c r="K11" s="564">
        <v>1</v>
      </c>
      <c r="L11" s="565">
        <v>65632</v>
      </c>
      <c r="M11" s="564"/>
      <c r="N11" s="565"/>
      <c r="O11" s="572">
        <v>1</v>
      </c>
      <c r="P11" s="553">
        <f>H11+J11+L11+N11</f>
        <v>65632</v>
      </c>
      <c r="Q11" s="567"/>
      <c r="R11" s="567" t="s">
        <v>1599</v>
      </c>
      <c r="S11" s="567" t="s">
        <v>1598</v>
      </c>
      <c r="T11" s="567" t="s">
        <v>1600</v>
      </c>
      <c r="U11" s="567" t="s">
        <v>1570</v>
      </c>
    </row>
    <row r="12" spans="1:27" s="380" customFormat="1" ht="144">
      <c r="A12" s="556"/>
      <c r="B12" s="556"/>
      <c r="C12" s="557" t="s">
        <v>1494</v>
      </c>
      <c r="D12" s="558" t="s">
        <v>1559</v>
      </c>
      <c r="E12" s="558" t="s">
        <v>1533</v>
      </c>
      <c r="F12" s="557" t="s">
        <v>1560</v>
      </c>
      <c r="G12" s="564"/>
      <c r="H12" s="565"/>
      <c r="I12" s="564">
        <v>1</v>
      </c>
      <c r="J12" s="565">
        <v>207966</v>
      </c>
      <c r="K12" s="564"/>
      <c r="L12" s="565"/>
      <c r="M12" s="564"/>
      <c r="N12" s="565"/>
      <c r="O12" s="572">
        <v>1</v>
      </c>
      <c r="P12" s="553">
        <f>H12+J12+L12+N12</f>
        <v>207966</v>
      </c>
      <c r="Q12" s="567"/>
      <c r="R12" s="567" t="s">
        <v>1602</v>
      </c>
      <c r="S12" s="567" t="s">
        <v>1601</v>
      </c>
      <c r="T12" s="567" t="s">
        <v>1603</v>
      </c>
      <c r="U12" s="567" t="s">
        <v>1570</v>
      </c>
    </row>
    <row r="13" spans="1:27" s="380" customFormat="1" ht="117">
      <c r="A13" s="559"/>
      <c r="B13" s="559"/>
      <c r="C13" s="557" t="s">
        <v>1561</v>
      </c>
      <c r="D13" s="557" t="s">
        <v>1562</v>
      </c>
      <c r="E13" s="558" t="s">
        <v>1534</v>
      </c>
      <c r="F13" s="557" t="s">
        <v>1496</v>
      </c>
      <c r="G13" s="564"/>
      <c r="H13" s="565">
        <v>0</v>
      </c>
      <c r="I13" s="564"/>
      <c r="J13" s="565">
        <v>0</v>
      </c>
      <c r="K13" s="564"/>
      <c r="L13" s="565">
        <v>0</v>
      </c>
      <c r="M13" s="564"/>
      <c r="N13" s="565">
        <v>0</v>
      </c>
      <c r="O13" s="572">
        <v>1</v>
      </c>
      <c r="P13" s="553"/>
      <c r="Q13" s="567"/>
      <c r="R13" s="567" t="s">
        <v>1604</v>
      </c>
      <c r="S13" s="567" t="s">
        <v>1605</v>
      </c>
      <c r="T13" s="567" t="s">
        <v>1606</v>
      </c>
      <c r="U13" s="567" t="s">
        <v>1570</v>
      </c>
    </row>
    <row r="14" spans="1:27" s="380" customFormat="1" ht="162">
      <c r="A14" s="560"/>
      <c r="B14" s="560"/>
      <c r="C14" s="557" t="s">
        <v>1563</v>
      </c>
      <c r="D14" s="557" t="s">
        <v>1544</v>
      </c>
      <c r="E14" s="558" t="s">
        <v>1535</v>
      </c>
      <c r="F14" s="557" t="s">
        <v>1564</v>
      </c>
      <c r="G14" s="564"/>
      <c r="H14" s="565"/>
      <c r="I14" s="564"/>
      <c r="J14" s="565"/>
      <c r="K14" s="564">
        <v>1</v>
      </c>
      <c r="L14" s="565">
        <v>270232</v>
      </c>
      <c r="M14" s="564"/>
      <c r="N14" s="565"/>
      <c r="O14" s="572">
        <v>1</v>
      </c>
      <c r="P14" s="553">
        <f>H14+J14+L14+N14</f>
        <v>270232</v>
      </c>
      <c r="Q14" s="567"/>
      <c r="R14" s="567" t="s">
        <v>1607</v>
      </c>
      <c r="S14" s="567" t="s">
        <v>1608</v>
      </c>
      <c r="T14" s="567" t="s">
        <v>1609</v>
      </c>
      <c r="U14" s="567" t="s">
        <v>1570</v>
      </c>
    </row>
    <row r="15" spans="1:27" s="380" customFormat="1" ht="63">
      <c r="A15" s="578"/>
      <c r="B15" s="578"/>
      <c r="C15" s="558" t="s">
        <v>1565</v>
      </c>
      <c r="D15" s="558" t="s">
        <v>1495</v>
      </c>
      <c r="E15" s="558" t="s">
        <v>1536</v>
      </c>
      <c r="F15" s="561" t="s">
        <v>1545</v>
      </c>
      <c r="G15" s="564">
        <v>0.25</v>
      </c>
      <c r="H15" s="565">
        <v>89437.5</v>
      </c>
      <c r="I15" s="564">
        <v>0.25</v>
      </c>
      <c r="J15" s="565">
        <v>89437.5</v>
      </c>
      <c r="K15" s="564">
        <v>0.25</v>
      </c>
      <c r="L15" s="565">
        <v>89437.5</v>
      </c>
      <c r="M15" s="564">
        <v>0.25</v>
      </c>
      <c r="N15" s="565">
        <v>89437.5</v>
      </c>
      <c r="O15" s="572">
        <v>1</v>
      </c>
      <c r="P15" s="553">
        <f>H15+J15+L15+N15</f>
        <v>357750</v>
      </c>
      <c r="Q15" s="567"/>
      <c r="R15" s="567" t="s">
        <v>1610</v>
      </c>
      <c r="S15" s="567" t="s">
        <v>1611</v>
      </c>
      <c r="T15" s="567" t="s">
        <v>1612</v>
      </c>
      <c r="U15" s="567" t="s">
        <v>1570</v>
      </c>
    </row>
    <row r="16" spans="1:27" s="380" customFormat="1" ht="63">
      <c r="A16" s="560"/>
      <c r="B16" s="560"/>
      <c r="C16" s="558" t="s">
        <v>1566</v>
      </c>
      <c r="D16" s="558" t="s">
        <v>1567</v>
      </c>
      <c r="E16" s="558" t="s">
        <v>1537</v>
      </c>
      <c r="F16" s="561" t="s">
        <v>1546</v>
      </c>
      <c r="G16" s="564">
        <v>0.1</v>
      </c>
      <c r="H16" s="565">
        <v>25635.8</v>
      </c>
      <c r="I16" s="564">
        <v>0.3</v>
      </c>
      <c r="J16" s="565">
        <v>76907.399999999994</v>
      </c>
      <c r="K16" s="564">
        <v>0.3</v>
      </c>
      <c r="L16" s="565">
        <v>76907.399999999994</v>
      </c>
      <c r="M16" s="564">
        <v>0.3</v>
      </c>
      <c r="N16" s="565">
        <v>76907.399999999994</v>
      </c>
      <c r="O16" s="572">
        <v>1</v>
      </c>
      <c r="P16" s="553">
        <f>H16+J16+L16+N16</f>
        <v>256357.99999999997</v>
      </c>
      <c r="Q16" s="567"/>
      <c r="R16" s="567" t="s">
        <v>1613</v>
      </c>
      <c r="S16" s="567" t="s">
        <v>1614</v>
      </c>
      <c r="T16" s="567" t="s">
        <v>1615</v>
      </c>
      <c r="U16" s="567" t="s">
        <v>1570</v>
      </c>
    </row>
    <row r="17" spans="1:21" ht="90">
      <c r="A17" s="560"/>
      <c r="B17" s="560"/>
      <c r="C17" s="558" t="s">
        <v>1499</v>
      </c>
      <c r="D17" s="558" t="s">
        <v>1498</v>
      </c>
      <c r="E17" s="558" t="s">
        <v>1538</v>
      </c>
      <c r="F17" s="562" t="s">
        <v>1549</v>
      </c>
      <c r="G17" s="564"/>
      <c r="H17" s="565"/>
      <c r="I17" s="564">
        <v>1</v>
      </c>
      <c r="J17" s="565">
        <v>250000</v>
      </c>
      <c r="K17" s="564"/>
      <c r="L17" s="565"/>
      <c r="M17" s="564"/>
      <c r="N17" s="565"/>
      <c r="O17" s="572">
        <v>1</v>
      </c>
      <c r="P17" s="553">
        <f>H17+J17+L17+N17</f>
        <v>250000</v>
      </c>
      <c r="Q17" s="567"/>
      <c r="R17" s="567" t="s">
        <v>1616</v>
      </c>
      <c r="S17" s="567" t="s">
        <v>1617</v>
      </c>
      <c r="T17" s="567" t="s">
        <v>1618</v>
      </c>
      <c r="U17" s="567" t="s">
        <v>1570</v>
      </c>
    </row>
    <row r="18" spans="1:21" s="380" customFormat="1">
      <c r="A18" s="559"/>
      <c r="B18" s="559"/>
      <c r="C18" s="558"/>
      <c r="D18" s="558"/>
      <c r="E18" s="558"/>
      <c r="F18" s="563"/>
      <c r="G18" s="564"/>
      <c r="H18" s="565"/>
      <c r="I18" s="564"/>
      <c r="J18" s="565"/>
      <c r="K18" s="564"/>
      <c r="L18" s="565"/>
      <c r="M18" s="564"/>
      <c r="N18" s="565"/>
      <c r="O18" s="566"/>
      <c r="P18" s="553"/>
      <c r="Q18" s="567"/>
      <c r="R18" s="567"/>
      <c r="S18" s="567"/>
      <c r="T18" s="567"/>
      <c r="U18" s="567"/>
    </row>
    <row r="19" spans="1:21" s="380" customFormat="1">
      <c r="A19" s="756" t="s">
        <v>1462</v>
      </c>
      <c r="B19" s="756" t="s">
        <v>121</v>
      </c>
      <c r="C19" s="558"/>
      <c r="D19" s="558"/>
      <c r="E19" s="558"/>
      <c r="F19" s="558"/>
      <c r="G19" s="564"/>
      <c r="H19" s="565"/>
      <c r="I19" s="564"/>
      <c r="J19" s="565"/>
      <c r="K19" s="564"/>
      <c r="L19" s="565"/>
      <c r="M19" s="564"/>
      <c r="N19" s="565"/>
      <c r="O19" s="566"/>
      <c r="P19" s="553"/>
      <c r="Q19" s="567"/>
      <c r="R19" s="567"/>
      <c r="S19" s="567"/>
      <c r="T19" s="567"/>
      <c r="U19" s="567"/>
    </row>
    <row r="20" spans="1:21" s="380" customFormat="1">
      <c r="A20" s="757"/>
      <c r="B20" s="757"/>
      <c r="C20" s="558"/>
      <c r="D20" s="558"/>
      <c r="E20" s="558"/>
      <c r="F20" s="558"/>
      <c r="G20" s="564"/>
      <c r="H20" s="565"/>
      <c r="I20" s="564"/>
      <c r="J20" s="565"/>
      <c r="K20" s="564"/>
      <c r="L20" s="565"/>
      <c r="M20" s="564"/>
      <c r="N20" s="565"/>
      <c r="O20" s="566"/>
      <c r="P20" s="553"/>
      <c r="Q20" s="567"/>
      <c r="R20" s="567"/>
      <c r="S20" s="567"/>
      <c r="T20" s="567"/>
      <c r="U20" s="567"/>
    </row>
    <row r="21" spans="1:21" s="380" customFormat="1">
      <c r="A21" s="757"/>
      <c r="B21" s="757"/>
      <c r="C21" s="558"/>
      <c r="D21" s="558"/>
      <c r="E21" s="558"/>
      <c r="F21" s="558"/>
      <c r="G21" s="564"/>
      <c r="H21" s="565"/>
      <c r="I21" s="564"/>
      <c r="J21" s="565"/>
      <c r="K21" s="564"/>
      <c r="L21" s="565"/>
      <c r="M21" s="564"/>
      <c r="N21" s="565"/>
      <c r="O21" s="566"/>
      <c r="P21" s="553"/>
      <c r="Q21" s="567"/>
      <c r="R21" s="567"/>
      <c r="S21" s="567"/>
      <c r="T21" s="567"/>
      <c r="U21" s="567"/>
    </row>
    <row r="22" spans="1:21" s="380" customFormat="1">
      <c r="A22" s="757"/>
      <c r="B22" s="757"/>
      <c r="C22" s="558"/>
      <c r="D22" s="558"/>
      <c r="E22" s="558"/>
      <c r="F22" s="558"/>
      <c r="G22" s="564"/>
      <c r="H22" s="565"/>
      <c r="I22" s="564"/>
      <c r="J22" s="565"/>
      <c r="K22" s="564"/>
      <c r="L22" s="565"/>
      <c r="M22" s="564"/>
      <c r="N22" s="565"/>
      <c r="O22" s="566"/>
      <c r="P22" s="553"/>
      <c r="Q22" s="567"/>
      <c r="R22" s="567"/>
      <c r="S22" s="567"/>
      <c r="T22" s="567"/>
      <c r="U22" s="567"/>
    </row>
    <row r="23" spans="1:21" s="380" customFormat="1">
      <c r="A23" s="757"/>
      <c r="B23" s="757"/>
      <c r="C23" s="558"/>
      <c r="D23" s="558"/>
      <c r="E23" s="558"/>
      <c r="F23" s="558"/>
      <c r="G23" s="564"/>
      <c r="H23" s="565"/>
      <c r="I23" s="564"/>
      <c r="J23" s="565"/>
      <c r="K23" s="564"/>
      <c r="L23" s="565"/>
      <c r="M23" s="564"/>
      <c r="N23" s="565"/>
      <c r="O23" s="566"/>
      <c r="P23" s="553"/>
      <c r="Q23" s="567"/>
      <c r="R23" s="567"/>
      <c r="S23" s="567"/>
      <c r="T23" s="567"/>
      <c r="U23" s="567"/>
    </row>
    <row r="24" spans="1:21" s="380" customFormat="1">
      <c r="A24" s="758"/>
      <c r="B24" s="758"/>
      <c r="C24" s="558"/>
      <c r="D24" s="558"/>
      <c r="E24" s="558"/>
      <c r="F24" s="558"/>
      <c r="G24" s="564"/>
      <c r="H24" s="565"/>
      <c r="I24" s="564"/>
      <c r="J24" s="565"/>
      <c r="K24" s="564"/>
      <c r="L24" s="565"/>
      <c r="M24" s="564"/>
      <c r="N24" s="565"/>
      <c r="O24" s="566"/>
      <c r="P24" s="553"/>
      <c r="Q24" s="567"/>
      <c r="R24" s="567"/>
      <c r="S24" s="567"/>
      <c r="T24" s="567"/>
      <c r="U24" s="567"/>
    </row>
    <row r="25" spans="1:21" s="380" customFormat="1" ht="103.5" customHeight="1">
      <c r="A25" s="752" t="s">
        <v>1488</v>
      </c>
      <c r="B25" s="752" t="s">
        <v>1518</v>
      </c>
      <c r="C25" s="558" t="s">
        <v>1489</v>
      </c>
      <c r="D25" s="558" t="s">
        <v>1568</v>
      </c>
      <c r="E25" s="558" t="s">
        <v>1550</v>
      </c>
      <c r="F25" s="558" t="s">
        <v>1569</v>
      </c>
      <c r="G25" s="564">
        <v>0.2</v>
      </c>
      <c r="H25" s="565">
        <v>50000</v>
      </c>
      <c r="I25" s="564">
        <v>0.3</v>
      </c>
      <c r="J25" s="565">
        <v>75000</v>
      </c>
      <c r="K25" s="564">
        <v>0.4</v>
      </c>
      <c r="L25" s="565">
        <v>100000</v>
      </c>
      <c r="M25" s="564">
        <v>0.1</v>
      </c>
      <c r="N25" s="565">
        <v>25000</v>
      </c>
      <c r="O25" s="572">
        <v>1</v>
      </c>
      <c r="P25" s="553">
        <f>H25+J25+L25+N25</f>
        <v>250000</v>
      </c>
      <c r="Q25" s="567"/>
      <c r="R25" s="567" t="s">
        <v>1619</v>
      </c>
      <c r="S25" s="567" t="s">
        <v>1620</v>
      </c>
      <c r="T25" s="567" t="s">
        <v>1621</v>
      </c>
      <c r="U25" s="567" t="s">
        <v>1570</v>
      </c>
    </row>
    <row r="26" spans="1:21" ht="28.5" customHeight="1">
      <c r="A26" s="752"/>
      <c r="B26" s="752"/>
      <c r="C26" s="558"/>
      <c r="D26" s="558"/>
      <c r="E26" s="558"/>
      <c r="F26" s="558"/>
      <c r="G26" s="567"/>
      <c r="H26" s="565"/>
      <c r="I26" s="567"/>
      <c r="J26" s="565"/>
      <c r="K26" s="567"/>
      <c r="L26" s="565"/>
      <c r="M26" s="567"/>
      <c r="N26" s="565"/>
      <c r="O26" s="567"/>
      <c r="P26" s="576"/>
      <c r="Q26" s="558"/>
      <c r="R26" s="617"/>
      <c r="S26" s="567"/>
      <c r="T26" s="567"/>
      <c r="U26" s="567"/>
    </row>
    <row r="27" spans="1:21">
      <c r="A27" s="398"/>
      <c r="B27" s="399"/>
      <c r="C27" s="399"/>
      <c r="D27" s="398" t="s">
        <v>1465</v>
      </c>
      <c r="E27" s="399"/>
      <c r="F27" s="400"/>
      <c r="G27" s="568">
        <f t="shared" ref="G27:P27" si="0">SUM(G9:G26)</f>
        <v>1.6500000000000001</v>
      </c>
      <c r="H27" s="569">
        <f t="shared" si="0"/>
        <v>258676.8</v>
      </c>
      <c r="I27" s="568">
        <f t="shared" si="0"/>
        <v>2.95</v>
      </c>
      <c r="J27" s="569">
        <f t="shared" si="0"/>
        <v>719632.4</v>
      </c>
      <c r="K27" s="568">
        <f t="shared" si="0"/>
        <v>3.05</v>
      </c>
      <c r="L27" s="569">
        <f t="shared" si="0"/>
        <v>622530.4</v>
      </c>
      <c r="M27" s="568">
        <f t="shared" si="0"/>
        <v>1.35</v>
      </c>
      <c r="N27" s="569">
        <f t="shared" si="0"/>
        <v>333595.40000000002</v>
      </c>
      <c r="O27" s="569">
        <f t="shared" si="0"/>
        <v>10</v>
      </c>
      <c r="P27" s="577">
        <f t="shared" si="0"/>
        <v>1934435</v>
      </c>
      <c r="Q27" s="419"/>
      <c r="R27" s="618"/>
      <c r="S27" s="618"/>
      <c r="T27" s="618"/>
      <c r="U27" s="618"/>
    </row>
    <row r="28" spans="1:21">
      <c r="A28" s="401"/>
      <c r="B28" s="401"/>
      <c r="C28" s="401"/>
      <c r="D28" s="401"/>
      <c r="E28" s="401"/>
      <c r="F28" s="401"/>
      <c r="G28" s="570"/>
      <c r="H28" s="571"/>
      <c r="I28" s="570"/>
      <c r="J28" s="571"/>
      <c r="K28" s="570"/>
      <c r="L28" s="571"/>
      <c r="M28" s="570"/>
      <c r="N28" s="571"/>
      <c r="O28" s="570"/>
      <c r="P28" s="571"/>
      <c r="Q28" s="420"/>
    </row>
    <row r="29" spans="1:21">
      <c r="A29" s="401"/>
      <c r="B29" s="401"/>
      <c r="C29" s="401"/>
      <c r="D29" s="401"/>
      <c r="E29" s="401"/>
      <c r="F29" s="401"/>
    </row>
  </sheetData>
  <mergeCells count="23">
    <mergeCell ref="E1:L1"/>
    <mergeCell ref="F6:F8"/>
    <mergeCell ref="G6:N6"/>
    <mergeCell ref="A5:U5"/>
    <mergeCell ref="R6:R8"/>
    <mergeCell ref="S6:S8"/>
    <mergeCell ref="T6:T8"/>
    <mergeCell ref="U6:U8"/>
    <mergeCell ref="Q6:Q8"/>
    <mergeCell ref="E6:E8"/>
    <mergeCell ref="A6:A8"/>
    <mergeCell ref="O6:P7"/>
    <mergeCell ref="G7:H7"/>
    <mergeCell ref="I7:J7"/>
    <mergeCell ref="K7:L7"/>
    <mergeCell ref="M7:N7"/>
    <mergeCell ref="D6:D8"/>
    <mergeCell ref="A25:A26"/>
    <mergeCell ref="B25:B26"/>
    <mergeCell ref="B6:B8"/>
    <mergeCell ref="C6:C8"/>
    <mergeCell ref="A19:A24"/>
    <mergeCell ref="B19:B24"/>
  </mergeCells>
  <dataValidations count="9">
    <dataValidation allowBlank="1" showInputMessage="1" showErrorMessage="1" promptTitle="CORRELATIVO DE LA ACTIVIDAD" prompt="Estos son los mismos utilizados en los cuadros de costos, los cuales sirven para poder reflejar la Actividad a realizar en cada uno de los cuadros de costos." sqref="E6:E8"/>
    <dataValidation allowBlank="1" showInputMessage="1" showErrorMessage="1" promptTitle="INDICADORES DE RESULTADOS" prompt="Medidas o variables para verificar el cumplimiento de cada paso.&#10;" sqref="D6:D8"/>
    <dataValidation allowBlank="1" showInputMessage="1" showErrorMessage="1" promptTitle="RESULTADO" prompt="Los resultados son consecuencia directa y deliberada de las acciones del proyecto. Los resultados son, en contraste, intangibles, tales como conocimientos y habilidades nuevas, convencimiento, compromisos adquiridos, etc." sqref="C6:C8"/>
    <dataValidation allowBlank="1" showInputMessage="1" showErrorMessage="1" promptTitle="ACTIVIDADES O ACCIONES" prompt="Acciones directamente emprendidas por el proyecto para obtener los productos, (típicamente, junto con los insumos, representan el primer nivel de la estructura de trabajo del proyecto y es donde reside el costo del mismo).&#10;" sqref="F6:F8"/>
    <dataValidation allowBlank="1" showInputMessage="1" showErrorMessage="1" promptTitle="RESPONSABLE" prompt="Como su nombre lo indica, comprende los puestos y lógicamente sus titulares. Estos elementos deben quedar identificados desde el inicio del proceso de planificación a fin de que estos conozcan bajo que lineamientos deberán desarrollar sus labores." sqref="U6:U8"/>
    <dataValidation allowBlank="1" showInputMessage="1" showErrorMessage="1" promptTitle="POBLACIÓN OBJETIVO" prompt="Grupo  de personas al cual se pretende beneficiar con dicho actividad." sqref="T6:T8"/>
    <dataValidation allowBlank="1" showInputMessage="1" showErrorMessage="1" promptTitle="MEDIO DE VERIFICACIÓN" prompt="Corresponde a los elementos a través del cual se acredita y se verifican  las actividades." sqref="S6:S8"/>
    <dataValidation allowBlank="1" showInputMessage="1" showErrorMessage="1" promptTitle="JUSTIFICACIÓN" prompt="Es aquella en que se explica de forma convincente el motivo por el que y para que se va realizar dicha actividad, que beneficio va traer a la institución." sqref="R6:R8"/>
    <dataValidation allowBlank="1" showInputMessage="1" showErrorMessage="1" promptTitle="SUPUESTOS" prompt="Un  supuesto es un dato asumido como cierto a efectos de planificación este puede ser positivo como negativo." sqref="Q6:Q8"/>
  </dataValidations>
  <printOptions horizontalCentered="1"/>
  <pageMargins left="0.31496062992125984" right="0.31496062992125984" top="0.55118110236220474" bottom="0.35433070866141736" header="0.31496062992125984" footer="0.31496062992125984"/>
  <pageSetup paperSize="5" orientation="landscape" r:id="rId1"/>
</worksheet>
</file>

<file path=xl/worksheets/sheet27.xml><?xml version="1.0" encoding="utf-8"?>
<worksheet xmlns="http://schemas.openxmlformats.org/spreadsheetml/2006/main" xmlns:r="http://schemas.openxmlformats.org/officeDocument/2006/relationships">
  <dimension ref="A1"/>
  <sheetViews>
    <sheetView workbookViewId="0"/>
  </sheetViews>
  <sheetFormatPr baseColWidth="10"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27</vt:i4>
      </vt:variant>
      <vt:variant>
        <vt:lpstr>Rangos con nombre</vt:lpstr>
      </vt:variant>
      <vt:variant>
        <vt:i4>5</vt:i4>
      </vt:variant>
    </vt:vector>
  </HeadingPairs>
  <TitlesOfParts>
    <vt:vector size="32" baseType="lpstr">
      <vt:lpstr>CME VACIO</vt:lpstr>
      <vt:lpstr>Cuadro resumen</vt:lpstr>
      <vt:lpstr>Presupuesto</vt:lpstr>
      <vt:lpstr>1. TALLERES SEMINARIOS</vt:lpstr>
      <vt:lpstr>2. CONTRATACION DE PERSONAL</vt:lpstr>
      <vt:lpstr>3. EQUIPO DE OFICINA</vt:lpstr>
      <vt:lpstr>4. EQUIPO TECNOLÓGICOS</vt:lpstr>
      <vt:lpstr>5. ACTIVIDADES ESPECIALES</vt:lpstr>
      <vt:lpstr>6. Becas</vt:lpstr>
      <vt:lpstr>7. Infraestructura</vt:lpstr>
      <vt:lpstr>8. Venta de Servicios</vt:lpstr>
      <vt:lpstr>Desarrollo e Innov. Curricular</vt:lpstr>
      <vt:lpstr>Investigación Científica</vt:lpstr>
      <vt:lpstr>Vinculación Univ. Sociedad</vt:lpstr>
      <vt:lpstr>Docencia y Profesorado Universi</vt:lpstr>
      <vt:lpstr>Estudiantes y Graduados</vt:lpstr>
      <vt:lpstr>Gestión del Conocimiento</vt:lpstr>
      <vt:lpstr>Lo Esencial de la Reforma Univ.</vt:lpstr>
      <vt:lpstr>Aseguramiento de la Calidad</vt:lpstr>
      <vt:lpstr>Cultura de Innovación Insti...</vt:lpstr>
      <vt:lpstr>Posgrado</vt:lpstr>
      <vt:lpstr>11.Gestion Administrativa</vt:lpstr>
      <vt:lpstr>Gestión del Talento Humano</vt:lpstr>
      <vt:lpstr>Gestión Académica</vt:lpstr>
      <vt:lpstr>Internacionalización de la E.S.</vt:lpstr>
      <vt:lpstr>15.Gobernabilidad y Procesos...</vt:lpstr>
      <vt:lpstr>Hoja1</vt:lpstr>
      <vt:lpstr>'CME VACIO'!Área_de_impresión</vt:lpstr>
      <vt:lpstr>'11.Gestion Administrativa'!Títulos_a_imprimir</vt:lpstr>
      <vt:lpstr>'15.Gobernabilidad y Procesos...'!Títulos_a_imprimir</vt:lpstr>
      <vt:lpstr>'CME VACIO'!Títulos_a_imprimir</vt:lpstr>
      <vt:lpstr>'Desarrollo e Innov. Curricular'!Títulos_a_imprimir</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POA Presupuesto UNAH 2014</dc:title>
  <dc:creator>SEDI</dc:creator>
  <cp:keywords>CMI herramienta de Planificación y Presupuestación</cp:keywords>
  <cp:lastModifiedBy>0002</cp:lastModifiedBy>
  <cp:lastPrinted>2014-09-25T22:38:44Z</cp:lastPrinted>
  <dcterms:created xsi:type="dcterms:W3CDTF">2010-05-02T01:28:32Z</dcterms:created>
  <dcterms:modified xsi:type="dcterms:W3CDTF">2014-10-15T17:43:57Z</dcterms:modified>
</cp:coreProperties>
</file>