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OAS 2015 ENTREGADOS\"/>
    </mc:Choice>
  </mc:AlternateContent>
  <bookViews>
    <workbookView xWindow="0" yWindow="540" windowWidth="11880" windowHeight="343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r:id="rId24"/>
    <sheet name="Gobernabilidad y Procesos..." sheetId="34" r:id="rId25"/>
  </sheet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Area" localSheetId="1">'Cuadro resumen'!$E$2:$I$13</definedName>
    <definedName name="_xlnm.Print_Area" localSheetId="11">'Desarrollo e Innov. Curricular'!$A$5:$U$17</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52511"/>
</workbook>
</file>

<file path=xl/calcChain.xml><?xml version="1.0" encoding="utf-8"?>
<calcChain xmlns="http://schemas.openxmlformats.org/spreadsheetml/2006/main">
  <c r="E39" i="12" l="1"/>
  <c r="I41" i="12"/>
  <c r="F41" i="12"/>
  <c r="I40" i="12"/>
  <c r="F40" i="12"/>
  <c r="I39" i="12"/>
  <c r="I38" i="12"/>
  <c r="E38" i="12"/>
  <c r="F38" i="12" s="1"/>
  <c r="F39" i="12"/>
  <c r="G65" i="8" l="1"/>
  <c r="F66" i="8"/>
  <c r="F67" i="8"/>
  <c r="I25" i="9" l="1"/>
  <c r="F25" i="9"/>
  <c r="K45" i="7" l="1"/>
  <c r="J45" i="7"/>
  <c r="F45" i="7"/>
  <c r="G45" i="7" s="1"/>
  <c r="K44" i="7"/>
  <c r="J44" i="7"/>
  <c r="G44" i="7"/>
  <c r="K43" i="7"/>
  <c r="J43" i="7"/>
  <c r="E43" i="7"/>
  <c r="G43" i="7" s="1"/>
  <c r="K42" i="7"/>
  <c r="J42" i="7"/>
  <c r="E42" i="7"/>
  <c r="G42" i="7" s="1"/>
  <c r="K41" i="7"/>
  <c r="J41" i="7"/>
  <c r="E41" i="7"/>
  <c r="G41" i="7" s="1"/>
  <c r="K40" i="7"/>
  <c r="J40" i="7"/>
  <c r="G40" i="7"/>
  <c r="K39" i="7"/>
  <c r="J39" i="7"/>
  <c r="G39" i="7"/>
  <c r="K38" i="7"/>
  <c r="J38" i="7"/>
  <c r="E38" i="7"/>
  <c r="G38" i="7" s="1"/>
  <c r="K37" i="7"/>
  <c r="J37" i="7"/>
  <c r="E37" i="7"/>
  <c r="G37" i="7" s="1"/>
  <c r="J36" i="7"/>
  <c r="G36" i="7"/>
  <c r="C33" i="7"/>
  <c r="D29" i="7" l="1"/>
  <c r="I107" i="12"/>
  <c r="F107" i="12"/>
  <c r="I106" i="12"/>
  <c r="F106" i="12"/>
  <c r="I105" i="12"/>
  <c r="F105" i="12"/>
  <c r="I104" i="12"/>
  <c r="F104" i="12"/>
  <c r="I103" i="12"/>
  <c r="F103" i="12"/>
  <c r="I102" i="12"/>
  <c r="F102" i="12"/>
  <c r="J101" i="12"/>
  <c r="I101" i="12"/>
  <c r="F101" i="12"/>
  <c r="I100" i="12"/>
  <c r="F100" i="12"/>
  <c r="C97" i="12"/>
  <c r="I90" i="12"/>
  <c r="F90" i="12"/>
  <c r="I89" i="12"/>
  <c r="F89" i="12"/>
  <c r="I88" i="12"/>
  <c r="F88" i="12"/>
  <c r="J87" i="12"/>
  <c r="I87" i="12"/>
  <c r="F87" i="12"/>
  <c r="C84" i="12"/>
  <c r="I77" i="12"/>
  <c r="F77" i="12"/>
  <c r="I76" i="12"/>
  <c r="F76" i="12"/>
  <c r="I75" i="12"/>
  <c r="F75" i="12"/>
  <c r="I74" i="12"/>
  <c r="F74" i="12"/>
  <c r="I73" i="12"/>
  <c r="F73" i="12"/>
  <c r="I72" i="12"/>
  <c r="F72" i="12"/>
  <c r="J71" i="12"/>
  <c r="I71" i="12"/>
  <c r="F71" i="12"/>
  <c r="I70" i="12"/>
  <c r="F70" i="12"/>
  <c r="E18" i="7"/>
  <c r="C67" i="12"/>
  <c r="I60" i="12"/>
  <c r="F60" i="12"/>
  <c r="I59" i="12"/>
  <c r="F59" i="12"/>
  <c r="I58" i="12"/>
  <c r="F58" i="12"/>
  <c r="I57" i="12"/>
  <c r="F57" i="12"/>
  <c r="I56" i="12"/>
  <c r="F56" i="12"/>
  <c r="I55" i="12"/>
  <c r="F55" i="12"/>
  <c r="I43" i="12"/>
  <c r="F43" i="12"/>
  <c r="I42" i="12"/>
  <c r="F42" i="12"/>
  <c r="I37" i="12"/>
  <c r="F37" i="12"/>
  <c r="I36" i="12"/>
  <c r="F36" i="12"/>
  <c r="I24" i="12"/>
  <c r="I23" i="12"/>
  <c r="I22" i="12"/>
  <c r="I21" i="12"/>
  <c r="I20" i="12"/>
  <c r="I19" i="12"/>
  <c r="F19" i="12"/>
  <c r="F20" i="12"/>
  <c r="F21" i="12"/>
  <c r="F22" i="12"/>
  <c r="F23" i="12"/>
  <c r="F24" i="12"/>
  <c r="I53" i="12"/>
  <c r="F53" i="12"/>
  <c r="C50" i="12"/>
  <c r="I34" i="12"/>
  <c r="F34" i="12"/>
  <c r="C31" i="12"/>
  <c r="O14" i="28" l="1"/>
  <c r="D93" i="12"/>
  <c r="O16" i="28" s="1"/>
  <c r="D80" i="12"/>
  <c r="O15" i="28" s="1"/>
  <c r="D63" i="12"/>
  <c r="N15" i="28" l="1"/>
  <c r="L15" i="28"/>
  <c r="J15" i="28"/>
  <c r="H15" i="28"/>
  <c r="N16" i="28"/>
  <c r="L16" i="28"/>
  <c r="J16" i="28"/>
  <c r="H16" i="28"/>
  <c r="N14" i="28"/>
  <c r="L14" i="28"/>
  <c r="J14" i="28"/>
  <c r="H14" i="28"/>
  <c r="O12" i="28"/>
  <c r="C14" i="43"/>
  <c r="C13" i="42"/>
  <c r="C14" i="40"/>
  <c r="C14" i="12"/>
  <c r="C14" i="10"/>
  <c r="C14" i="9"/>
  <c r="C14" i="8"/>
  <c r="D53" i="27" s="1"/>
  <c r="N12" i="28" l="1"/>
  <c r="L12" i="28"/>
  <c r="J12" i="28"/>
  <c r="H12" i="28"/>
  <c r="C14" i="7"/>
  <c r="P19" i="47"/>
  <c r="I12"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33" i="45"/>
  <c r="P33" i="45"/>
  <c r="I10" i="27" s="1"/>
  <c r="O15" i="44"/>
  <c r="P15" i="44"/>
  <c r="I18" i="27" s="1"/>
  <c r="O26" i="23"/>
  <c r="P26" i="23"/>
  <c r="I9" i="27" s="1"/>
  <c r="O20" i="33"/>
  <c r="P20" i="33"/>
  <c r="I11" i="27" s="1"/>
  <c r="O21" i="31"/>
  <c r="P21" i="31"/>
  <c r="I19" i="27" s="1"/>
  <c r="O39" i="24"/>
  <c r="P39" i="24"/>
  <c r="I17" i="27" s="1"/>
  <c r="O42" i="30"/>
  <c r="P42" i="30"/>
  <c r="I8" i="27" s="1"/>
  <c r="O20" i="29"/>
  <c r="P20" i="29"/>
  <c r="I7" i="27" s="1"/>
  <c r="O50" i="22"/>
  <c r="P50" i="22"/>
  <c r="I6" i="27" s="1"/>
  <c r="O46" i="21"/>
  <c r="P46" i="21"/>
  <c r="I5" i="27" s="1"/>
  <c r="AO341" i="38" l="1"/>
  <c r="H341" i="38"/>
  <c r="J51" i="40"/>
  <c r="J18" i="10"/>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N39" i="24" l="1"/>
  <c r="M39" i="24"/>
  <c r="L39" i="24"/>
  <c r="K39" i="24"/>
  <c r="J39" i="24"/>
  <c r="I39" i="24"/>
  <c r="H39" i="24"/>
  <c r="G39" i="24"/>
  <c r="N51" i="46" l="1"/>
  <c r="M51" i="46"/>
  <c r="L51" i="46"/>
  <c r="K51" i="46"/>
  <c r="J51" i="46"/>
  <c r="I51" i="46"/>
  <c r="H51" i="46"/>
  <c r="G51" i="46"/>
  <c r="E18" i="10" l="1"/>
  <c r="E17" i="10"/>
  <c r="I560" i="38"/>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Z562" i="38"/>
  <c r="Y562" i="38"/>
  <c r="E562" i="38"/>
  <c r="D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Z530" i="38"/>
  <c r="Y530" i="38"/>
  <c r="E530" i="38"/>
  <c r="D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Y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Z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Z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I410" i="38"/>
  <c r="AH410" i="38"/>
  <c r="AG410" i="38"/>
  <c r="AE410" i="38"/>
  <c r="AD410" i="38"/>
  <c r="AC410" i="38"/>
  <c r="AA410" i="38"/>
  <c r="Y410" i="38"/>
  <c r="E410" i="38"/>
  <c r="D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L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Z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Z359" i="38"/>
  <c r="Y359" i="38"/>
  <c r="E359" i="38"/>
  <c r="D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Z357" i="38"/>
  <c r="E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Z350" i="38"/>
  <c r="E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E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Z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E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Z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Z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E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E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E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Z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Z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Z294" i="38"/>
  <c r="Y294" i="38"/>
  <c r="E294" i="38"/>
  <c r="D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Z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Z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Z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Z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E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Z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Z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Z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Z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E192" i="38"/>
  <c r="AM196" i="38"/>
  <c r="AL196" i="38"/>
  <c r="AK196" i="38"/>
  <c r="AI196" i="38"/>
  <c r="AH196" i="38"/>
  <c r="AG196" i="38"/>
  <c r="AE196" i="38"/>
  <c r="AD196" i="38"/>
  <c r="AC196" i="38"/>
  <c r="AA196" i="38"/>
  <c r="Z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Z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Z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Z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Z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Z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Z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I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Z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Z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Z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F562" i="38"/>
  <c r="J562"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B562"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F530" i="38"/>
  <c r="H530"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AB530"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B487" i="38"/>
  <c r="AN479" i="38"/>
  <c r="AJ470" i="38"/>
  <c r="AN471" i="38"/>
  <c r="AF473" i="38"/>
  <c r="AJ474" i="38"/>
  <c r="AN475" i="38"/>
  <c r="AF476" i="38"/>
  <c r="F477" i="38"/>
  <c r="H477" i="38" s="1"/>
  <c r="AF479" i="38"/>
  <c r="AB470"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J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B464"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AJ410"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F410" i="38"/>
  <c r="H410" i="38" s="1"/>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N391" i="38"/>
  <c r="AF372" i="38"/>
  <c r="Y383" i="38"/>
  <c r="AD383" i="38"/>
  <c r="AI383" i="38"/>
  <c r="F384" i="38"/>
  <c r="J384" i="38" s="1"/>
  <c r="AJ386" i="38"/>
  <c r="Z383" i="38"/>
  <c r="AE383" i="38"/>
  <c r="AN385" i="38"/>
  <c r="AN372" i="38"/>
  <c r="AA383" i="38"/>
  <c r="AL383" i="38"/>
  <c r="AJ372" i="38"/>
  <c r="AF388" i="38"/>
  <c r="D383" i="38"/>
  <c r="AF385" i="38"/>
  <c r="AH383" i="38"/>
  <c r="AM383" i="38"/>
  <c r="F387" i="38"/>
  <c r="H387" i="38" s="1"/>
  <c r="F385" i="38"/>
  <c r="H385" i="38" s="1"/>
  <c r="AB385" i="38"/>
  <c r="AK383" i="38"/>
  <c r="AN388" i="38"/>
  <c r="AJ387" i="38"/>
  <c r="E383" i="38"/>
  <c r="AB388" i="38"/>
  <c r="F388" i="38"/>
  <c r="J388" i="38" s="1"/>
  <c r="AC383" i="38"/>
  <c r="AN387" i="38"/>
  <c r="AB387" i="38"/>
  <c r="AF386" i="38"/>
  <c r="AF368" i="38"/>
  <c r="AB369" i="38"/>
  <c r="AB370" i="38"/>
  <c r="AB371" i="38"/>
  <c r="F372" i="38"/>
  <c r="H372" i="38" s="1"/>
  <c r="AB375" i="38"/>
  <c r="F376" i="38"/>
  <c r="J376" i="38" s="1"/>
  <c r="AN376" i="38"/>
  <c r="AN378" i="38"/>
  <c r="AB347" i="38"/>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AB359"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AJ358" i="38"/>
  <c r="AN359" i="38"/>
  <c r="F361" i="38"/>
  <c r="J361" i="38" s="1"/>
  <c r="AB378" i="38"/>
  <c r="F347" i="38"/>
  <c r="J347" i="38" s="1"/>
  <c r="AF347" i="38"/>
  <c r="AJ349" i="38"/>
  <c r="AJ351" i="38"/>
  <c r="AF354" i="38"/>
  <c r="AJ355" i="38"/>
  <c r="AN356" i="38"/>
  <c r="AJ376" i="38"/>
  <c r="AF349"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F359" i="38"/>
  <c r="H359" i="38" s="1"/>
  <c r="AF359" i="38"/>
  <c r="AJ361" i="38"/>
  <c r="AF362" i="38"/>
  <c r="F382" i="38"/>
  <c r="J382" i="38" s="1"/>
  <c r="AJ365" i="38"/>
  <c r="AJ366" i="38"/>
  <c r="AN369" i="38"/>
  <c r="AN370" i="38"/>
  <c r="AB373" i="38"/>
  <c r="AB374" i="38"/>
  <c r="AF377" i="38"/>
  <c r="F378" i="38"/>
  <c r="J378" i="38" s="1"/>
  <c r="AF380" i="38"/>
  <c r="AB381" i="38"/>
  <c r="AN382" i="38"/>
  <c r="AB363" i="38"/>
  <c r="AF365" i="38"/>
  <c r="F366" i="38"/>
  <c r="J366" i="38" s="1"/>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AB382" i="38"/>
  <c r="H379"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B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AF317" i="38"/>
  <c r="AN319" i="38"/>
  <c r="F316" i="38"/>
  <c r="J316" i="38" s="1"/>
  <c r="AF316" i="38"/>
  <c r="AN318" i="38"/>
  <c r="F320" i="38"/>
  <c r="H320" i="38" s="1"/>
  <c r="AJ321" i="38"/>
  <c r="F314" i="38"/>
  <c r="J314" i="38" s="1"/>
  <c r="AJ319" i="38"/>
  <c r="AN317" i="38"/>
  <c r="AB321" i="38"/>
  <c r="AN322" i="38"/>
  <c r="AJ323" i="38"/>
  <c r="AB314" i="38"/>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AB320"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AB294" i="38"/>
  <c r="F295" i="38"/>
  <c r="J295" i="38" s="1"/>
  <c r="F299" i="38"/>
  <c r="J299" i="38" s="1"/>
  <c r="AB326" i="38"/>
  <c r="AF304" i="38"/>
  <c r="AF308" i="38"/>
  <c r="AN270" i="38"/>
  <c r="AN271" i="38"/>
  <c r="AN275" i="38"/>
  <c r="AN279" i="38"/>
  <c r="AN283" i="38"/>
  <c r="AJ286" i="38"/>
  <c r="AJ287" i="38"/>
  <c r="AJ289" i="38"/>
  <c r="AN326" i="38"/>
  <c r="AB271"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AB299"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F294" i="38"/>
  <c r="J294" i="38" s="1"/>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2" i="38"/>
  <c r="AB296" i="38"/>
  <c r="AB300" i="38"/>
  <c r="AN305" i="38"/>
  <c r="AF306" i="38"/>
  <c r="F307" i="38"/>
  <c r="J307" i="38" s="1"/>
  <c r="AF307" i="38"/>
  <c r="AB309"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Z260" i="38"/>
  <c r="AF261" i="38"/>
  <c r="AK260" i="38"/>
  <c r="Y260" i="38"/>
  <c r="AD260" i="38"/>
  <c r="AI260" i="38"/>
  <c r="D260" i="38"/>
  <c r="F265" i="38"/>
  <c r="J265" i="38" s="1"/>
  <c r="AE260" i="38"/>
  <c r="AB264" i="38"/>
  <c r="AF265" i="38"/>
  <c r="AB261"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Z235" i="38"/>
  <c r="AE235" i="38"/>
  <c r="AK235" i="38"/>
  <c r="Y235" i="38"/>
  <c r="AD235" i="38"/>
  <c r="AI235" i="38"/>
  <c r="AJ237" i="38"/>
  <c r="AF237" i="38"/>
  <c r="AF240" i="38"/>
  <c r="AB237" i="38"/>
  <c r="AF238" i="38"/>
  <c r="F239" i="38"/>
  <c r="J239" i="38" s="1"/>
  <c r="AB239" i="38"/>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AB216" i="38"/>
  <c r="F217" i="38"/>
  <c r="J217" i="38" s="1"/>
  <c r="AF217" i="38"/>
  <c r="J216"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B211" i="38"/>
  <c r="AF212" i="38"/>
  <c r="AB212" i="38"/>
  <c r="F204" i="38"/>
  <c r="J204" i="38" s="1"/>
  <c r="AF192" i="38"/>
  <c r="F202" i="38"/>
  <c r="J202" i="38" s="1"/>
  <c r="AJ203" i="38"/>
  <c r="AB204" i="38"/>
  <c r="AN201" i="38"/>
  <c r="AN204" i="38"/>
  <c r="AJ201" i="38"/>
  <c r="AJ204" i="38"/>
  <c r="AF201" i="38"/>
  <c r="AF204" i="38"/>
  <c r="AJ202" i="38"/>
  <c r="AN203" i="38"/>
  <c r="F205" i="38"/>
  <c r="H205" i="38" s="1"/>
  <c r="F203" i="38"/>
  <c r="J203" i="38" s="1"/>
  <c r="AF203" i="38"/>
  <c r="AN202" i="38"/>
  <c r="AB203" i="38"/>
  <c r="AF205" i="38"/>
  <c r="AN192" i="38"/>
  <c r="AF202" i="38"/>
  <c r="AJ192" i="38"/>
  <c r="AB202" i="38"/>
  <c r="AJ194" i="38"/>
  <c r="AN193" i="38"/>
  <c r="AJ205" i="38"/>
  <c r="AB205" i="38"/>
  <c r="AN205" i="38"/>
  <c r="AN194" i="38"/>
  <c r="AB195" i="38"/>
  <c r="F194" i="38"/>
  <c r="J194" i="38" s="1"/>
  <c r="AJ193" i="38"/>
  <c r="F196" i="38"/>
  <c r="J196" i="38" s="1"/>
  <c r="AF193" i="38"/>
  <c r="AN195" i="38"/>
  <c r="AB196"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7" i="38"/>
  <c r="AB178" i="38"/>
  <c r="F179" i="38"/>
  <c r="H179" i="38" s="1"/>
  <c r="H174" i="38"/>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B153"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3" i="38"/>
  <c r="J143" i="38" s="1"/>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3"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AB122"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08"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B100"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J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B8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B50"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5" i="38"/>
  <c r="J15" i="38" s="1"/>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Z501" i="38"/>
  <c r="Z500" i="38" s="1"/>
  <c r="Y501" i="38"/>
  <c r="Y500" i="38" s="1"/>
  <c r="E501" i="38"/>
  <c r="D501" i="38"/>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Y485" i="38" s="1"/>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Z467" i="38" s="1"/>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Z459" i="38" s="1"/>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Z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Z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Z191" i="38" s="1"/>
  <c r="Y198" i="38"/>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Z214" i="38" s="1"/>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Z207" i="38" s="1"/>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Z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Z107" i="38" s="1"/>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Z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O551" i="38"/>
  <c r="AO543" i="38"/>
  <c r="H548" i="38"/>
  <c r="H533" i="38"/>
  <c r="H537" i="38"/>
  <c r="J559" i="38"/>
  <c r="AO552" i="38"/>
  <c r="J535" i="38"/>
  <c r="H557" i="38"/>
  <c r="AO547" i="38"/>
  <c r="H550" i="38"/>
  <c r="J558" i="38"/>
  <c r="AO548" i="38"/>
  <c r="J544" i="38"/>
  <c r="AO558" i="38"/>
  <c r="AO550" i="38"/>
  <c r="J555" i="38"/>
  <c r="AO555" i="38"/>
  <c r="AO538" i="38"/>
  <c r="AO562"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0"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Z527" i="38"/>
  <c r="Z526" i="38" s="1"/>
  <c r="AK527" i="38"/>
  <c r="AK526" i="38" s="1"/>
  <c r="AO508" i="38"/>
  <c r="AO505" i="38"/>
  <c r="H522" i="38"/>
  <c r="AO521" i="38"/>
  <c r="AO523" i="38"/>
  <c r="AE527" i="38"/>
  <c r="AE526" i="38" s="1"/>
  <c r="E527" i="38"/>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AB485" i="38"/>
  <c r="J473" i="38"/>
  <c r="AO479" i="38"/>
  <c r="AO487" i="38"/>
  <c r="AO461" i="38"/>
  <c r="H482" i="38"/>
  <c r="J470" i="38"/>
  <c r="H475" i="38"/>
  <c r="AO402" i="38"/>
  <c r="H461" i="38"/>
  <c r="AO482" i="38"/>
  <c r="H480" i="38"/>
  <c r="H479" i="38"/>
  <c r="H472" i="38"/>
  <c r="AO472" i="38"/>
  <c r="AO475" i="38"/>
  <c r="AO470"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J410" i="38"/>
  <c r="AO430" i="38"/>
  <c r="H460" i="38"/>
  <c r="H407" i="38"/>
  <c r="J418" i="38"/>
  <c r="H414" i="38"/>
  <c r="H465" i="38"/>
  <c r="H464" i="38"/>
  <c r="AO463" i="38"/>
  <c r="AO465" i="38"/>
  <c r="AO464" i="38"/>
  <c r="AO462" i="38"/>
  <c r="H424" i="38"/>
  <c r="H416" i="38"/>
  <c r="H376" i="38"/>
  <c r="J354" i="38"/>
  <c r="AO440" i="38"/>
  <c r="AO429" i="38"/>
  <c r="J402" i="38"/>
  <c r="AO401" i="38"/>
  <c r="AO443" i="38"/>
  <c r="AO438" i="38"/>
  <c r="H451" i="38"/>
  <c r="H436" i="38"/>
  <c r="J433" i="38"/>
  <c r="H415" i="38"/>
  <c r="J420"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E398"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J359" i="38"/>
  <c r="H388" i="38"/>
  <c r="H391" i="38"/>
  <c r="AO384" i="38"/>
  <c r="AO455" i="38"/>
  <c r="J282" i="38"/>
  <c r="H377" i="38"/>
  <c r="AO354" i="38"/>
  <c r="AO388" i="38"/>
  <c r="AO391" i="38"/>
  <c r="H393" i="38"/>
  <c r="H455" i="38"/>
  <c r="H363" i="38"/>
  <c r="H356" i="38"/>
  <c r="AO454" i="38"/>
  <c r="H349" i="38"/>
  <c r="AO358" i="38"/>
  <c r="H373" i="38"/>
  <c r="J392" i="38"/>
  <c r="J394" i="38"/>
  <c r="H396" i="38"/>
  <c r="AO396" i="38"/>
  <c r="AO393" i="38"/>
  <c r="AO394" i="38"/>
  <c r="J387" i="38"/>
  <c r="J385" i="38"/>
  <c r="AO392" i="38"/>
  <c r="H287" i="38"/>
  <c r="AO386" i="38"/>
  <c r="AO372" i="38"/>
  <c r="H368" i="38"/>
  <c r="H316" i="38"/>
  <c r="H378" i="38"/>
  <c r="H362" i="38"/>
  <c r="AO387" i="38"/>
  <c r="H351" i="38"/>
  <c r="AO356" i="38"/>
  <c r="AO365" i="38"/>
  <c r="H374" i="38"/>
  <c r="J371" i="38"/>
  <c r="H364" i="38"/>
  <c r="AO378" i="38"/>
  <c r="H358" i="38"/>
  <c r="AO368" i="38"/>
  <c r="AO379" i="38"/>
  <c r="AO371" i="38"/>
  <c r="AO369" i="38"/>
  <c r="AO362" i="38"/>
  <c r="AO355" i="38"/>
  <c r="AO377" i="38"/>
  <c r="AO364" i="38"/>
  <c r="H279" i="38"/>
  <c r="AO367" i="38"/>
  <c r="AO353" i="38"/>
  <c r="AO360" i="38"/>
  <c r="H311" i="38"/>
  <c r="H288" i="38"/>
  <c r="H353" i="38"/>
  <c r="H352" i="38"/>
  <c r="H366" i="38"/>
  <c r="AO359" i="38"/>
  <c r="AO347" i="38"/>
  <c r="H381" i="38"/>
  <c r="AO370" i="38"/>
  <c r="AO352" i="38"/>
  <c r="AO38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AO294" i="38"/>
  <c r="J320" i="38"/>
  <c r="H332" i="38"/>
  <c r="J272" i="38"/>
  <c r="J305" i="38"/>
  <c r="AO306" i="38"/>
  <c r="J297" i="38"/>
  <c r="J325" i="38"/>
  <c r="H318" i="38"/>
  <c r="AO336" i="38"/>
  <c r="H306" i="38"/>
  <c r="AO332" i="38"/>
  <c r="AO331" i="38"/>
  <c r="AO333" i="38"/>
  <c r="J228" i="38"/>
  <c r="H291" i="38"/>
  <c r="H276" i="38"/>
  <c r="H314" i="38"/>
  <c r="J309" i="38"/>
  <c r="H302" i="38"/>
  <c r="H321" i="38"/>
  <c r="H275" i="38"/>
  <c r="AO274" i="38"/>
  <c r="AO307" i="38"/>
  <c r="J278" i="38"/>
  <c r="H319" i="38"/>
  <c r="H304" i="38"/>
  <c r="AO271" i="38"/>
  <c r="AO279" i="38"/>
  <c r="AO282" i="38"/>
  <c r="AO324" i="38"/>
  <c r="AO316" i="38"/>
  <c r="H324" i="38"/>
  <c r="J323" i="38"/>
  <c r="AO318" i="38"/>
  <c r="AO314" i="38"/>
  <c r="AO321" i="38"/>
  <c r="AO325" i="38"/>
  <c r="AO319" i="38"/>
  <c r="AO323" i="38"/>
  <c r="AO305" i="38"/>
  <c r="AO320"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H294" i="38"/>
  <c r="AO287" i="38"/>
  <c r="AO270" i="38"/>
  <c r="AO298" i="38"/>
  <c r="J236" i="38"/>
  <c r="H300" i="38"/>
  <c r="AO299" i="38"/>
  <c r="AO293" i="38"/>
  <c r="AO285" i="38"/>
  <c r="H308" i="38"/>
  <c r="AO273" i="38"/>
  <c r="AO302" i="38"/>
  <c r="AO296" i="38"/>
  <c r="AO276" i="38"/>
  <c r="AO269" i="38"/>
  <c r="AO303" i="38"/>
  <c r="AO277" i="38"/>
  <c r="AO309" i="38"/>
  <c r="H273" i="38"/>
  <c r="J273" i="38"/>
  <c r="H265" i="38"/>
  <c r="AO300" i="38"/>
  <c r="H285" i="38"/>
  <c r="J285" i="38"/>
  <c r="AO272" i="38"/>
  <c r="H269" i="38"/>
  <c r="J269" i="38"/>
  <c r="H263" i="38"/>
  <c r="AO288" i="38"/>
  <c r="AO284" i="38"/>
  <c r="H281" i="38"/>
  <c r="J281" i="38"/>
  <c r="H238" i="38"/>
  <c r="AO292" i="38"/>
  <c r="AO280" i="38"/>
  <c r="H277" i="38"/>
  <c r="J277" i="38"/>
  <c r="J211" i="38"/>
  <c r="H233" i="38"/>
  <c r="H232" i="38"/>
  <c r="H262" i="38"/>
  <c r="H264" i="38"/>
  <c r="H252" i="38"/>
  <c r="AO263" i="38"/>
  <c r="AO266" i="38"/>
  <c r="AO261" i="38"/>
  <c r="AO264" i="38"/>
  <c r="AO262" i="38"/>
  <c r="AO265" i="38"/>
  <c r="J210" i="38"/>
  <c r="H254" i="38"/>
  <c r="AO252" i="38"/>
  <c r="J258" i="38"/>
  <c r="AO251"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9" i="38"/>
  <c r="AO238" i="38"/>
  <c r="AO240" i="38"/>
  <c r="H242" i="38"/>
  <c r="H220" i="38"/>
  <c r="H217" i="38"/>
  <c r="AO229" i="38"/>
  <c r="AO226" i="38"/>
  <c r="AO230" i="38"/>
  <c r="AO228" i="38"/>
  <c r="AO215" i="38"/>
  <c r="AO227" i="38"/>
  <c r="H215" i="38"/>
  <c r="AO217" i="38"/>
  <c r="AO219" i="38"/>
  <c r="J219" i="38"/>
  <c r="AO218" i="38"/>
  <c r="AO216" i="38"/>
  <c r="H196" i="38"/>
  <c r="AO220" i="38"/>
  <c r="AO210" i="38"/>
  <c r="H209" i="38"/>
  <c r="J205" i="38"/>
  <c r="AO209" i="38"/>
  <c r="J208" i="38"/>
  <c r="H212" i="38"/>
  <c r="AO212" i="38"/>
  <c r="H204" i="38"/>
  <c r="AO211" i="38"/>
  <c r="H194" i="38"/>
  <c r="AO208" i="38"/>
  <c r="AO204" i="38"/>
  <c r="AO202" i="38"/>
  <c r="H203" i="38"/>
  <c r="AO203" i="38"/>
  <c r="AO205" i="38"/>
  <c r="J195" i="38"/>
  <c r="AO196"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77" i="38"/>
  <c r="AO189" i="38"/>
  <c r="AO188" i="38"/>
  <c r="H140" i="38"/>
  <c r="AO167" i="38"/>
  <c r="H168" i="38"/>
  <c r="AO154" i="38"/>
  <c r="AO152" i="38"/>
  <c r="AO169" i="38"/>
  <c r="AO168" i="38"/>
  <c r="AO153" i="38"/>
  <c r="H143"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43" i="38"/>
  <c r="AO137" i="38"/>
  <c r="AO146" i="38"/>
  <c r="AO136" i="38"/>
  <c r="J136" i="38"/>
  <c r="AO135" i="38"/>
  <c r="J112" i="38"/>
  <c r="H127" i="38"/>
  <c r="H120" i="38"/>
  <c r="AO124" i="38"/>
  <c r="H124" i="38"/>
  <c r="H125" i="38"/>
  <c r="AO110" i="38"/>
  <c r="AO147" i="38"/>
  <c r="J122" i="38"/>
  <c r="J123" i="38"/>
  <c r="AO97" i="38"/>
  <c r="J128" i="38"/>
  <c r="H147" i="38"/>
  <c r="H109" i="38"/>
  <c r="AO130" i="38"/>
  <c r="AO120" i="38"/>
  <c r="AO122"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AO108" i="38"/>
  <c r="J79" i="38"/>
  <c r="H77" i="38"/>
  <c r="AO116" i="38"/>
  <c r="AO99" i="38"/>
  <c r="J102" i="38"/>
  <c r="H97" i="38"/>
  <c r="J105" i="38"/>
  <c r="J104" i="38"/>
  <c r="J101" i="38"/>
  <c r="AO102" i="38"/>
  <c r="I526" i="38"/>
  <c r="AA83" i="38"/>
  <c r="AG83" i="38"/>
  <c r="AL83" i="38"/>
  <c r="H100" i="38"/>
  <c r="H84" i="38"/>
  <c r="H73" i="38"/>
  <c r="AO101" i="38"/>
  <c r="AO100" i="38"/>
  <c r="J92" i="38"/>
  <c r="D83" i="38"/>
  <c r="AC83" i="38"/>
  <c r="AH83" i="38"/>
  <c r="AM83" i="38"/>
  <c r="H76" i="38"/>
  <c r="AO75" i="38"/>
  <c r="AO86" i="38"/>
  <c r="J94" i="38"/>
  <c r="G526" i="38"/>
  <c r="E83" i="38"/>
  <c r="Y83" i="38"/>
  <c r="AD83" i="38"/>
  <c r="AI83" i="38"/>
  <c r="AO94" i="38"/>
  <c r="H86" i="38"/>
  <c r="J93" i="38"/>
  <c r="AO93" i="38"/>
  <c r="H95" i="38"/>
  <c r="AO95" i="38"/>
  <c r="AO91" i="38"/>
  <c r="AO92" i="38"/>
  <c r="AO84" i="38"/>
  <c r="Z83" i="38"/>
  <c r="AE83" i="38"/>
  <c r="AK83" i="38"/>
  <c r="AO87" i="38"/>
  <c r="AO77" i="38"/>
  <c r="AO76" i="38"/>
  <c r="D47" i="38"/>
  <c r="AC47" i="38"/>
  <c r="AH47" i="38"/>
  <c r="AM47" i="38"/>
  <c r="H80" i="38"/>
  <c r="AO79" i="38"/>
  <c r="AO78" i="38"/>
  <c r="H87" i="38"/>
  <c r="H81" i="38"/>
  <c r="H72" i="38"/>
  <c r="AO80" i="38"/>
  <c r="AO74" i="38"/>
  <c r="AD47" i="38"/>
  <c r="AI47" i="38"/>
  <c r="H82" i="38"/>
  <c r="AO81" i="38"/>
  <c r="H74" i="38"/>
  <c r="AO73" i="38"/>
  <c r="AO82" i="38"/>
  <c r="H64" i="38"/>
  <c r="AL47" i="38"/>
  <c r="H70" i="38"/>
  <c r="Z47"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50" i="38"/>
  <c r="AO48" i="38"/>
  <c r="AO40" i="38"/>
  <c r="AO49" i="38"/>
  <c r="J38" i="38"/>
  <c r="H37" i="38"/>
  <c r="J40" i="38"/>
  <c r="J39" i="38"/>
  <c r="J43" i="38"/>
  <c r="AO42" i="38"/>
  <c r="J35" i="38"/>
  <c r="AO43" i="38"/>
  <c r="J41" i="38"/>
  <c r="AO41" i="38"/>
  <c r="H42" i="38"/>
  <c r="AO37" i="38"/>
  <c r="AG223" i="38"/>
  <c r="AO38" i="38"/>
  <c r="AK328" i="38"/>
  <c r="AO39" i="38"/>
  <c r="J31" i="38"/>
  <c r="J34" i="38"/>
  <c r="AO34" i="38"/>
  <c r="AO33" i="38"/>
  <c r="J30" i="38"/>
  <c r="AO35" i="38"/>
  <c r="AO31" i="38"/>
  <c r="H33" i="38"/>
  <c r="AO30" i="38"/>
  <c r="H22" i="38"/>
  <c r="J25" i="38"/>
  <c r="H26" i="38"/>
  <c r="AD199" i="38"/>
  <c r="AD190" i="38" s="1"/>
  <c r="Y89" i="38"/>
  <c r="AI133" i="38"/>
  <c r="AL312" i="38"/>
  <c r="AC328" i="38"/>
  <c r="AK389" i="38"/>
  <c r="AE398" i="38"/>
  <c r="AE397" i="38" s="1"/>
  <c r="H18" i="38"/>
  <c r="AO25" i="38"/>
  <c r="AO26" i="38"/>
  <c r="Z199" i="38"/>
  <c r="Z190" i="38" s="1"/>
  <c r="H24" i="38"/>
  <c r="AO24" i="38"/>
  <c r="AL199" i="38"/>
  <c r="AL190" i="38" s="1"/>
  <c r="AK312" i="38"/>
  <c r="AL389" i="38"/>
  <c r="H19" i="38"/>
  <c r="AG133" i="38"/>
  <c r="AK199" i="38"/>
  <c r="AK190" i="38" s="1"/>
  <c r="F224" i="38"/>
  <c r="H224" i="38" s="1"/>
  <c r="AO22" i="38"/>
  <c r="AA389" i="38"/>
  <c r="AH199" i="38"/>
  <c r="AH190" i="38" s="1"/>
  <c r="AD267" i="38"/>
  <c r="AG312" i="38"/>
  <c r="AD345" i="38"/>
  <c r="AG389" i="38"/>
  <c r="H23" i="38"/>
  <c r="AJ191" i="38"/>
  <c r="AO19" i="38"/>
  <c r="AO20" i="38"/>
  <c r="AK223" i="38"/>
  <c r="AG243" i="38"/>
  <c r="AC312" i="38"/>
  <c r="H17" i="38"/>
  <c r="AL223" i="38"/>
  <c r="Y133" i="38"/>
  <c r="D89" i="38"/>
  <c r="AC89" i="38"/>
  <c r="Y267" i="38"/>
  <c r="AG328" i="38"/>
  <c r="AI345" i="38"/>
  <c r="F131" i="38"/>
  <c r="H131" i="38" s="1"/>
  <c r="AI328" i="38"/>
  <c r="F395" i="38"/>
  <c r="J395" i="38" s="1"/>
  <c r="F458" i="38"/>
  <c r="J458" i="38" s="1"/>
  <c r="H15" i="38"/>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B268" i="38"/>
  <c r="AI267" i="38"/>
  <c r="AN399" i="38"/>
  <c r="F528" i="38"/>
  <c r="H528" i="38" s="1"/>
  <c r="AC199" i="38"/>
  <c r="AJ399" i="38"/>
  <c r="AO23" i="38"/>
  <c r="AO17" i="38"/>
  <c r="AB36" i="38"/>
  <c r="AB119" i="38"/>
  <c r="AD118" i="38"/>
  <c r="AJ131" i="38"/>
  <c r="AK133" i="38"/>
  <c r="AN162" i="38"/>
  <c r="AJ165" i="38"/>
  <c r="AA223" i="38"/>
  <c r="AC243" i="38"/>
  <c r="AF268" i="38"/>
  <c r="AH312" i="38"/>
  <c r="AJ234" i="38"/>
  <c r="AF339" i="38"/>
  <c r="AH328" i="38"/>
  <c r="AJ346" i="38"/>
  <c r="AB390" i="38"/>
  <c r="AM389" i="38"/>
  <c r="AB39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B207" i="38"/>
  <c r="AF28" i="38"/>
  <c r="AJ224" i="38"/>
  <c r="F44" i="38"/>
  <c r="J44" i="38" s="1"/>
  <c r="E133" i="38"/>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F501" i="38"/>
  <c r="J501" i="38" s="1"/>
  <c r="AM500" i="38"/>
  <c r="AM499" i="38" s="1"/>
  <c r="AJ528" i="38"/>
  <c r="AJ542" i="38"/>
  <c r="AH96" i="38"/>
  <c r="Y118" i="38"/>
  <c r="AF132" i="38"/>
  <c r="AH118" i="38"/>
  <c r="AA133" i="38"/>
  <c r="AN148" i="38"/>
  <c r="AB150" i="38"/>
  <c r="F162" i="38"/>
  <c r="J162" i="38" s="1"/>
  <c r="F165" i="38"/>
  <c r="J165" i="38" s="1"/>
  <c r="AM199" i="38"/>
  <c r="AM190" i="38" s="1"/>
  <c r="AJ206" i="38"/>
  <c r="AE243" i="38"/>
  <c r="F268" i="38"/>
  <c r="H268" i="38" s="1"/>
  <c r="AE267" i="38"/>
  <c r="F313" i="38"/>
  <c r="J313" i="38" s="1"/>
  <c r="F390" i="38"/>
  <c r="H390" i="38" s="1"/>
  <c r="AF390" i="38"/>
  <c r="AB330" i="38"/>
  <c r="F335" i="38"/>
  <c r="F403" i="38"/>
  <c r="J403" i="38" s="1"/>
  <c r="F542" i="38"/>
  <c r="J542" i="38" s="1"/>
  <c r="AH89" i="38"/>
  <c r="AB107" i="38"/>
  <c r="AF54" i="38"/>
  <c r="AB62" i="38"/>
  <c r="AB85" i="38"/>
  <c r="F88" i="38"/>
  <c r="J88" i="38" s="1"/>
  <c r="AF88" i="38"/>
  <c r="AE89" i="38"/>
  <c r="AK89" i="38"/>
  <c r="AD89" i="38"/>
  <c r="AJ119" i="38"/>
  <c r="AH133" i="38"/>
  <c r="AL149" i="38"/>
  <c r="AF162" i="38"/>
  <c r="AF165" i="38"/>
  <c r="AB213" i="38"/>
  <c r="AF221" i="38"/>
  <c r="Z223"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89"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I243" i="38"/>
  <c r="AH267" i="38"/>
  <c r="AD312" i="38"/>
  <c r="F339" i="38"/>
  <c r="H339" i="38" s="1"/>
  <c r="AH345" i="38"/>
  <c r="AB335" i="38"/>
  <c r="F338" i="38"/>
  <c r="J338" i="38" s="1"/>
  <c r="AG398" i="38"/>
  <c r="AG397" i="38" s="1"/>
  <c r="AI164" i="38"/>
  <c r="AB46" i="38"/>
  <c r="AB88" i="38"/>
  <c r="Z89" i="38"/>
  <c r="Y96" i="38"/>
  <c r="AB103" i="38"/>
  <c r="Z96" i="38"/>
  <c r="AF117" i="38"/>
  <c r="AE118" i="38"/>
  <c r="F132" i="38"/>
  <c r="J132" i="38" s="1"/>
  <c r="Z133" i="38"/>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Z118" i="38"/>
  <c r="AN132" i="38"/>
  <c r="AN134" i="38"/>
  <c r="AJ148" i="38"/>
  <c r="AL133" i="38"/>
  <c r="Z149" i="38"/>
  <c r="AN150" i="38"/>
  <c r="AB163" i="38"/>
  <c r="E164" i="38"/>
  <c r="AC164" i="38"/>
  <c r="AN213" i="38"/>
  <c r="F221" i="38"/>
  <c r="J221" i="38" s="1"/>
  <c r="AB221" i="38"/>
  <c r="AF214" i="38"/>
  <c r="AF198" i="38"/>
  <c r="AE199" i="38"/>
  <c r="A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B501" i="38"/>
  <c r="AH500" i="38"/>
  <c r="AH499" i="38" s="1"/>
  <c r="AF528" i="38"/>
  <c r="AD527" i="38"/>
  <c r="AD526" i="38" s="1"/>
  <c r="AF542" i="38"/>
  <c r="AD223" i="38"/>
  <c r="AA243" i="38"/>
  <c r="AL243" i="38"/>
  <c r="AG267" i="38"/>
  <c r="AK267" i="38"/>
  <c r="AA267" i="38"/>
  <c r="Z267" i="38"/>
  <c r="E312" i="38"/>
  <c r="AM312" i="38"/>
  <c r="AN234" i="38"/>
  <c r="AM328" i="38"/>
  <c r="AJ339" i="38"/>
  <c r="AL328" i="38"/>
  <c r="AE345" i="38"/>
  <c r="AN346" i="38"/>
  <c r="AJ395" i="38"/>
  <c r="AH389" i="38"/>
  <c r="AN338" i="38"/>
  <c r="AF344" i="38"/>
  <c r="AJ457" i="38"/>
  <c r="AF458" i="38"/>
  <c r="AH398" i="38"/>
  <c r="AH397" i="38" s="1"/>
  <c r="AJ466" i="38"/>
  <c r="AB467" i="38"/>
  <c r="AN469" i="38"/>
  <c r="AB488" i="38"/>
  <c r="AF498" i="38"/>
  <c r="AJ489" i="38"/>
  <c r="AF501" i="38"/>
  <c r="E500" i="38"/>
  <c r="E499" i="38" s="1"/>
  <c r="AD500" i="38"/>
  <c r="AF500" i="38" s="1"/>
  <c r="AA527" i="38"/>
  <c r="AA526" i="38" s="1"/>
  <c r="AB542" i="38"/>
  <c r="AF21" i="38"/>
  <c r="AN21" i="38"/>
  <c r="AJ21" i="38"/>
  <c r="AH13" i="38"/>
  <c r="AJ541" i="38"/>
  <c r="E541" i="38"/>
  <c r="AN541" i="38"/>
  <c r="AF541" i="38"/>
  <c r="AM527" i="38"/>
  <c r="AM526" i="38" s="1"/>
  <c r="AI527" i="38"/>
  <c r="AI526" i="38" s="1"/>
  <c r="AB528" i="38"/>
  <c r="F509" i="38"/>
  <c r="H509" i="38" s="1"/>
  <c r="AC499" i="38"/>
  <c r="G499" i="38"/>
  <c r="Z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K345" i="38"/>
  <c r="AB329" i="38"/>
  <c r="AF329" i="38"/>
  <c r="AJ329" i="38"/>
  <c r="AN329" i="38"/>
  <c r="AE312" i="38"/>
  <c r="AI312" i="38"/>
  <c r="AN313" i="38"/>
  <c r="AN260" i="38"/>
  <c r="F260" i="38"/>
  <c r="H260" i="38" s="1"/>
  <c r="AB260" i="38"/>
  <c r="AF260" i="38"/>
  <c r="AJ260" i="38"/>
  <c r="F244" i="38"/>
  <c r="AB244" i="38"/>
  <c r="AF244" i="38"/>
  <c r="AJ244" i="38"/>
  <c r="AN244" i="38"/>
  <c r="I222" i="38"/>
  <c r="F235" i="38"/>
  <c r="J235" i="38" s="1"/>
  <c r="AI223" i="38"/>
  <c r="AE223" i="38"/>
  <c r="AN224" i="38"/>
  <c r="AF200" i="38"/>
  <c r="AJ200" i="38"/>
  <c r="AN200" i="38"/>
  <c r="F206" i="38"/>
  <c r="AF191" i="38"/>
  <c r="AJ214" i="38"/>
  <c r="AB214" i="38"/>
  <c r="AJ207" i="38"/>
  <c r="AF207" i="38"/>
  <c r="F213" i="38"/>
  <c r="AD164" i="38"/>
  <c r="AM149" i="38"/>
  <c r="AI149" i="38"/>
  <c r="AE149" i="38"/>
  <c r="AA149" i="38"/>
  <c r="AK149" i="38"/>
  <c r="AG149" i="38"/>
  <c r="AC149" i="38"/>
  <c r="AM133" i="38"/>
  <c r="AB134" i="38"/>
  <c r="AF134" i="38"/>
  <c r="F148" i="38"/>
  <c r="AM118" i="38"/>
  <c r="AB131" i="38"/>
  <c r="AF131" i="38"/>
  <c r="F117" i="38"/>
  <c r="AJ117" i="38"/>
  <c r="AF36" i="38"/>
  <c r="AE96" i="38"/>
  <c r="AJ103" i="38"/>
  <c r="AN103" i="38"/>
  <c r="AB90" i="38"/>
  <c r="AF90" i="38"/>
  <c r="AJ90" i="38"/>
  <c r="AN90" i="38"/>
  <c r="F51" i="38"/>
  <c r="AF62" i="38"/>
  <c r="D500" i="38"/>
  <c r="E149" i="38"/>
  <c r="AB541" i="38"/>
  <c r="AG526" i="38"/>
  <c r="AK499" i="38"/>
  <c r="AB383" i="38"/>
  <c r="D267" i="38"/>
  <c r="AN235" i="38"/>
  <c r="D527" i="38"/>
  <c r="D389" i="38"/>
  <c r="AB235" i="38"/>
  <c r="AI13" i="38"/>
  <c r="F467" i="38"/>
  <c r="D133" i="38"/>
  <c r="F489" i="38"/>
  <c r="AF383" i="38"/>
  <c r="G327" i="38"/>
  <c r="AC526" i="38"/>
  <c r="AG499" i="38"/>
  <c r="Y499" i="38"/>
  <c r="F485" i="38"/>
  <c r="AN459" i="38"/>
  <c r="AJ459" i="38"/>
  <c r="AF459" i="38"/>
  <c r="AB459" i="38"/>
  <c r="E345" i="38"/>
  <c r="G222" i="38"/>
  <c r="D118" i="38"/>
  <c r="D96" i="38"/>
  <c r="I327" i="38"/>
  <c r="AF235" i="38"/>
  <c r="F207" i="38"/>
  <c r="AE13" i="38"/>
  <c r="E267" i="38"/>
  <c r="AJ235" i="38"/>
  <c r="AN107" i="38"/>
  <c r="G106" i="38"/>
  <c r="I106" i="38"/>
  <c r="AJ107" i="38"/>
  <c r="AL13" i="38"/>
  <c r="AG13" i="38"/>
  <c r="AJ14" i="38"/>
  <c r="AK13" i="38"/>
  <c r="AN14" i="38"/>
  <c r="AC13" i="38"/>
  <c r="AF14" i="38"/>
  <c r="I12" i="38"/>
  <c r="F56" i="8"/>
  <c r="F53" i="8"/>
  <c r="G53" i="8" s="1"/>
  <c r="F50" i="8"/>
  <c r="F47" i="8"/>
  <c r="F44" i="8"/>
  <c r="F41" i="8"/>
  <c r="F38" i="8"/>
  <c r="F35" i="8"/>
  <c r="F32" i="8"/>
  <c r="F29" i="8"/>
  <c r="F26" i="8"/>
  <c r="F23" i="8"/>
  <c r="F20" i="8"/>
  <c r="F17" i="8"/>
  <c r="J55" i="8"/>
  <c r="J54" i="8"/>
  <c r="J53" i="8"/>
  <c r="I566" i="38" l="1"/>
  <c r="G566" i="38"/>
  <c r="E328" i="38"/>
  <c r="F328" i="38" s="1"/>
  <c r="Z328" i="38"/>
  <c r="AB328" i="38" s="1"/>
  <c r="AD328" i="38"/>
  <c r="AD327" i="38" s="1"/>
  <c r="AC190" i="38"/>
  <c r="AF190" i="38" s="1"/>
  <c r="AG190" i="38"/>
  <c r="AJ190" i="38" s="1"/>
  <c r="E526" i="38"/>
  <c r="AO485" i="38"/>
  <c r="J330" i="38"/>
  <c r="J268" i="38"/>
  <c r="H150" i="38"/>
  <c r="F83" i="38"/>
  <c r="H83" i="38" s="1"/>
  <c r="AJ312" i="38"/>
  <c r="H458" i="38"/>
  <c r="J224" i="38"/>
  <c r="J103" i="38"/>
  <c r="AF267" i="38"/>
  <c r="H134" i="38"/>
  <c r="H221" i="38"/>
  <c r="J46" i="38"/>
  <c r="F89" i="38"/>
  <c r="J89" i="38" s="1"/>
  <c r="J390" i="38"/>
  <c r="AN500" i="38"/>
  <c r="H395" i="38"/>
  <c r="J329" i="38"/>
  <c r="AJ83" i="38"/>
  <c r="F96" i="38"/>
  <c r="H96" i="38" s="1"/>
  <c r="AB133" i="38"/>
  <c r="J457" i="38"/>
  <c r="H542" i="38"/>
  <c r="AB118" i="38"/>
  <c r="AO36" i="38"/>
  <c r="J131" i="38"/>
  <c r="F214" i="38"/>
  <c r="H214" i="38" s="1"/>
  <c r="J260" i="38"/>
  <c r="H54" i="38"/>
  <c r="AJ118" i="38"/>
  <c r="H85" i="38"/>
  <c r="H162" i="38"/>
  <c r="AF527" i="38"/>
  <c r="AF118" i="38"/>
  <c r="AN389" i="38"/>
  <c r="J90" i="38"/>
  <c r="AO117" i="38"/>
  <c r="AK327" i="38"/>
  <c r="H466" i="38"/>
  <c r="J528" i="38"/>
  <c r="AL12" i="38"/>
  <c r="AI12" i="38"/>
  <c r="H163" i="38"/>
  <c r="H338" i="38"/>
  <c r="AJ267" i="38"/>
  <c r="AF199" i="38"/>
  <c r="AM222" i="38"/>
  <c r="AF164" i="38"/>
  <c r="AN164" i="38"/>
  <c r="AO224" i="38"/>
  <c r="AB527" i="38"/>
  <c r="AJ527" i="38"/>
  <c r="H165" i="38"/>
  <c r="AF312" i="38"/>
  <c r="AO338" i="38"/>
  <c r="AL222" i="38"/>
  <c r="AO206" i="38"/>
  <c r="AN96" i="38"/>
  <c r="AB96" i="38"/>
  <c r="AH12" i="38"/>
  <c r="AJ133" i="38"/>
  <c r="AO260" i="38"/>
  <c r="AL106" i="38"/>
  <c r="AH327" i="38"/>
  <c r="AN118" i="38"/>
  <c r="AF509" i="38"/>
  <c r="AO509" i="38" s="1"/>
  <c r="AO119" i="38"/>
  <c r="AO207" i="38"/>
  <c r="AN83" i="38"/>
  <c r="AN223" i="38"/>
  <c r="F389" i="38"/>
  <c r="J389" i="38" s="1"/>
  <c r="AN243" i="38"/>
  <c r="AH222" i="38"/>
  <c r="AN190" i="38"/>
  <c r="AF389" i="38"/>
  <c r="AF398" i="38"/>
  <c r="AD499" i="38"/>
  <c r="AF499" i="38" s="1"/>
  <c r="AJ243" i="38"/>
  <c r="AJ199" i="38"/>
  <c r="H44" i="38"/>
  <c r="AE106" i="38"/>
  <c r="AO488" i="38"/>
  <c r="AN267" i="38"/>
  <c r="AD222" i="38"/>
  <c r="AO467" i="38"/>
  <c r="AB389" i="38"/>
  <c r="AO132" i="38"/>
  <c r="AB89" i="38"/>
  <c r="AN527" i="38"/>
  <c r="AO346" i="38"/>
  <c r="AF83" i="38"/>
  <c r="AO390" i="38"/>
  <c r="AH106" i="38"/>
  <c r="AO150" i="38"/>
  <c r="AB83" i="38"/>
  <c r="AF133" i="38"/>
  <c r="AG222" i="38"/>
  <c r="AN199" i="38"/>
  <c r="AN312" i="38"/>
  <c r="J36" i="38"/>
  <c r="AO313" i="38"/>
  <c r="AO54" i="38"/>
  <c r="AJ500" i="38"/>
  <c r="H119" i="38"/>
  <c r="H198" i="38"/>
  <c r="J339" i="38"/>
  <c r="H399" i="38"/>
  <c r="AL526" i="38"/>
  <c r="AN526" i="38" s="1"/>
  <c r="AJ328" i="38"/>
  <c r="F133" i="38"/>
  <c r="H133" i="38" s="1"/>
  <c r="AN133" i="38"/>
  <c r="H346" i="38"/>
  <c r="AI327" i="38"/>
  <c r="AO344" i="38"/>
  <c r="AO339" i="38"/>
  <c r="AO213" i="38"/>
  <c r="AO163" i="38"/>
  <c r="AJ89" i="38"/>
  <c r="AF89" i="38"/>
  <c r="AO268" i="38"/>
  <c r="AO399" i="38"/>
  <c r="AD106" i="38"/>
  <c r="AI222" i="38"/>
  <c r="AL397" i="38"/>
  <c r="AN149" i="38"/>
  <c r="AO85" i="38"/>
  <c r="AB267" i="38"/>
  <c r="AN398" i="38"/>
  <c r="AO489" i="38"/>
  <c r="AO88" i="38"/>
  <c r="AI106" i="38"/>
  <c r="AJ164" i="38"/>
  <c r="AO330" i="38"/>
  <c r="AF243" i="38"/>
  <c r="AO165" i="38"/>
  <c r="AJ149" i="38"/>
  <c r="AA106" i="38"/>
  <c r="F118" i="38"/>
  <c r="J118" i="38" s="1"/>
  <c r="F383" i="38"/>
  <c r="J383" i="38" s="1"/>
  <c r="AK222" i="38"/>
  <c r="AE327" i="38"/>
  <c r="E397" i="38"/>
  <c r="AN47" i="38"/>
  <c r="AD12" i="38"/>
  <c r="H62" i="38"/>
  <c r="AO103" i="38"/>
  <c r="AO131" i="38"/>
  <c r="H132" i="38"/>
  <c r="H234" i="38"/>
  <c r="AM397" i="38"/>
  <c r="AO403" i="38"/>
  <c r="AO528" i="38"/>
  <c r="AO466" i="38"/>
  <c r="AO221" i="38"/>
  <c r="AN89" i="38"/>
  <c r="AJ96" i="38"/>
  <c r="J335" i="38"/>
  <c r="H335" i="38"/>
  <c r="AB500" i="38"/>
  <c r="AO62" i="38"/>
  <c r="AF96" i="38"/>
  <c r="AO214" i="38"/>
  <c r="AO457" i="38"/>
  <c r="H403" i="38"/>
  <c r="H501" i="38"/>
  <c r="AO542" i="38"/>
  <c r="AN328" i="38"/>
  <c r="AO148" i="38"/>
  <c r="AO541" i="38"/>
  <c r="AF47" i="38"/>
  <c r="H88" i="38"/>
  <c r="H313" i="38"/>
  <c r="AO395" i="38"/>
  <c r="AJ526" i="38"/>
  <c r="AO501" i="38"/>
  <c r="F541" i="38"/>
  <c r="H541" i="38" s="1"/>
  <c r="AO234" i="38"/>
  <c r="AO46" i="38"/>
  <c r="AO198" i="38"/>
  <c r="AO329" i="38"/>
  <c r="AB526" i="38"/>
  <c r="AO469" i="38"/>
  <c r="AO51" i="38"/>
  <c r="AO498" i="38"/>
  <c r="AO458" i="38"/>
  <c r="AO335" i="38"/>
  <c r="AO44" i="38"/>
  <c r="AF526" i="38"/>
  <c r="AB499" i="38"/>
  <c r="J509" i="38"/>
  <c r="AN499" i="38"/>
  <c r="AJ499" i="38"/>
  <c r="J498" i="38"/>
  <c r="H498" i="38"/>
  <c r="J488" i="38"/>
  <c r="H488" i="38"/>
  <c r="J469" i="38"/>
  <c r="H469" i="38"/>
  <c r="AF397" i="38"/>
  <c r="J344" i="38"/>
  <c r="H344" i="38"/>
  <c r="AJ389" i="38"/>
  <c r="AE222" i="38"/>
  <c r="E222" i="38"/>
  <c r="AO244" i="38"/>
  <c r="H244" i="38"/>
  <c r="J244" i="38"/>
  <c r="H235" i="38"/>
  <c r="AJ223" i="38"/>
  <c r="J206" i="38"/>
  <c r="H206" i="38"/>
  <c r="J213" i="38"/>
  <c r="H213" i="38"/>
  <c r="AM106" i="38"/>
  <c r="AK106" i="38"/>
  <c r="AF149" i="38"/>
  <c r="AO134" i="38"/>
  <c r="J148" i="38"/>
  <c r="H148" i="38"/>
  <c r="AF107" i="38"/>
  <c r="AO107" i="38" s="1"/>
  <c r="J117" i="38"/>
  <c r="H117" i="38"/>
  <c r="AE12" i="38"/>
  <c r="AO90" i="38"/>
  <c r="H51" i="38"/>
  <c r="J51" i="38"/>
  <c r="J207" i="38"/>
  <c r="H207" i="38"/>
  <c r="J485" i="38"/>
  <c r="H485" i="38"/>
  <c r="J467" i="38"/>
  <c r="H467" i="38"/>
  <c r="D499" i="38"/>
  <c r="F499" i="38" s="1"/>
  <c r="F500" i="38"/>
  <c r="J489" i="38"/>
  <c r="H489" i="38"/>
  <c r="F267" i="38"/>
  <c r="AK12" i="38"/>
  <c r="F107" i="38"/>
  <c r="AF13" i="38"/>
  <c r="AC12" i="38"/>
  <c r="AJ13" i="38"/>
  <c r="AO459" i="38"/>
  <c r="AO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F328" i="38" l="1"/>
  <c r="AO328" i="38" s="1"/>
  <c r="E327" i="38"/>
  <c r="AH566" i="38"/>
  <c r="AD566" i="38"/>
  <c r="AE566" i="38"/>
  <c r="AK566" i="38"/>
  <c r="AG106" i="38"/>
  <c r="AJ106" i="38" s="1"/>
  <c r="AC106" i="38"/>
  <c r="AF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N222" i="38"/>
  <c r="H383" i="38"/>
  <c r="AO118" i="38"/>
  <c r="AO267" i="38"/>
  <c r="AO527" i="38"/>
  <c r="AO500" i="38"/>
  <c r="J133" i="38"/>
  <c r="AJ222" i="38"/>
  <c r="AO89" i="38"/>
  <c r="AN106" i="38"/>
  <c r="AO133" i="38"/>
  <c r="AO83" i="38"/>
  <c r="H389" i="38"/>
  <c r="AO389" i="38"/>
  <c r="AN397" i="38"/>
  <c r="H118" i="38"/>
  <c r="AO96" i="38"/>
  <c r="AO526" i="38"/>
  <c r="J541" i="38"/>
  <c r="AO499" i="38"/>
  <c r="AF12" i="38"/>
  <c r="J328" i="38"/>
  <c r="H328" i="38"/>
  <c r="H499" i="38"/>
  <c r="J499" i="38"/>
  <c r="H527" i="38"/>
  <c r="J527" i="38"/>
  <c r="J267" i="38"/>
  <c r="H267" i="38"/>
  <c r="H500" i="38"/>
  <c r="J500" i="38"/>
  <c r="J107" i="38"/>
  <c r="H107" i="38"/>
  <c r="F31" i="8"/>
  <c r="G31" i="8" s="1"/>
  <c r="F33" i="8"/>
  <c r="G33" i="8" s="1"/>
  <c r="F28" i="8"/>
  <c r="G28" i="8" s="1"/>
  <c r="F21" i="8"/>
  <c r="G21" i="8" s="1"/>
  <c r="J526" i="38" l="1"/>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33" i="45"/>
  <c r="M33" i="45"/>
  <c r="L33" i="45"/>
  <c r="K33" i="45"/>
  <c r="J33" i="45"/>
  <c r="I33" i="45"/>
  <c r="H33" i="45"/>
  <c r="G33" i="45"/>
  <c r="N15" i="44"/>
  <c r="M15" i="44"/>
  <c r="L15" i="44"/>
  <c r="K15" i="44"/>
  <c r="J15" i="44"/>
  <c r="I15" i="44"/>
  <c r="H15" i="44"/>
  <c r="G15" i="44"/>
  <c r="G26" i="23"/>
  <c r="H26" i="23"/>
  <c r="I26" i="23"/>
  <c r="J26" i="23"/>
  <c r="K26" i="23"/>
  <c r="L26" i="23"/>
  <c r="M26" i="23"/>
  <c r="N26" i="23"/>
  <c r="N20" i="33"/>
  <c r="M20" i="33"/>
  <c r="L20" i="33"/>
  <c r="K20" i="33"/>
  <c r="J20" i="33"/>
  <c r="I20" i="33"/>
  <c r="H20" i="33"/>
  <c r="G20" i="33"/>
  <c r="N42" i="30"/>
  <c r="M42" i="30"/>
  <c r="L42" i="30"/>
  <c r="K42" i="30"/>
  <c r="J42" i="30"/>
  <c r="I42" i="30"/>
  <c r="H42" i="30"/>
  <c r="G42" i="30"/>
  <c r="N20" i="29"/>
  <c r="M20" i="29"/>
  <c r="L20" i="29"/>
  <c r="K20" i="29"/>
  <c r="J20" i="29"/>
  <c r="I20" i="29"/>
  <c r="H20" i="29"/>
  <c r="G20" i="29"/>
  <c r="N50" i="22"/>
  <c r="M50" i="22"/>
  <c r="L50" i="22"/>
  <c r="K50" i="22"/>
  <c r="J50" i="22"/>
  <c r="I50" i="22"/>
  <c r="H50" i="22"/>
  <c r="G50" i="22"/>
  <c r="N46" i="21"/>
  <c r="M46" i="21"/>
  <c r="L46" i="21"/>
  <c r="K46" i="21"/>
  <c r="J46" i="21"/>
  <c r="I46" i="21"/>
  <c r="H46" i="21"/>
  <c r="G46" i="21"/>
  <c r="D76" i="27" l="1"/>
  <c r="G17" i="8"/>
  <c r="G59" i="8"/>
  <c r="G56" i="8"/>
  <c r="G62" i="8"/>
  <c r="Y15" i="38" l="1"/>
  <c r="D52" i="27"/>
  <c r="D51" i="27"/>
  <c r="AA64" i="38"/>
  <c r="AA47" i="38" s="1"/>
  <c r="D50" i="27"/>
  <c r="AA15" i="38"/>
  <c r="F60" i="8"/>
  <c r="F61" i="8"/>
  <c r="D14" i="38"/>
  <c r="Y14" i="38"/>
  <c r="K26" i="7"/>
  <c r="K25" i="7"/>
  <c r="K24" i="7"/>
  <c r="K23" i="7"/>
  <c r="K22" i="7"/>
  <c r="K21" i="7"/>
  <c r="K20" i="7"/>
  <c r="K19" i="7"/>
  <c r="K18" i="7"/>
  <c r="AB15" i="38" l="1"/>
  <c r="AO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Z410" i="38" s="1"/>
  <c r="AB410" i="38" s="1"/>
  <c r="AO410" i="38" s="1"/>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J98" i="12"/>
  <c r="J54" i="12"/>
  <c r="J35" i="12"/>
  <c r="J18" i="12"/>
  <c r="D404" i="38" l="1"/>
  <c r="Y404" i="38"/>
  <c r="AB405" i="38"/>
  <c r="AO405" i="38" s="1"/>
  <c r="Z398" i="38"/>
  <c r="Z397" i="38" s="1"/>
  <c r="AJ409" i="38"/>
  <c r="AO409" i="38" s="1"/>
  <c r="AI398" i="38"/>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9" i="10"/>
  <c r="J28" i="10"/>
  <c r="J27" i="10"/>
  <c r="J26" i="10"/>
  <c r="J25" i="10"/>
  <c r="J24" i="10"/>
  <c r="J23" i="10"/>
  <c r="J22" i="10"/>
  <c r="J21" i="10"/>
  <c r="J20" i="10"/>
  <c r="J19" i="10"/>
  <c r="J27" i="9"/>
  <c r="J26" i="9"/>
  <c r="J24" i="9"/>
  <c r="J23" i="9"/>
  <c r="J22" i="9"/>
  <c r="J21" i="9"/>
  <c r="J20" i="9"/>
  <c r="J19" i="9"/>
  <c r="J18" i="9"/>
  <c r="AI397" i="38" l="1"/>
  <c r="AI566" i="38" s="1"/>
  <c r="AJ398" i="38"/>
  <c r="AB404" i="38"/>
  <c r="AO404" i="38" s="1"/>
  <c r="Y398" i="38"/>
  <c r="F404" i="38"/>
  <c r="D398" i="38"/>
  <c r="D5" i="43"/>
  <c r="C11" i="27" s="1"/>
  <c r="H32" i="38"/>
  <c r="J32" i="38"/>
  <c r="K18" i="8"/>
  <c r="F26" i="7"/>
  <c r="Y397" i="38" l="1"/>
  <c r="AB397" i="38" s="1"/>
  <c r="AB398" i="38"/>
  <c r="AO398" i="38" s="1"/>
  <c r="F398" i="38"/>
  <c r="D397" i="38"/>
  <c r="F397" i="38" s="1"/>
  <c r="H404" i="38"/>
  <c r="J404" i="38"/>
  <c r="AJ397" i="38"/>
  <c r="P17" i="28"/>
  <c r="G26" i="7"/>
  <c r="H397" i="38" l="1"/>
  <c r="J397" i="38"/>
  <c r="H398" i="38"/>
  <c r="J398" i="38"/>
  <c r="AO397" i="38"/>
  <c r="J25" i="7"/>
  <c r="G25" i="7"/>
  <c r="I30" i="10" l="1"/>
  <c r="I29" i="10"/>
  <c r="I28" i="10"/>
  <c r="I27" i="10"/>
  <c r="I26" i="10"/>
  <c r="I25" i="10"/>
  <c r="I24" i="10"/>
  <c r="I23" i="10"/>
  <c r="I22" i="10"/>
  <c r="I21" i="10"/>
  <c r="I20" i="10"/>
  <c r="I19" i="10"/>
  <c r="I18" i="10"/>
  <c r="I98" i="12"/>
  <c r="I54" i="12"/>
  <c r="I35" i="12"/>
  <c r="I18" i="12"/>
  <c r="I17" i="12"/>
  <c r="I17" i="10"/>
  <c r="I17" i="9"/>
  <c r="I27" i="9"/>
  <c r="I26" i="9"/>
  <c r="I24" i="9"/>
  <c r="I23" i="9"/>
  <c r="I22" i="9"/>
  <c r="I21" i="9"/>
  <c r="I20" i="9"/>
  <c r="I19" i="9"/>
  <c r="I18" i="9"/>
  <c r="J63" i="8"/>
  <c r="C83" i="27"/>
  <c r="C76" i="27"/>
  <c r="C75" i="27"/>
  <c r="C74" i="27"/>
  <c r="C73" i="27"/>
  <c r="C72" i="27"/>
  <c r="C71" i="27"/>
  <c r="C70" i="27"/>
  <c r="C69" i="27"/>
  <c r="C68" i="27"/>
  <c r="C67" i="27"/>
  <c r="C66" i="27"/>
  <c r="J67" i="8"/>
  <c r="J66" i="8"/>
  <c r="J65" i="8"/>
  <c r="J64" i="8"/>
  <c r="J62" i="8"/>
  <c r="J61" i="8"/>
  <c r="J60" i="8"/>
  <c r="J59" i="8"/>
  <c r="J58" i="8"/>
  <c r="J57" i="8"/>
  <c r="J56" i="8"/>
  <c r="J19" i="8"/>
  <c r="J18" i="8"/>
  <c r="J17" i="8"/>
  <c r="F57" i="8"/>
  <c r="G57" i="8" s="1"/>
  <c r="AA28" i="38" s="1"/>
  <c r="C53" i="27"/>
  <c r="C52" i="27"/>
  <c r="C51" i="27"/>
  <c r="G17" i="7"/>
  <c r="G18" i="7"/>
  <c r="J18" i="7"/>
  <c r="E19" i="7"/>
  <c r="G19" i="7" s="1"/>
  <c r="J19" i="7"/>
  <c r="G20" i="7"/>
  <c r="J20" i="7"/>
  <c r="G21" i="7"/>
  <c r="J21" i="7"/>
  <c r="E22" i="7"/>
  <c r="G22" i="7" s="1"/>
  <c r="J22" i="7"/>
  <c r="E23" i="7"/>
  <c r="G23" i="7" s="1"/>
  <c r="J23" i="7"/>
  <c r="E24" i="7"/>
  <c r="G24" i="7" s="1"/>
  <c r="J24" i="7"/>
  <c r="J26" i="7"/>
  <c r="D10" i="7" l="1"/>
  <c r="O11" i="28" s="1"/>
  <c r="D5" i="7"/>
  <c r="Y315" i="38"/>
  <c r="D315" i="38"/>
  <c r="Y248" i="38"/>
  <c r="Y243" i="38" s="1"/>
  <c r="D248" i="38"/>
  <c r="D225" i="38"/>
  <c r="Y225" i="38"/>
  <c r="D171" i="38"/>
  <c r="Y171" i="38"/>
  <c r="Y164" i="38" s="1"/>
  <c r="Z248" i="38"/>
  <c r="AB248" i="38" s="1"/>
  <c r="AO248" i="38" s="1"/>
  <c r="Z171" i="38"/>
  <c r="AB171" i="38" s="1"/>
  <c r="AO171" i="38" s="1"/>
  <c r="Y158" i="38"/>
  <c r="AB158" i="38" s="1"/>
  <c r="AO158" i="38" s="1"/>
  <c r="D158" i="38"/>
  <c r="Z315" i="38"/>
  <c r="AC565" i="38"/>
  <c r="AF565" i="38" s="1"/>
  <c r="AC225" i="38"/>
  <c r="E561" i="38"/>
  <c r="E560" i="38" s="1"/>
  <c r="Y69" i="38"/>
  <c r="Y561" i="38"/>
  <c r="D561" i="38"/>
  <c r="D560" i="38" s="1"/>
  <c r="Z565" i="38"/>
  <c r="C100" i="27"/>
  <c r="F58" i="8"/>
  <c r="G58" i="8" s="1"/>
  <c r="C54" i="27"/>
  <c r="N11" i="28" l="1"/>
  <c r="L11" i="28"/>
  <c r="J11" i="28"/>
  <c r="H11" i="28"/>
  <c r="AB225" i="38"/>
  <c r="Y223" i="38"/>
  <c r="AB223" i="38" s="1"/>
  <c r="F248" i="38"/>
  <c r="D243" i="38"/>
  <c r="F243" i="38" s="1"/>
  <c r="F315" i="38"/>
  <c r="F171" i="38"/>
  <c r="D164" i="38"/>
  <c r="F164" i="38" s="1"/>
  <c r="F225" i="38"/>
  <c r="D223" i="38"/>
  <c r="C4" i="27"/>
  <c r="AC560" i="38"/>
  <c r="Z164" i="38"/>
  <c r="AB164" i="38" s="1"/>
  <c r="AO164" i="38" s="1"/>
  <c r="Z243" i="38"/>
  <c r="AB243" i="38" s="1"/>
  <c r="AO243" i="38" s="1"/>
  <c r="F158" i="38"/>
  <c r="D149" i="38"/>
  <c r="AF225" i="38"/>
  <c r="AO225" i="38" s="1"/>
  <c r="AC223" i="38"/>
  <c r="AB315" i="38"/>
  <c r="AO315" i="38" s="1"/>
  <c r="Z312" i="38"/>
  <c r="F69" i="38"/>
  <c r="E47" i="38"/>
  <c r="F47" i="38" s="1"/>
  <c r="H47" i="38" s="1"/>
  <c r="AB69" i="38"/>
  <c r="AO69" i="38" s="1"/>
  <c r="F561" i="38"/>
  <c r="AB561" i="38"/>
  <c r="AO561" i="38" s="1"/>
  <c r="Y560" i="38"/>
  <c r="Z560" i="38"/>
  <c r="AB565" i="38"/>
  <c r="AO565" i="38" s="1"/>
  <c r="N28" i="34"/>
  <c r="M28" i="34"/>
  <c r="L28" i="34"/>
  <c r="K28" i="34"/>
  <c r="J28" i="34"/>
  <c r="I28" i="34"/>
  <c r="H28" i="34"/>
  <c r="G28" i="34"/>
  <c r="P28" i="34"/>
  <c r="I21" i="27" s="1"/>
  <c r="I22" i="27" s="1"/>
  <c r="N21" i="31"/>
  <c r="M21" i="31"/>
  <c r="L21" i="31"/>
  <c r="K21" i="31"/>
  <c r="J21" i="31"/>
  <c r="I21" i="31"/>
  <c r="H21" i="31"/>
  <c r="G21" i="31"/>
  <c r="F98" i="12"/>
  <c r="F54" i="12"/>
  <c r="F35" i="12"/>
  <c r="D27" i="12" s="1"/>
  <c r="O9" i="28" s="1"/>
  <c r="F18" i="12"/>
  <c r="F17" i="12"/>
  <c r="F30" i="10"/>
  <c r="F29" i="10"/>
  <c r="D322" i="38" s="1"/>
  <c r="F322" i="38" s="1"/>
  <c r="F28" i="10"/>
  <c r="D97" i="27" s="1"/>
  <c r="F27" i="10"/>
  <c r="F26" i="10"/>
  <c r="D95" i="27" s="1"/>
  <c r="F25" i="10"/>
  <c r="F24" i="10"/>
  <c r="F23" i="10"/>
  <c r="D92" i="27" s="1"/>
  <c r="F22" i="10"/>
  <c r="F21" i="10"/>
  <c r="D90" i="27" s="1"/>
  <c r="F20" i="10"/>
  <c r="F19" i="10"/>
  <c r="F18" i="10"/>
  <c r="F17" i="10"/>
  <c r="Y366" i="38" s="1"/>
  <c r="F27" i="9"/>
  <c r="F26" i="9"/>
  <c r="F24" i="9"/>
  <c r="F23" i="9"/>
  <c r="F22" i="9"/>
  <c r="D71" i="27" s="1"/>
  <c r="F21" i="9"/>
  <c r="D70" i="27" s="1"/>
  <c r="F20" i="9"/>
  <c r="F19" i="9"/>
  <c r="F18" i="9"/>
  <c r="F17" i="9"/>
  <c r="AM348" i="38" s="1"/>
  <c r="G66" i="8"/>
  <c r="G64" i="8"/>
  <c r="G63" i="8"/>
  <c r="G61" i="8"/>
  <c r="AG64" i="38" s="1"/>
  <c r="T10" i="4"/>
  <c r="T31" i="4" s="1"/>
  <c r="AC350" i="38" l="1"/>
  <c r="D350" i="38"/>
  <c r="F350" i="38" s="1"/>
  <c r="J322" i="38"/>
  <c r="H322" i="38"/>
  <c r="N9" i="28"/>
  <c r="L9" i="28"/>
  <c r="J9" i="28"/>
  <c r="H9" i="28"/>
  <c r="AA317" i="38"/>
  <c r="D317" i="38"/>
  <c r="Y317" i="38"/>
  <c r="Y348" i="38"/>
  <c r="D348" i="38"/>
  <c r="F348" i="38" s="1"/>
  <c r="Y357" i="38"/>
  <c r="D357" i="38"/>
  <c r="D193" i="38"/>
  <c r="F193" i="38" s="1"/>
  <c r="Y193" i="38"/>
  <c r="AB193" i="38" s="1"/>
  <c r="AO193" i="38" s="1"/>
  <c r="D201" i="38"/>
  <c r="Y201" i="38"/>
  <c r="AB201" i="38" s="1"/>
  <c r="AO201" i="38" s="1"/>
  <c r="Y28" i="38"/>
  <c r="D28" i="38"/>
  <c r="D46" i="12"/>
  <c r="O10" i="28" s="1"/>
  <c r="D10" i="12"/>
  <c r="O8" i="28" s="1"/>
  <c r="F223" i="38"/>
  <c r="J164" i="38"/>
  <c r="H164" i="38"/>
  <c r="J243" i="38"/>
  <c r="H243" i="38"/>
  <c r="J225" i="38"/>
  <c r="H225" i="38"/>
  <c r="J171" i="38"/>
  <c r="H171" i="38"/>
  <c r="J315" i="38"/>
  <c r="H315" i="38"/>
  <c r="J248" i="38"/>
  <c r="H248" i="38"/>
  <c r="Y192" i="38"/>
  <c r="D192" i="38"/>
  <c r="E200" i="38"/>
  <c r="Y200" i="38"/>
  <c r="Z106" i="38"/>
  <c r="O28"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N348" i="38"/>
  <c r="AM345" i="38"/>
  <c r="AM327" i="38" s="1"/>
  <c r="D67" i="27"/>
  <c r="Z348" i="38"/>
  <c r="D75" i="27"/>
  <c r="Y350" i="38"/>
  <c r="D73" i="27"/>
  <c r="AL350" i="38"/>
  <c r="D68" i="27"/>
  <c r="AA348" i="38"/>
  <c r="D72" i="27"/>
  <c r="AA350" i="38"/>
  <c r="D83" i="27"/>
  <c r="Z366" i="38"/>
  <c r="Y162" i="38"/>
  <c r="AB162" i="38" s="1"/>
  <c r="AO162" i="38" s="1"/>
  <c r="AJ64" i="38"/>
  <c r="AG47" i="38"/>
  <c r="Z222" i="38"/>
  <c r="AC222" i="38"/>
  <c r="AF223" i="38"/>
  <c r="AO223" i="38" s="1"/>
  <c r="J69" i="38"/>
  <c r="J47" i="38" s="1"/>
  <c r="H69" i="38"/>
  <c r="J561" i="38"/>
  <c r="H561" i="38"/>
  <c r="D66" i="27"/>
  <c r="AM45" i="38"/>
  <c r="F45" i="38"/>
  <c r="D69" i="27"/>
  <c r="AA14" i="38"/>
  <c r="E14" i="38"/>
  <c r="F14" i="38" s="1"/>
  <c r="D86" i="27"/>
  <c r="Y27" i="38"/>
  <c r="AB27" i="38" s="1"/>
  <c r="AO27" i="38" s="1"/>
  <c r="F27" i="38"/>
  <c r="Y21" i="38"/>
  <c r="D10" i="9"/>
  <c r="G60" i="8"/>
  <c r="Y64" i="38" s="1"/>
  <c r="G67" i="8"/>
  <c r="D10" i="10"/>
  <c r="N8" i="28" l="1"/>
  <c r="L8" i="28"/>
  <c r="J8" i="28"/>
  <c r="H8" i="28"/>
  <c r="N10" i="28"/>
  <c r="L10" i="28"/>
  <c r="J10" i="28"/>
  <c r="H10" i="28"/>
  <c r="F317" i="38"/>
  <c r="D312" i="38"/>
  <c r="J350" i="38"/>
  <c r="H350" i="38"/>
  <c r="J348" i="38"/>
  <c r="H348" i="38"/>
  <c r="AF350" i="38"/>
  <c r="AC345" i="38"/>
  <c r="F357" i="38"/>
  <c r="D345" i="38"/>
  <c r="D5" i="10"/>
  <c r="C7" i="27" s="1"/>
  <c r="J193" i="38"/>
  <c r="H193" i="38"/>
  <c r="F201" i="38"/>
  <c r="D199" i="38"/>
  <c r="Y29" i="38"/>
  <c r="Y13" i="38" s="1"/>
  <c r="D29" i="38"/>
  <c r="J223" i="38"/>
  <c r="H223" i="38"/>
  <c r="D5" i="12"/>
  <c r="C8" i="27" s="1"/>
  <c r="D191" i="38"/>
  <c r="F192" i="38"/>
  <c r="AB192" i="38"/>
  <c r="AO192" i="38" s="1"/>
  <c r="Y191" i="38"/>
  <c r="AB191" i="38" s="1"/>
  <c r="AO191" i="38" s="1"/>
  <c r="Y199" i="38"/>
  <c r="AB200" i="38"/>
  <c r="AO200" i="38" s="1"/>
  <c r="F200" i="38"/>
  <c r="E199"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B149" i="38" s="1"/>
  <c r="AO149" i="38" s="1"/>
  <c r="AG12" i="38"/>
  <c r="AJ47" i="38"/>
  <c r="AB64" i="38"/>
  <c r="AO64" i="38" s="1"/>
  <c r="Y47" i="38"/>
  <c r="AB47" i="38" s="1"/>
  <c r="AF222" i="38"/>
  <c r="D77" i="27"/>
  <c r="H14" i="38"/>
  <c r="J14" i="38"/>
  <c r="AB14" i="38"/>
  <c r="AO14" i="38" s="1"/>
  <c r="J45" i="38"/>
  <c r="H45" i="38"/>
  <c r="AN45" i="38"/>
  <c r="AO45" i="38" s="1"/>
  <c r="AM13" i="38"/>
  <c r="J27" i="38"/>
  <c r="H27" i="38"/>
  <c r="F312" i="38" l="1"/>
  <c r="D222" i="38"/>
  <c r="F222" i="38" s="1"/>
  <c r="AC327" i="38"/>
  <c r="AF345" i="38"/>
  <c r="J317" i="38"/>
  <c r="H317" i="38"/>
  <c r="F345" i="38"/>
  <c r="D327" i="38"/>
  <c r="F327" i="38" s="1"/>
  <c r="J357" i="38"/>
  <c r="H357" i="38"/>
  <c r="J201" i="38"/>
  <c r="H201" i="38"/>
  <c r="F29" i="38"/>
  <c r="D13" i="38"/>
  <c r="D12" i="38" s="1"/>
  <c r="H192" i="38"/>
  <c r="J192" i="38"/>
  <c r="F191" i="38"/>
  <c r="D190" i="38"/>
  <c r="D106" i="38" s="1"/>
  <c r="D566" i="38" s="1"/>
  <c r="F8" i="27" s="1"/>
  <c r="E190" i="38"/>
  <c r="F199" i="38"/>
  <c r="H200" i="38"/>
  <c r="J200" i="38"/>
  <c r="Y190" i="38"/>
  <c r="AB199" i="38"/>
  <c r="AO199" i="38" s="1"/>
  <c r="AB327" i="38"/>
  <c r="Y222" i="38"/>
  <c r="AB222" i="38" s="1"/>
  <c r="AO222" i="38" s="1"/>
  <c r="AB312" i="38"/>
  <c r="AO312" i="38" s="1"/>
  <c r="AL327" i="38"/>
  <c r="AL566" i="38" s="1"/>
  <c r="AN345" i="38"/>
  <c r="AJ345" i="38"/>
  <c r="AG327" i="38"/>
  <c r="AJ327" i="38" s="1"/>
  <c r="AB345" i="38"/>
  <c r="AO350" i="38"/>
  <c r="AO47" i="38"/>
  <c r="Y106" i="38"/>
  <c r="AB106" i="38" s="1"/>
  <c r="AO106" i="38" s="1"/>
  <c r="Y12" i="38"/>
  <c r="AJ12" i="38"/>
  <c r="AM12" i="38"/>
  <c r="AM566" i="38" s="1"/>
  <c r="AN13" i="38"/>
  <c r="J222" i="38" l="1"/>
  <c r="H222" i="38"/>
  <c r="AF327" i="38"/>
  <c r="AC566" i="38"/>
  <c r="AF566" i="38" s="1"/>
  <c r="J312" i="38"/>
  <c r="H312" i="38"/>
  <c r="H327" i="38"/>
  <c r="J327" i="38"/>
  <c r="H345" i="38"/>
  <c r="J345" i="38"/>
  <c r="J29" i="38"/>
  <c r="H29" i="38"/>
  <c r="AB190" i="38"/>
  <c r="AO190" i="38" s="1"/>
  <c r="J191" i="38"/>
  <c r="H191" i="38"/>
  <c r="H199" i="38"/>
  <c r="J199" i="38"/>
  <c r="F190" i="38"/>
  <c r="E106" i="38"/>
  <c r="F106" i="38" s="1"/>
  <c r="Y566" i="38"/>
  <c r="AG566" i="38"/>
  <c r="AO345" i="38"/>
  <c r="AN327" i="38"/>
  <c r="AO327" i="38" s="1"/>
  <c r="AN12" i="38"/>
  <c r="D5" i="9"/>
  <c r="C6" i="27" s="1"/>
  <c r="C77" i="27"/>
  <c r="J106" i="38" l="1"/>
  <c r="H106" i="38"/>
  <c r="J190" i="38"/>
  <c r="H190" i="38"/>
  <c r="L14" i="38" l="1"/>
  <c r="P14" i="38"/>
  <c r="T14" i="38"/>
  <c r="X14" i="38"/>
  <c r="O15" i="38"/>
  <c r="S15" i="38"/>
  <c r="W15" i="38"/>
  <c r="M16" i="38"/>
  <c r="Q16" i="38"/>
  <c r="U16" i="38"/>
  <c r="K17" i="38"/>
  <c r="O17" i="38"/>
  <c r="S17" i="38"/>
  <c r="W17" i="38"/>
  <c r="M18" i="38"/>
  <c r="Q18" i="38"/>
  <c r="U18" i="38"/>
  <c r="K19" i="38"/>
  <c r="O19" i="38"/>
  <c r="S19" i="38"/>
  <c r="W19" i="38"/>
  <c r="M20" i="38"/>
  <c r="Q20" i="38"/>
  <c r="U20" i="38"/>
  <c r="K21" i="38"/>
  <c r="O21" i="38"/>
  <c r="S21" i="38"/>
  <c r="W21" i="38"/>
  <c r="M22" i="38"/>
  <c r="Q22" i="38"/>
  <c r="U22" i="38"/>
  <c r="K23" i="38"/>
  <c r="O23" i="38"/>
  <c r="S23" i="38"/>
  <c r="W23" i="38"/>
  <c r="M24" i="38"/>
  <c r="Q24" i="38"/>
  <c r="U24" i="38"/>
  <c r="Q565" i="38"/>
  <c r="Q563" i="38"/>
  <c r="Q561" i="38"/>
  <c r="Q558" i="38"/>
  <c r="K14" i="38"/>
  <c r="O14" i="38"/>
  <c r="S14" i="38"/>
  <c r="W14" i="38"/>
  <c r="N15" i="38"/>
  <c r="R15" i="38"/>
  <c r="V15" i="38"/>
  <c r="L16" i="38"/>
  <c r="P16" i="38"/>
  <c r="T16" i="38"/>
  <c r="X16" i="38"/>
  <c r="N17" i="38"/>
  <c r="R17" i="38"/>
  <c r="V17" i="38"/>
  <c r="L18" i="38"/>
  <c r="P18" i="38"/>
  <c r="T18" i="38"/>
  <c r="X18" i="38"/>
  <c r="N19" i="38"/>
  <c r="R19" i="38"/>
  <c r="V19" i="38"/>
  <c r="L20" i="38"/>
  <c r="P20" i="38"/>
  <c r="T20" i="38"/>
  <c r="X20" i="38"/>
  <c r="N21" i="38"/>
  <c r="R21" i="38"/>
  <c r="V21" i="38"/>
  <c r="L22" i="38"/>
  <c r="P22" i="38"/>
  <c r="T22" i="38"/>
  <c r="X22" i="38"/>
  <c r="N23" i="38"/>
  <c r="R23" i="38"/>
  <c r="V23" i="38"/>
  <c r="L24" i="38"/>
  <c r="P24" i="38"/>
  <c r="T24" i="38"/>
  <c r="X24" i="38"/>
  <c r="P564" i="38"/>
  <c r="P562" i="38"/>
  <c r="P559" i="38"/>
  <c r="P557" i="38"/>
  <c r="P555" i="38"/>
  <c r="P553" i="38"/>
  <c r="P551" i="38"/>
  <c r="P549" i="38"/>
  <c r="P547" i="38"/>
  <c r="P545" i="38"/>
  <c r="P543" i="38"/>
  <c r="P540" i="38"/>
  <c r="P538" i="38"/>
  <c r="P536" i="38"/>
  <c r="P534" i="38"/>
  <c r="P532" i="38"/>
  <c r="P530" i="38"/>
  <c r="P528" i="38"/>
  <c r="P524" i="38"/>
  <c r="P522" i="38"/>
  <c r="P520" i="38"/>
  <c r="P518" i="38"/>
  <c r="P516" i="38"/>
  <c r="P514" i="38"/>
  <c r="P512" i="38"/>
  <c r="P510" i="38"/>
  <c r="P507" i="38"/>
  <c r="P505" i="38"/>
  <c r="P503" i="38"/>
  <c r="P501" i="38"/>
  <c r="P497" i="38"/>
  <c r="P495" i="38"/>
  <c r="P493" i="38"/>
  <c r="P491" i="38"/>
  <c r="P488" i="38"/>
  <c r="P486" i="38"/>
  <c r="P483" i="38"/>
  <c r="P481" i="38"/>
  <c r="P479" i="38"/>
  <c r="P477" i="38"/>
  <c r="P475" i="38"/>
  <c r="P473" i="38"/>
  <c r="P471" i="38"/>
  <c r="P469" i="38"/>
  <c r="P466" i="38"/>
  <c r="P464"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1" i="38"/>
  <c r="Q477" i="38"/>
  <c r="Q473" i="38"/>
  <c r="Q469" i="38"/>
  <c r="Q464"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1" i="38"/>
  <c r="Q319" i="38"/>
  <c r="Q317" i="38"/>
  <c r="Q314" i="38"/>
  <c r="Q311" i="38"/>
  <c r="Q480" i="38"/>
  <c r="Q476" i="38"/>
  <c r="Q472" i="38"/>
  <c r="Q468" i="38"/>
  <c r="Q463" i="38"/>
  <c r="P461" i="38"/>
  <c r="P458" i="38"/>
  <c r="P456" i="38"/>
  <c r="P454" i="38"/>
  <c r="P452" i="38"/>
  <c r="P450" i="38"/>
  <c r="P448" i="38"/>
  <c r="P446" i="38"/>
  <c r="P444" i="38"/>
  <c r="P442" i="38"/>
  <c r="P440" i="38"/>
  <c r="P438" i="38"/>
  <c r="P436" i="38"/>
  <c r="P434" i="38"/>
  <c r="P432" i="38"/>
  <c r="P430" i="38"/>
  <c r="P428" i="38"/>
  <c r="P426" i="38"/>
  <c r="P424" i="38"/>
  <c r="P422" i="38"/>
  <c r="P420" i="38"/>
  <c r="P418" i="38"/>
  <c r="P416" i="38"/>
  <c r="P414" i="38"/>
  <c r="P412" i="38"/>
  <c r="P410" i="38"/>
  <c r="P408" i="38"/>
  <c r="P406" i="38"/>
  <c r="P404" i="38"/>
  <c r="P402" i="38"/>
  <c r="P400" i="38"/>
  <c r="P396" i="38"/>
  <c r="P394" i="38"/>
  <c r="P392" i="38"/>
  <c r="P390" i="38"/>
  <c r="P387" i="38"/>
  <c r="P385" i="38"/>
  <c r="P382" i="38"/>
  <c r="P380" i="38"/>
  <c r="P378" i="38"/>
  <c r="P376" i="38"/>
  <c r="P374" i="38"/>
  <c r="P372" i="38"/>
  <c r="P370" i="38"/>
  <c r="P368" i="38"/>
  <c r="P366" i="38"/>
  <c r="P364" i="38"/>
  <c r="P362" i="38"/>
  <c r="P360" i="38"/>
  <c r="P358" i="38"/>
  <c r="P356" i="38"/>
  <c r="P354" i="38"/>
  <c r="P352" i="38"/>
  <c r="P350" i="38"/>
  <c r="P348" i="38"/>
  <c r="P346" i="38"/>
  <c r="P343" i="38"/>
  <c r="P341" i="38"/>
  <c r="P339" i="38"/>
  <c r="P337" i="38"/>
  <c r="P335" i="38"/>
  <c r="P333" i="38"/>
  <c r="P331" i="38"/>
  <c r="P329" i="38"/>
  <c r="P325" i="38"/>
  <c r="P323" i="38"/>
  <c r="P321" i="38"/>
  <c r="P319" i="38"/>
  <c r="P317" i="38"/>
  <c r="P314" i="38"/>
  <c r="P311" i="38"/>
  <c r="P309" i="38"/>
  <c r="P307" i="38"/>
  <c r="P305" i="38"/>
  <c r="P303" i="38"/>
  <c r="P301" i="38"/>
  <c r="P299" i="38"/>
  <c r="P297" i="38"/>
  <c r="P295" i="38"/>
  <c r="P293" i="38"/>
  <c r="Q307" i="38"/>
  <c r="Q303" i="38"/>
  <c r="Q299" i="38"/>
  <c r="Q295" i="38"/>
  <c r="P292" i="38"/>
  <c r="P290" i="38"/>
  <c r="P288" i="38"/>
  <c r="P286" i="38"/>
  <c r="P284" i="38"/>
  <c r="P282" i="38"/>
  <c r="P280" i="38"/>
  <c r="P278" i="38"/>
  <c r="P276" i="38"/>
  <c r="P274" i="38"/>
  <c r="P272" i="38"/>
  <c r="P270" i="38"/>
  <c r="P268" i="38"/>
  <c r="P265" i="38"/>
  <c r="P263" i="38"/>
  <c r="P261" i="38"/>
  <c r="N14" i="38"/>
  <c r="R14" i="38"/>
  <c r="V14" i="38"/>
  <c r="M15" i="38"/>
  <c r="Q15" i="38"/>
  <c r="U15" i="38"/>
  <c r="K16" i="38"/>
  <c r="O16" i="38"/>
  <c r="S16" i="38"/>
  <c r="W16" i="38"/>
  <c r="M17" i="38"/>
  <c r="Q17" i="38"/>
  <c r="U17" i="38"/>
  <c r="K18" i="38"/>
  <c r="O18" i="38"/>
  <c r="S18" i="38"/>
  <c r="W18" i="38"/>
  <c r="M19" i="38"/>
  <c r="Q19" i="38"/>
  <c r="U19" i="38"/>
  <c r="K20" i="38"/>
  <c r="O20" i="38"/>
  <c r="S20" i="38"/>
  <c r="W20" i="38"/>
  <c r="M21" i="38"/>
  <c r="Q21" i="38"/>
  <c r="U21" i="38"/>
  <c r="K22" i="38"/>
  <c r="O22" i="38"/>
  <c r="S22" i="38"/>
  <c r="W22" i="38"/>
  <c r="M23" i="38"/>
  <c r="Q23" i="38"/>
  <c r="U23" i="38"/>
  <c r="K24" i="38"/>
  <c r="O24" i="38"/>
  <c r="S24" i="38"/>
  <c r="W24" i="38"/>
  <c r="Q564" i="38"/>
  <c r="Q562" i="38"/>
  <c r="Q559" i="38"/>
  <c r="Q557" i="38"/>
  <c r="M14" i="38"/>
  <c r="Q14" i="38"/>
  <c r="U14" i="38"/>
  <c r="L15" i="38"/>
  <c r="P15" i="38"/>
  <c r="T15" i="38"/>
  <c r="X15" i="38"/>
  <c r="N16" i="38"/>
  <c r="R16" i="38"/>
  <c r="V16" i="38"/>
  <c r="L17" i="38"/>
  <c r="P17" i="38"/>
  <c r="T17" i="38"/>
  <c r="X17" i="38"/>
  <c r="N18" i="38"/>
  <c r="R18" i="38"/>
  <c r="V18" i="38"/>
  <c r="L19" i="38"/>
  <c r="P19" i="38"/>
  <c r="T19" i="38"/>
  <c r="X19" i="38"/>
  <c r="N20" i="38"/>
  <c r="R20" i="38"/>
  <c r="V20" i="38"/>
  <c r="L21" i="38"/>
  <c r="P21" i="38"/>
  <c r="T21" i="38"/>
  <c r="X21" i="38"/>
  <c r="N22" i="38"/>
  <c r="R22" i="38"/>
  <c r="V22" i="38"/>
  <c r="L23" i="38"/>
  <c r="P23" i="38"/>
  <c r="T23" i="38"/>
  <c r="X23" i="38"/>
  <c r="N24" i="38"/>
  <c r="R24" i="38"/>
  <c r="V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P470" i="38"/>
  <c r="P468" i="38"/>
  <c r="P465" i="38"/>
  <c r="P463" i="38"/>
  <c r="Q555" i="38"/>
  <c r="Q553" i="38"/>
  <c r="Q551" i="38"/>
  <c r="Q549" i="38"/>
  <c r="Q547" i="38"/>
  <c r="Q545" i="38"/>
  <c r="Q543" i="38"/>
  <c r="Q540" i="38"/>
  <c r="Q538" i="38"/>
  <c r="Q536" i="38"/>
  <c r="Q534" i="38"/>
  <c r="Q532" i="38"/>
  <c r="Q530" i="38"/>
  <c r="Q528" i="38"/>
  <c r="Q524" i="38"/>
  <c r="Q522" i="38"/>
  <c r="Q520" i="38"/>
  <c r="Q518" i="38"/>
  <c r="Q516" i="38"/>
  <c r="Q514" i="38"/>
  <c r="Q512" i="38"/>
  <c r="Q510" i="38"/>
  <c r="Q507" i="38"/>
  <c r="Q505" i="38"/>
  <c r="Q503" i="38"/>
  <c r="Q501" i="38"/>
  <c r="Q497" i="38"/>
  <c r="Q495" i="38"/>
  <c r="Q493" i="38"/>
  <c r="Q491" i="38"/>
  <c r="Q488" i="38"/>
  <c r="Q486" i="38"/>
  <c r="Q483" i="38"/>
  <c r="Q479" i="38"/>
  <c r="Q475" i="38"/>
  <c r="Q471" i="38"/>
  <c r="Q466"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2" i="38"/>
  <c r="Q320" i="38"/>
  <c r="Q318" i="38"/>
  <c r="Q316" i="38"/>
  <c r="Q313" i="38"/>
  <c r="Q482" i="38"/>
  <c r="Q478" i="38"/>
  <c r="Q474" i="38"/>
  <c r="Q470" i="38"/>
  <c r="Q465" i="38"/>
  <c r="P462" i="38"/>
  <c r="P460" i="38"/>
  <c r="P457" i="38"/>
  <c r="P455" i="38"/>
  <c r="P453" i="38"/>
  <c r="P451" i="38"/>
  <c r="P449" i="38"/>
  <c r="P447" i="38"/>
  <c r="P445" i="38"/>
  <c r="P443" i="38"/>
  <c r="P441" i="38"/>
  <c r="P439" i="38"/>
  <c r="P437" i="38"/>
  <c r="P435" i="38"/>
  <c r="P433" i="38"/>
  <c r="P431" i="38"/>
  <c r="P429" i="38"/>
  <c r="P427" i="38"/>
  <c r="P425" i="38"/>
  <c r="P423" i="38"/>
  <c r="P421" i="38"/>
  <c r="P419" i="38"/>
  <c r="P417" i="38"/>
  <c r="P415" i="38"/>
  <c r="P413" i="38"/>
  <c r="P411" i="38"/>
  <c r="P409" i="38"/>
  <c r="P407" i="38"/>
  <c r="P405" i="38"/>
  <c r="P403" i="38"/>
  <c r="P401" i="38"/>
  <c r="P399" i="38"/>
  <c r="P395" i="38"/>
  <c r="P393" i="38"/>
  <c r="P391" i="38"/>
  <c r="P388" i="38"/>
  <c r="P386" i="38"/>
  <c r="P384" i="38"/>
  <c r="P381" i="38"/>
  <c r="P379" i="38"/>
  <c r="P377" i="38"/>
  <c r="P375" i="38"/>
  <c r="P373" i="38"/>
  <c r="P371" i="38"/>
  <c r="P369" i="38"/>
  <c r="P367" i="38"/>
  <c r="P365" i="38"/>
  <c r="P363" i="38"/>
  <c r="P361" i="38"/>
  <c r="P359" i="38"/>
  <c r="P357" i="38"/>
  <c r="P355" i="38"/>
  <c r="P353" i="38"/>
  <c r="P351" i="38"/>
  <c r="P349" i="38"/>
  <c r="P347" i="38"/>
  <c r="P344" i="38"/>
  <c r="P342" i="38"/>
  <c r="P340" i="38"/>
  <c r="P338" i="38"/>
  <c r="P336" i="38"/>
  <c r="P334" i="38"/>
  <c r="P332" i="38"/>
  <c r="P330" i="38"/>
  <c r="P326" i="38"/>
  <c r="P324" i="38"/>
  <c r="P322" i="38"/>
  <c r="P320" i="38"/>
  <c r="P318" i="38"/>
  <c r="P316" i="38"/>
  <c r="P313" i="38"/>
  <c r="P310" i="38"/>
  <c r="P308" i="38"/>
  <c r="P306" i="38"/>
  <c r="P304" i="38"/>
  <c r="P302" i="38"/>
  <c r="P300" i="38"/>
  <c r="P298" i="38"/>
  <c r="P296" i="38"/>
  <c r="P294" i="38"/>
  <c r="Q309" i="38"/>
  <c r="Q305" i="38"/>
  <c r="Q301" i="38"/>
  <c r="Q297" i="38"/>
  <c r="Q293" i="38"/>
  <c r="P291" i="38"/>
  <c r="P289" i="38"/>
  <c r="P287" i="38"/>
  <c r="P285" i="38"/>
  <c r="P283" i="38"/>
  <c r="P281" i="38"/>
  <c r="P279" i="38"/>
  <c r="P277" i="38"/>
  <c r="P273" i="38"/>
  <c r="P269" i="38"/>
  <c r="P264" i="38"/>
  <c r="P259" i="38"/>
  <c r="P257" i="38"/>
  <c r="P255" i="38"/>
  <c r="P253" i="38"/>
  <c r="P251" i="38"/>
  <c r="P249" i="38"/>
  <c r="P246" i="38"/>
  <c r="P244" i="38"/>
  <c r="P241" i="38"/>
  <c r="P239" i="38"/>
  <c r="P237" i="38"/>
  <c r="P234" i="38"/>
  <c r="P232" i="38"/>
  <c r="P230" i="38"/>
  <c r="P228" i="38"/>
  <c r="P226" i="38"/>
  <c r="P221" i="38"/>
  <c r="P219" i="38"/>
  <c r="P217" i="38"/>
  <c r="P215" i="38"/>
  <c r="P212" i="38"/>
  <c r="P210" i="38"/>
  <c r="P208" i="38"/>
  <c r="P205" i="38"/>
  <c r="P203" i="38"/>
  <c r="P201" i="38"/>
  <c r="P198" i="38"/>
  <c r="P196" i="38"/>
  <c r="P194" i="38"/>
  <c r="P192" i="38"/>
  <c r="P188" i="38"/>
  <c r="P186" i="38"/>
  <c r="P184" i="38"/>
  <c r="P182" i="38"/>
  <c r="P180" i="38"/>
  <c r="P178" i="38"/>
  <c r="P176" i="38"/>
  <c r="P174" i="38"/>
  <c r="P172" i="38"/>
  <c r="P169" i="38"/>
  <c r="P167" i="38"/>
  <c r="P165" i="38"/>
  <c r="P162" i="38"/>
  <c r="P160" i="38"/>
  <c r="P158" i="38"/>
  <c r="P156" i="38"/>
  <c r="P154" i="38"/>
  <c r="P152" i="38"/>
  <c r="P150" i="38"/>
  <c r="P147" i="38"/>
  <c r="P145" i="38"/>
  <c r="P143" i="38"/>
  <c r="P141" i="38"/>
  <c r="P139" i="38"/>
  <c r="P137" i="38"/>
  <c r="P135" i="38"/>
  <c r="P132" i="38"/>
  <c r="P130" i="38"/>
  <c r="P128" i="38"/>
  <c r="P126" i="38"/>
  <c r="P124" i="38"/>
  <c r="P122" i="38"/>
  <c r="P120" i="38"/>
  <c r="P117" i="38"/>
  <c r="P115" i="38"/>
  <c r="Q310" i="38"/>
  <c r="Q306" i="38"/>
  <c r="Q302" i="38"/>
  <c r="Q298" i="38"/>
  <c r="Q294"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Q217" i="38"/>
  <c r="Q215" i="38"/>
  <c r="Q212" i="38"/>
  <c r="Q210" i="38"/>
  <c r="Q208" i="38"/>
  <c r="Q205" i="38"/>
  <c r="Q203" i="38"/>
  <c r="Q201" i="38"/>
  <c r="Q198" i="38"/>
  <c r="Q196" i="38"/>
  <c r="Q194" i="38"/>
  <c r="Q192" i="38"/>
  <c r="Q188" i="38"/>
  <c r="Q186" i="38"/>
  <c r="Q184" i="38"/>
  <c r="Q182" i="38"/>
  <c r="Q180" i="38"/>
  <c r="Q178" i="38"/>
  <c r="Q176" i="38"/>
  <c r="Q174" i="38"/>
  <c r="Q172" i="38"/>
  <c r="Q169" i="38"/>
  <c r="Q167" i="38"/>
  <c r="Q165" i="38"/>
  <c r="Q162" i="38"/>
  <c r="Q160" i="38"/>
  <c r="Q158" i="38"/>
  <c r="Q156" i="38"/>
  <c r="Q154" i="38"/>
  <c r="Q152" i="38"/>
  <c r="Q150" i="38"/>
  <c r="Q147" i="38"/>
  <c r="Q145" i="38"/>
  <c r="Q143" i="38"/>
  <c r="Q141" i="38"/>
  <c r="Q139" i="38"/>
  <c r="Q137" i="38"/>
  <c r="Q135" i="38"/>
  <c r="Q132" i="38"/>
  <c r="Q130" i="38"/>
  <c r="Q127" i="38"/>
  <c r="Q123" i="38"/>
  <c r="Q119" i="38"/>
  <c r="Q114" i="38"/>
  <c r="P112" i="38"/>
  <c r="P110" i="38"/>
  <c r="P108" i="38"/>
  <c r="P104" i="38"/>
  <c r="P102" i="38"/>
  <c r="P100" i="38"/>
  <c r="P98" i="38"/>
  <c r="P95" i="38"/>
  <c r="P93" i="38"/>
  <c r="P91" i="38"/>
  <c r="P88" i="38"/>
  <c r="P86" i="38"/>
  <c r="P84" i="38"/>
  <c r="P81" i="38"/>
  <c r="P79" i="38"/>
  <c r="P77" i="38"/>
  <c r="P75" i="38"/>
  <c r="P73" i="38"/>
  <c r="P71" i="38"/>
  <c r="P69" i="38"/>
  <c r="P67" i="38"/>
  <c r="P65" i="38"/>
  <c r="P63" i="38"/>
  <c r="P61" i="38"/>
  <c r="P59" i="38"/>
  <c r="P57" i="38"/>
  <c r="P55" i="38"/>
  <c r="P53" i="38"/>
  <c r="P51" i="38"/>
  <c r="P49" i="38"/>
  <c r="P46" i="38"/>
  <c r="P44" i="38"/>
  <c r="P42" i="38"/>
  <c r="P40" i="38"/>
  <c r="P38" i="38"/>
  <c r="P36" i="38"/>
  <c r="P34" i="38"/>
  <c r="P32" i="38"/>
  <c r="P30" i="38"/>
  <c r="P28" i="38"/>
  <c r="P26" i="38"/>
  <c r="V564" i="38"/>
  <c r="V559" i="38"/>
  <c r="V555" i="38"/>
  <c r="V551" i="38"/>
  <c r="V547" i="38"/>
  <c r="V543" i="38"/>
  <c r="V538" i="38"/>
  <c r="V534" i="38"/>
  <c r="V530" i="38"/>
  <c r="V524" i="38"/>
  <c r="V520" i="38"/>
  <c r="V516" i="38"/>
  <c r="V512" i="38"/>
  <c r="V507" i="38"/>
  <c r="V503" i="38"/>
  <c r="V497" i="38"/>
  <c r="V493" i="38"/>
  <c r="V488" i="38"/>
  <c r="V483" i="38"/>
  <c r="V479" i="38"/>
  <c r="V475" i="38"/>
  <c r="V471" i="38"/>
  <c r="V466" i="38"/>
  <c r="V462" i="38"/>
  <c r="V457" i="38"/>
  <c r="V453" i="38"/>
  <c r="V449" i="38"/>
  <c r="V445" i="38"/>
  <c r="V441" i="38"/>
  <c r="V437" i="38"/>
  <c r="V433" i="38"/>
  <c r="V429" i="38"/>
  <c r="V425" i="38"/>
  <c r="V421" i="38"/>
  <c r="V417" i="38"/>
  <c r="V413" i="38"/>
  <c r="V409" i="38"/>
  <c r="V405" i="38"/>
  <c r="V401" i="38"/>
  <c r="V395" i="38"/>
  <c r="V391" i="38"/>
  <c r="V386" i="38"/>
  <c r="V381" i="38"/>
  <c r="V377" i="38"/>
  <c r="V373" i="38"/>
  <c r="V369" i="38"/>
  <c r="V365" i="38"/>
  <c r="V361" i="38"/>
  <c r="V357" i="38"/>
  <c r="V353" i="38"/>
  <c r="V349" i="38"/>
  <c r="V344" i="38"/>
  <c r="V340" i="38"/>
  <c r="V336" i="38"/>
  <c r="V332" i="38"/>
  <c r="V326" i="38"/>
  <c r="V322" i="38"/>
  <c r="V318" i="38"/>
  <c r="V313" i="38"/>
  <c r="V308" i="38"/>
  <c r="V304" i="38"/>
  <c r="V300" i="38"/>
  <c r="V296" i="38"/>
  <c r="V292" i="38"/>
  <c r="V288" i="38"/>
  <c r="V284" i="38"/>
  <c r="V280" i="38"/>
  <c r="V276" i="38"/>
  <c r="V272" i="38"/>
  <c r="V268" i="38"/>
  <c r="V263" i="38"/>
  <c r="V258" i="38"/>
  <c r="V254" i="38"/>
  <c r="V250" i="38"/>
  <c r="V245" i="38"/>
  <c r="V240" i="38"/>
  <c r="V236" i="38"/>
  <c r="V231" i="38"/>
  <c r="V227" i="38"/>
  <c r="V220" i="38"/>
  <c r="V216" i="38"/>
  <c r="V211" i="38"/>
  <c r="V206" i="38"/>
  <c r="V202" i="38"/>
  <c r="V197" i="38"/>
  <c r="V193" i="38"/>
  <c r="V187" i="38"/>
  <c r="V183" i="38"/>
  <c r="V179" i="38"/>
  <c r="V175" i="38"/>
  <c r="V170" i="38"/>
  <c r="V166" i="38"/>
  <c r="V161" i="38"/>
  <c r="V157" i="38"/>
  <c r="V153" i="38"/>
  <c r="V148" i="38"/>
  <c r="V144" i="38"/>
  <c r="V140" i="38"/>
  <c r="V136" i="38"/>
  <c r="V131" i="38"/>
  <c r="V127" i="38"/>
  <c r="V123" i="38"/>
  <c r="V119" i="38"/>
  <c r="V114" i="38"/>
  <c r="V110" i="38"/>
  <c r="V104" i="38"/>
  <c r="V100" i="38"/>
  <c r="V95" i="38"/>
  <c r="V91" i="38"/>
  <c r="V86" i="38"/>
  <c r="V81" i="38"/>
  <c r="V77" i="38"/>
  <c r="V73" i="38"/>
  <c r="V69" i="38"/>
  <c r="V65" i="38"/>
  <c r="V61" i="38"/>
  <c r="V57" i="38"/>
  <c r="V53" i="38"/>
  <c r="V49" i="38"/>
  <c r="V44" i="38"/>
  <c r="V40" i="38"/>
  <c r="V36" i="38"/>
  <c r="V32" i="38"/>
  <c r="V28" i="38"/>
  <c r="V27" i="38"/>
  <c r="Q126" i="38"/>
  <c r="Q122" i="38"/>
  <c r="Q117" i="38"/>
  <c r="Q113" i="38"/>
  <c r="Q111" i="38"/>
  <c r="Q109" i="38"/>
  <c r="Q105" i="38"/>
  <c r="Q103" i="38"/>
  <c r="Q101" i="38"/>
  <c r="Q99" i="38"/>
  <c r="Q97" i="38"/>
  <c r="Q94" i="38"/>
  <c r="Q92" i="38"/>
  <c r="Q90" i="38"/>
  <c r="Q87" i="38"/>
  <c r="Q85" i="38"/>
  <c r="Q82" i="38"/>
  <c r="Q80" i="38"/>
  <c r="P275" i="38"/>
  <c r="P271" i="38"/>
  <c r="P266" i="38"/>
  <c r="P262" i="38"/>
  <c r="P258" i="38"/>
  <c r="P256" i="38"/>
  <c r="P254" i="38"/>
  <c r="P252" i="38"/>
  <c r="P250" i="38"/>
  <c r="P247" i="38"/>
  <c r="P245" i="38"/>
  <c r="P242" i="38"/>
  <c r="P240" i="38"/>
  <c r="P238" i="38"/>
  <c r="P236" i="38"/>
  <c r="P233" i="38"/>
  <c r="P231" i="38"/>
  <c r="P229" i="38"/>
  <c r="P227" i="38"/>
  <c r="P224" i="38"/>
  <c r="P220" i="38"/>
  <c r="P218" i="38"/>
  <c r="P216" i="38"/>
  <c r="P213" i="38"/>
  <c r="P211" i="38"/>
  <c r="P209" i="38"/>
  <c r="P206" i="38"/>
  <c r="P204" i="38"/>
  <c r="P202" i="38"/>
  <c r="P200" i="38"/>
  <c r="P197" i="38"/>
  <c r="P195" i="38"/>
  <c r="P193" i="38"/>
  <c r="P189" i="38"/>
  <c r="P187" i="38"/>
  <c r="P185" i="38"/>
  <c r="P183" i="38"/>
  <c r="P181" i="38"/>
  <c r="P179" i="38"/>
  <c r="P177" i="38"/>
  <c r="P175" i="38"/>
  <c r="P173" i="38"/>
  <c r="P170" i="38"/>
  <c r="P168" i="38"/>
  <c r="P166" i="38"/>
  <c r="P163" i="38"/>
  <c r="P161" i="38"/>
  <c r="P159" i="38"/>
  <c r="P157" i="38"/>
  <c r="P155" i="38"/>
  <c r="P153" i="38"/>
  <c r="P151" i="38"/>
  <c r="P148" i="38"/>
  <c r="P146" i="38"/>
  <c r="P144" i="38"/>
  <c r="P142" i="38"/>
  <c r="P140" i="38"/>
  <c r="P138" i="38"/>
  <c r="P136" i="38"/>
  <c r="P134" i="38"/>
  <c r="P131" i="38"/>
  <c r="P129" i="38"/>
  <c r="P127" i="38"/>
  <c r="P125" i="38"/>
  <c r="P123" i="38"/>
  <c r="P121" i="38"/>
  <c r="P119" i="38"/>
  <c r="P116" i="38"/>
  <c r="P114" i="38"/>
  <c r="Q308" i="38"/>
  <c r="Q304" i="38"/>
  <c r="Q300" i="38"/>
  <c r="Q296"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Q187" i="38"/>
  <c r="Q185" i="38"/>
  <c r="Q183" i="38"/>
  <c r="Q181" i="38"/>
  <c r="Q179" i="38"/>
  <c r="Q177" i="38"/>
  <c r="Q175" i="38"/>
  <c r="Q173" i="38"/>
  <c r="Q170" i="38"/>
  <c r="Q168" i="38"/>
  <c r="Q166" i="38"/>
  <c r="Q163" i="38"/>
  <c r="Q161" i="38"/>
  <c r="Q159" i="38"/>
  <c r="Q157" i="38"/>
  <c r="Q155" i="38"/>
  <c r="Q153" i="38"/>
  <c r="Q151" i="38"/>
  <c r="Q148" i="38"/>
  <c r="Q146" i="38"/>
  <c r="Q144" i="38"/>
  <c r="Q142" i="38"/>
  <c r="Q140" i="38"/>
  <c r="Q138" i="38"/>
  <c r="Q136" i="38"/>
  <c r="Q134" i="38"/>
  <c r="Q131" i="38"/>
  <c r="Q129" i="38"/>
  <c r="Q125" i="38"/>
  <c r="Q121" i="38"/>
  <c r="Q116" i="38"/>
  <c r="P113" i="38"/>
  <c r="P111" i="38"/>
  <c r="P109" i="38"/>
  <c r="P105" i="38"/>
  <c r="P103" i="38"/>
  <c r="P101" i="38"/>
  <c r="P99" i="38"/>
  <c r="P97" i="38"/>
  <c r="P94" i="38"/>
  <c r="P92" i="38"/>
  <c r="P90" i="38"/>
  <c r="P87" i="38"/>
  <c r="P85" i="38"/>
  <c r="P82" i="38"/>
  <c r="P80" i="38"/>
  <c r="P78" i="38"/>
  <c r="P76" i="38"/>
  <c r="P74" i="38"/>
  <c r="P72" i="38"/>
  <c r="P70" i="38"/>
  <c r="P68" i="38"/>
  <c r="P66" i="38"/>
  <c r="P64" i="38"/>
  <c r="P62" i="38"/>
  <c r="P60" i="38"/>
  <c r="P58" i="38"/>
  <c r="P56" i="38"/>
  <c r="P54" i="38"/>
  <c r="P52" i="38"/>
  <c r="P50" i="38"/>
  <c r="P48" i="38"/>
  <c r="P45" i="38"/>
  <c r="P43" i="38"/>
  <c r="P41" i="38"/>
  <c r="P39" i="38"/>
  <c r="P37" i="38"/>
  <c r="P35" i="38"/>
  <c r="P33" i="38"/>
  <c r="P31" i="38"/>
  <c r="P29" i="38"/>
  <c r="P27" i="38"/>
  <c r="P25" i="38"/>
  <c r="V562" i="38"/>
  <c r="V557" i="38"/>
  <c r="V553" i="38"/>
  <c r="V549" i="38"/>
  <c r="V545" i="38"/>
  <c r="V540" i="38"/>
  <c r="V536" i="38"/>
  <c r="V532" i="38"/>
  <c r="V528" i="38"/>
  <c r="V522" i="38"/>
  <c r="V518" i="38"/>
  <c r="V514" i="38"/>
  <c r="V510" i="38"/>
  <c r="V505" i="38"/>
  <c r="V501" i="38"/>
  <c r="V495" i="38"/>
  <c r="V491" i="38"/>
  <c r="V486" i="38"/>
  <c r="V481" i="38"/>
  <c r="V477" i="38"/>
  <c r="V473" i="38"/>
  <c r="V469" i="38"/>
  <c r="V464" i="38"/>
  <c r="V460" i="38"/>
  <c r="V455" i="38"/>
  <c r="V451" i="38"/>
  <c r="V447" i="38"/>
  <c r="V443" i="38"/>
  <c r="V439" i="38"/>
  <c r="V435" i="38"/>
  <c r="V431" i="38"/>
  <c r="V427" i="38"/>
  <c r="V423" i="38"/>
  <c r="V419" i="38"/>
  <c r="V415" i="38"/>
  <c r="V411" i="38"/>
  <c r="V407" i="38"/>
  <c r="V403" i="38"/>
  <c r="V399" i="38"/>
  <c r="V393" i="38"/>
  <c r="V388" i="38"/>
  <c r="V384" i="38"/>
  <c r="V379" i="38"/>
  <c r="V375" i="38"/>
  <c r="V371" i="38"/>
  <c r="V367" i="38"/>
  <c r="V363" i="38"/>
  <c r="V359" i="38"/>
  <c r="V355" i="38"/>
  <c r="V351" i="38"/>
  <c r="V347" i="38"/>
  <c r="V342" i="38"/>
  <c r="V338" i="38"/>
  <c r="V334" i="38"/>
  <c r="V330" i="38"/>
  <c r="V324" i="38"/>
  <c r="V320" i="38"/>
  <c r="V316" i="38"/>
  <c r="V310" i="38"/>
  <c r="V306" i="38"/>
  <c r="V302" i="38"/>
  <c r="V298" i="38"/>
  <c r="V294" i="38"/>
  <c r="V290" i="38"/>
  <c r="V286" i="38"/>
  <c r="V282" i="38"/>
  <c r="V278" i="38"/>
  <c r="V274" i="38"/>
  <c r="V270" i="38"/>
  <c r="V265" i="38"/>
  <c r="V261" i="38"/>
  <c r="V256" i="38"/>
  <c r="V252" i="38"/>
  <c r="V247" i="38"/>
  <c r="V242" i="38"/>
  <c r="V238" i="38"/>
  <c r="V233" i="38"/>
  <c r="V229" i="38"/>
  <c r="V224" i="38"/>
  <c r="V218" i="38"/>
  <c r="V213" i="38"/>
  <c r="V209" i="38"/>
  <c r="V204" i="38"/>
  <c r="V200" i="38"/>
  <c r="V195" i="38"/>
  <c r="V189" i="38"/>
  <c r="V185" i="38"/>
  <c r="V181" i="38"/>
  <c r="V177" i="38"/>
  <c r="V173" i="38"/>
  <c r="V168" i="38"/>
  <c r="V163" i="38"/>
  <c r="V159" i="38"/>
  <c r="V155" i="38"/>
  <c r="V151" i="38"/>
  <c r="V146" i="38"/>
  <c r="V142" i="38"/>
  <c r="V138" i="38"/>
  <c r="V134" i="38"/>
  <c r="V129" i="38"/>
  <c r="V125" i="38"/>
  <c r="V121" i="38"/>
  <c r="V116" i="38"/>
  <c r="V112" i="38"/>
  <c r="V108" i="38"/>
  <c r="V102" i="38"/>
  <c r="V98" i="38"/>
  <c r="V93" i="38"/>
  <c r="V88" i="38"/>
  <c r="V84" i="38"/>
  <c r="V79" i="38"/>
  <c r="V75" i="38"/>
  <c r="V71" i="38"/>
  <c r="V67" i="38"/>
  <c r="V63" i="38"/>
  <c r="V59" i="38"/>
  <c r="V55" i="38"/>
  <c r="V51" i="38"/>
  <c r="V46" i="38"/>
  <c r="V42" i="38"/>
  <c r="V38" i="38"/>
  <c r="V34" i="38"/>
  <c r="V30" i="38"/>
  <c r="V26" i="38"/>
  <c r="Q128" i="38"/>
  <c r="Q124" i="38"/>
  <c r="Q120" i="38"/>
  <c r="Q115" i="38"/>
  <c r="Q112" i="38"/>
  <c r="Q110" i="38"/>
  <c r="Q108" i="38"/>
  <c r="Q104" i="38"/>
  <c r="Q102" i="38"/>
  <c r="Q100" i="38"/>
  <c r="Q98" i="38"/>
  <c r="Q95" i="38"/>
  <c r="Q93" i="38"/>
  <c r="Q91" i="38"/>
  <c r="Q88" i="38"/>
  <c r="Q86" i="38"/>
  <c r="Q84" i="38"/>
  <c r="Q81" i="38"/>
  <c r="Q79" i="38"/>
  <c r="Q77" i="38"/>
  <c r="Q75" i="38"/>
  <c r="Q73" i="38"/>
  <c r="Q71" i="38"/>
  <c r="Q69" i="38"/>
  <c r="Q67" i="38"/>
  <c r="Q78" i="38"/>
  <c r="Q74" i="38"/>
  <c r="Q70" i="38"/>
  <c r="Q66" i="38"/>
  <c r="Q64" i="38"/>
  <c r="Q62" i="38"/>
  <c r="Q60" i="38"/>
  <c r="Q58" i="38"/>
  <c r="Q56" i="38"/>
  <c r="Q54" i="38"/>
  <c r="Q52" i="38"/>
  <c r="Q50" i="38"/>
  <c r="Q48" i="38"/>
  <c r="Q45" i="38"/>
  <c r="Q43" i="38"/>
  <c r="Q41" i="38"/>
  <c r="Q39" i="38"/>
  <c r="Q37" i="38"/>
  <c r="Q35" i="38"/>
  <c r="Q33" i="38"/>
  <c r="Q31" i="38"/>
  <c r="Q29" i="38"/>
  <c r="Q27" i="38"/>
  <c r="Q25" i="38"/>
  <c r="V563" i="38"/>
  <c r="V558" i="38"/>
  <c r="V554" i="38"/>
  <c r="V550" i="38"/>
  <c r="V546" i="38"/>
  <c r="V542" i="38"/>
  <c r="V541" i="38" s="1"/>
  <c r="V537" i="38"/>
  <c r="V533" i="38"/>
  <c r="V529" i="38"/>
  <c r="V523" i="38"/>
  <c r="V519" i="38"/>
  <c r="V515" i="38"/>
  <c r="V511" i="38"/>
  <c r="V506" i="38"/>
  <c r="V502" i="38"/>
  <c r="V496" i="38"/>
  <c r="V492" i="38"/>
  <c r="V487" i="38"/>
  <c r="V482" i="38"/>
  <c r="V478" i="38"/>
  <c r="V474" i="38"/>
  <c r="V470" i="38"/>
  <c r="V465" i="38"/>
  <c r="V461" i="38"/>
  <c r="V456" i="38"/>
  <c r="V452" i="38"/>
  <c r="V448" i="38"/>
  <c r="V444" i="38"/>
  <c r="V440" i="38"/>
  <c r="V436" i="38"/>
  <c r="V432" i="38"/>
  <c r="V428" i="38"/>
  <c r="V424" i="38"/>
  <c r="V420" i="38"/>
  <c r="V416" i="38"/>
  <c r="V412" i="38"/>
  <c r="V408" i="38"/>
  <c r="V404" i="38"/>
  <c r="V400" i="38"/>
  <c r="V394" i="38"/>
  <c r="V390" i="38"/>
  <c r="V385" i="38"/>
  <c r="V380" i="38"/>
  <c r="V376" i="38"/>
  <c r="V372" i="38"/>
  <c r="V368" i="38"/>
  <c r="V364" i="38"/>
  <c r="V360" i="38"/>
  <c r="V356" i="38"/>
  <c r="V352" i="38"/>
  <c r="V348" i="38"/>
  <c r="V343" i="38"/>
  <c r="V339" i="38"/>
  <c r="V335" i="38"/>
  <c r="V331" i="38"/>
  <c r="V325" i="38"/>
  <c r="V321" i="38"/>
  <c r="V317" i="38"/>
  <c r="V311" i="38"/>
  <c r="V307" i="38"/>
  <c r="V303" i="38"/>
  <c r="V299" i="38"/>
  <c r="V295" i="38"/>
  <c r="V291" i="38"/>
  <c r="V287" i="38"/>
  <c r="V283" i="38"/>
  <c r="V279" i="38"/>
  <c r="V275" i="38"/>
  <c r="V271" i="38"/>
  <c r="V266" i="38"/>
  <c r="V262" i="38"/>
  <c r="V257" i="38"/>
  <c r="V253" i="38"/>
  <c r="V249" i="38"/>
  <c r="V244" i="38"/>
  <c r="V239" i="38"/>
  <c r="V234" i="38"/>
  <c r="V230" i="38"/>
  <c r="V226" i="38"/>
  <c r="V219" i="38"/>
  <c r="V215" i="38"/>
  <c r="V210" i="38"/>
  <c r="V205" i="38"/>
  <c r="V201" i="38"/>
  <c r="V196" i="38"/>
  <c r="V192" i="38"/>
  <c r="V186" i="38"/>
  <c r="V182" i="38"/>
  <c r="V178" i="38"/>
  <c r="V174" i="38"/>
  <c r="V169" i="38"/>
  <c r="V165" i="38"/>
  <c r="V160" i="38"/>
  <c r="V156" i="38"/>
  <c r="V152" i="38"/>
  <c r="V147" i="38"/>
  <c r="V143" i="38"/>
  <c r="V139" i="38"/>
  <c r="V135" i="38"/>
  <c r="V130" i="38"/>
  <c r="V126" i="38"/>
  <c r="V122" i="38"/>
  <c r="V117" i="38"/>
  <c r="V113" i="38"/>
  <c r="V109" i="38"/>
  <c r="V103" i="38"/>
  <c r="V99" i="38"/>
  <c r="V94" i="38"/>
  <c r="V90" i="38"/>
  <c r="V85" i="38"/>
  <c r="V80" i="38"/>
  <c r="V76" i="38"/>
  <c r="V72" i="38"/>
  <c r="V68" i="38"/>
  <c r="V64" i="38"/>
  <c r="V60" i="38"/>
  <c r="V56" i="38"/>
  <c r="V52" i="38"/>
  <c r="V48" i="38"/>
  <c r="V43" i="38"/>
  <c r="V39" i="38"/>
  <c r="V35" i="38"/>
  <c r="V31" i="38"/>
  <c r="V25" i="38"/>
  <c r="Q315" i="38"/>
  <c r="Q312" i="38" s="1"/>
  <c r="Q171" i="38"/>
  <c r="P315" i="38"/>
  <c r="P312" i="38" s="1"/>
  <c r="Q76" i="38"/>
  <c r="Q72" i="38"/>
  <c r="Q68" i="38"/>
  <c r="Q65" i="38"/>
  <c r="Q63" i="38"/>
  <c r="Q61" i="38"/>
  <c r="Q59" i="38"/>
  <c r="Q57" i="38"/>
  <c r="Q55" i="38"/>
  <c r="Q53" i="38"/>
  <c r="Q51" i="38"/>
  <c r="Q49" i="38"/>
  <c r="Q46" i="38"/>
  <c r="Q44" i="38"/>
  <c r="Q42" i="38"/>
  <c r="Q40" i="38"/>
  <c r="Q38" i="38"/>
  <c r="Q36" i="38"/>
  <c r="Q34" i="38"/>
  <c r="Q32" i="38"/>
  <c r="Q30" i="38"/>
  <c r="Q28" i="38"/>
  <c r="Q26" i="38"/>
  <c r="V565" i="38"/>
  <c r="V561" i="38"/>
  <c r="V556" i="38"/>
  <c r="V552" i="38"/>
  <c r="V548" i="38"/>
  <c r="V544" i="38"/>
  <c r="V539" i="38"/>
  <c r="V535" i="38"/>
  <c r="V531" i="38"/>
  <c r="V525" i="38"/>
  <c r="V521" i="38"/>
  <c r="V517" i="38"/>
  <c r="V513" i="38"/>
  <c r="V508" i="38"/>
  <c r="V504" i="38"/>
  <c r="V498" i="38"/>
  <c r="V494" i="38"/>
  <c r="V490" i="38"/>
  <c r="V484" i="38"/>
  <c r="V480" i="38"/>
  <c r="V476" i="38"/>
  <c r="V472" i="38"/>
  <c r="V468" i="38"/>
  <c r="V463" i="38"/>
  <c r="V458" i="38"/>
  <c r="V454" i="38"/>
  <c r="V450" i="38"/>
  <c r="V446" i="38"/>
  <c r="V442" i="38"/>
  <c r="V438" i="38"/>
  <c r="V434" i="38"/>
  <c r="V430" i="38"/>
  <c r="V426" i="38"/>
  <c r="V422" i="38"/>
  <c r="V418" i="38"/>
  <c r="V414" i="38"/>
  <c r="V410" i="38"/>
  <c r="V406" i="38"/>
  <c r="V402" i="38"/>
  <c r="V396" i="38"/>
  <c r="V392" i="38"/>
  <c r="V387" i="38"/>
  <c r="V382" i="38"/>
  <c r="V378" i="38"/>
  <c r="V374" i="38"/>
  <c r="V370" i="38"/>
  <c r="V366" i="38"/>
  <c r="V362" i="38"/>
  <c r="V358" i="38"/>
  <c r="V354" i="38"/>
  <c r="V350" i="38"/>
  <c r="V346" i="38"/>
  <c r="V341" i="38"/>
  <c r="V337" i="38"/>
  <c r="V333" i="38"/>
  <c r="V329" i="38"/>
  <c r="V323" i="38"/>
  <c r="V319" i="38"/>
  <c r="V314" i="38"/>
  <c r="V309" i="38"/>
  <c r="V305" i="38"/>
  <c r="V301" i="38"/>
  <c r="V297" i="38"/>
  <c r="V293" i="38"/>
  <c r="V289" i="38"/>
  <c r="V285" i="38"/>
  <c r="V281" i="38"/>
  <c r="V277" i="38"/>
  <c r="V273" i="38"/>
  <c r="V269" i="38"/>
  <c r="V264" i="38"/>
  <c r="V259" i="38"/>
  <c r="V255" i="38"/>
  <c r="V251" i="38"/>
  <c r="V246" i="38"/>
  <c r="V241" i="38"/>
  <c r="V237" i="38"/>
  <c r="V232" i="38"/>
  <c r="V228" i="38"/>
  <c r="V221" i="38"/>
  <c r="V217" i="38"/>
  <c r="V212" i="38"/>
  <c r="V208" i="38"/>
  <c r="V203" i="38"/>
  <c r="V198" i="38"/>
  <c r="V194" i="38"/>
  <c r="V188" i="38"/>
  <c r="V184" i="38"/>
  <c r="V180" i="38"/>
  <c r="V176" i="38"/>
  <c r="V172" i="38"/>
  <c r="V167" i="38"/>
  <c r="V162" i="38"/>
  <c r="V158" i="38"/>
  <c r="V154" i="38"/>
  <c r="V150" i="38"/>
  <c r="V145" i="38"/>
  <c r="V141" i="38"/>
  <c r="V137" i="38"/>
  <c r="V132" i="38"/>
  <c r="V128" i="38"/>
  <c r="V124" i="38"/>
  <c r="V120" i="38"/>
  <c r="V115" i="38"/>
  <c r="V111" i="38"/>
  <c r="V105" i="38"/>
  <c r="V101" i="38"/>
  <c r="V97" i="38"/>
  <c r="V92" i="38"/>
  <c r="V87" i="38"/>
  <c r="V82" i="38"/>
  <c r="V78" i="38"/>
  <c r="V74" i="38"/>
  <c r="V70" i="38"/>
  <c r="V66" i="38"/>
  <c r="V62" i="38"/>
  <c r="V58" i="38"/>
  <c r="V54" i="38"/>
  <c r="V50" i="38"/>
  <c r="V45" i="38"/>
  <c r="V41" i="38"/>
  <c r="V37" i="38"/>
  <c r="V33" i="38"/>
  <c r="V29" i="38"/>
  <c r="K15" i="38"/>
  <c r="P225" i="38"/>
  <c r="Q248" i="38"/>
  <c r="Q225" i="38"/>
  <c r="P248" i="38"/>
  <c r="P171" i="38"/>
  <c r="V225" i="38"/>
  <c r="V171" i="38"/>
  <c r="V315"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X541" i="38" s="1"/>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W541" i="38" s="1"/>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S541" i="38" s="1"/>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R541" i="38" s="1"/>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U541" i="38" s="1"/>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T541" i="38" s="1"/>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O560" i="38" s="1"/>
  <c r="M163" i="38"/>
  <c r="K131" i="38"/>
  <c r="R90" i="38"/>
  <c r="L54" i="38"/>
  <c r="K488" i="38"/>
  <c r="K485" i="38" s="1"/>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M541" i="38" s="1"/>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L541" i="38" s="1"/>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O541" i="38" s="1"/>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N541" i="38" s="1"/>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K541" i="38" s="1"/>
  <c r="T501" i="38"/>
  <c r="M403" i="38"/>
  <c r="O488" i="38"/>
  <c r="O485" i="38" s="1"/>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F19" i="8"/>
  <c r="G19" i="8" s="1"/>
  <c r="AA29" i="38" s="1"/>
  <c r="F18" i="8"/>
  <c r="G18" i="8" s="1"/>
  <c r="Z28" i="38" l="1"/>
  <c r="AB28" i="38" s="1"/>
  <c r="AO28" i="38" s="1"/>
  <c r="E28" i="38"/>
  <c r="F28" i="38" s="1"/>
  <c r="P164" i="38"/>
  <c r="Q223" i="38"/>
  <c r="P223" i="38"/>
  <c r="P243" i="38"/>
  <c r="Q243" i="38"/>
  <c r="V312" i="38"/>
  <c r="V223" i="38"/>
  <c r="V243" i="38"/>
  <c r="V164" i="38"/>
  <c r="Q164" i="38"/>
  <c r="V96" i="38"/>
  <c r="V149" i="38"/>
  <c r="V328" i="38"/>
  <c r="V345" i="38"/>
  <c r="V489" i="38"/>
  <c r="V560" i="38"/>
  <c r="Q83" i="38"/>
  <c r="Q107" i="38"/>
  <c r="P47" i="38"/>
  <c r="P89" i="38"/>
  <c r="Q133" i="38"/>
  <c r="Q199" i="38"/>
  <c r="Q260" i="38"/>
  <c r="P118" i="38"/>
  <c r="P235" i="38"/>
  <c r="P383" i="38"/>
  <c r="P398" i="38"/>
  <c r="P459" i="38"/>
  <c r="Q383" i="38"/>
  <c r="Q398" i="38"/>
  <c r="V207" i="38"/>
  <c r="V467" i="38"/>
  <c r="V47" i="38"/>
  <c r="V89" i="38"/>
  <c r="V214" i="38"/>
  <c r="V389" i="38"/>
  <c r="Q47" i="38"/>
  <c r="V83" i="38"/>
  <c r="V199" i="38"/>
  <c r="V383" i="38"/>
  <c r="V459" i="38"/>
  <c r="V485" i="38"/>
  <c r="P96" i="38"/>
  <c r="Q235" i="38"/>
  <c r="Q267" i="38"/>
  <c r="P133" i="38"/>
  <c r="P199" i="38"/>
  <c r="Q89" i="38"/>
  <c r="V118" i="38"/>
  <c r="V235" i="38"/>
  <c r="Q191" i="38"/>
  <c r="Q214" i="38"/>
  <c r="P149" i="38"/>
  <c r="P207" i="38"/>
  <c r="Q485" i="38"/>
  <c r="Q500" i="38"/>
  <c r="Q509" i="38"/>
  <c r="Q527" i="38"/>
  <c r="Q526" i="38" s="1"/>
  <c r="P467" i="38"/>
  <c r="P489" i="38"/>
  <c r="P560" i="38"/>
  <c r="V13" i="38"/>
  <c r="P267" i="38"/>
  <c r="P389" i="38"/>
  <c r="Q467" i="38"/>
  <c r="Q389" i="38"/>
  <c r="Q489" i="38"/>
  <c r="P13" i="38"/>
  <c r="V191" i="38"/>
  <c r="V107" i="38"/>
  <c r="V133" i="38"/>
  <c r="V260" i="38"/>
  <c r="V398" i="38"/>
  <c r="V500" i="38"/>
  <c r="V509" i="38"/>
  <c r="V527" i="38"/>
  <c r="V526" i="38" s="1"/>
  <c r="Q96" i="38"/>
  <c r="V267" i="38"/>
  <c r="P83" i="38"/>
  <c r="P107" i="38"/>
  <c r="Q118" i="38"/>
  <c r="Q149" i="38"/>
  <c r="Q207" i="38"/>
  <c r="P191" i="38"/>
  <c r="P214" i="38"/>
  <c r="Q459" i="38"/>
  <c r="Q13" i="38"/>
  <c r="P260" i="38"/>
  <c r="P328" i="38"/>
  <c r="P345" i="38"/>
  <c r="Q328" i="38"/>
  <c r="Q345" i="38"/>
  <c r="P485" i="38"/>
  <c r="P500" i="38"/>
  <c r="P509" i="38"/>
  <c r="P527" i="38"/>
  <c r="P526" i="38" s="1"/>
  <c r="Q560" i="38"/>
  <c r="O13" i="38"/>
  <c r="R13" i="38"/>
  <c r="S13" i="38"/>
  <c r="W13" i="38"/>
  <c r="X13" i="38"/>
  <c r="L13" i="38"/>
  <c r="U13" i="38"/>
  <c r="M13" i="38"/>
  <c r="N13" i="38"/>
  <c r="T13" i="38"/>
  <c r="U485" i="38"/>
  <c r="S500" i="38"/>
  <c r="K467" i="38"/>
  <c r="X467" i="38"/>
  <c r="T467" i="38"/>
  <c r="R467" i="38"/>
  <c r="N467" i="38"/>
  <c r="X485" i="38"/>
  <c r="S489" i="38"/>
  <c r="W467" i="38"/>
  <c r="L500" i="38"/>
  <c r="O467" i="38"/>
  <c r="O527" i="38"/>
  <c r="O526" i="38" s="1"/>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T526" i="38" s="1"/>
  <c r="U527" i="38"/>
  <c r="U526" i="38" s="1"/>
  <c r="L459" i="38"/>
  <c r="R489" i="38"/>
  <c r="T485" i="38"/>
  <c r="T500" i="38"/>
  <c r="X527" i="38"/>
  <c r="X526" i="38" s="1"/>
  <c r="K312" i="38"/>
  <c r="X389" i="38"/>
  <c r="N83" i="38"/>
  <c r="N214" i="38"/>
  <c r="M191" i="38"/>
  <c r="W214" i="38"/>
  <c r="K118" i="38"/>
  <c r="W207" i="38"/>
  <c r="K191" i="38"/>
  <c r="M312" i="38"/>
  <c r="W389" i="38"/>
  <c r="R485" i="38"/>
  <c r="X164" i="38"/>
  <c r="W489" i="38"/>
  <c r="O207" i="38"/>
  <c r="N485" i="38"/>
  <c r="X191" i="38"/>
  <c r="M489" i="38"/>
  <c r="O223" i="38"/>
  <c r="M459" i="38"/>
  <c r="L527" i="38"/>
  <c r="L526" i="38" s="1"/>
  <c r="L214" i="38"/>
  <c r="U243" i="38"/>
  <c r="R191" i="38"/>
  <c r="N312" i="38"/>
  <c r="T83" i="38"/>
  <c r="U560" i="38"/>
  <c r="X489" i="38"/>
  <c r="L560" i="38"/>
  <c r="M207" i="38"/>
  <c r="N459" i="38"/>
  <c r="M527" i="38"/>
  <c r="M526" i="38" s="1"/>
  <c r="W527" i="38"/>
  <c r="W526" i="38" s="1"/>
  <c r="K500" i="38"/>
  <c r="N207" i="38"/>
  <c r="O459" i="38"/>
  <c r="N527" i="38"/>
  <c r="N526" i="38" s="1"/>
  <c r="R312" i="38"/>
  <c r="X398" i="38"/>
  <c r="R509" i="38"/>
  <c r="O199" i="38"/>
  <c r="L312" i="38"/>
  <c r="M223" i="38"/>
  <c r="L485" i="38"/>
  <c r="S312" i="38"/>
  <c r="R527" i="38"/>
  <c r="R526" i="38" s="1"/>
  <c r="L489" i="38"/>
  <c r="S527" i="38"/>
  <c r="S526" i="38" s="1"/>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10" i="8"/>
  <c r="O13" i="28" s="1"/>
  <c r="J13" i="28" l="1"/>
  <c r="L13" i="28"/>
  <c r="H13" i="28"/>
  <c r="N13" i="28"/>
  <c r="H28" i="38"/>
  <c r="J28" i="38"/>
  <c r="D5" i="8"/>
  <c r="C5" i="27" s="1"/>
  <c r="C15" i="27" s="1"/>
  <c r="O17" i="28"/>
  <c r="I4" i="27" s="1"/>
  <c r="I13" i="27" s="1"/>
  <c r="I24" i="27" s="1"/>
  <c r="P222" i="38"/>
  <c r="P190" i="38"/>
  <c r="V327" i="38"/>
  <c r="Q397" i="38"/>
  <c r="V190" i="38"/>
  <c r="V106" i="38" s="1"/>
  <c r="V12" i="38"/>
  <c r="Q222" i="38"/>
  <c r="P397" i="38"/>
  <c r="Q12" i="38"/>
  <c r="V397" i="38"/>
  <c r="Q190" i="38"/>
  <c r="Q106" i="38" s="1"/>
  <c r="Q327" i="38"/>
  <c r="P327" i="38"/>
  <c r="P106" i="38"/>
  <c r="V222" i="38"/>
  <c r="P12" i="38"/>
  <c r="Q499" i="38"/>
  <c r="P499" i="38"/>
  <c r="V499"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K190" i="38"/>
  <c r="K106" i="38" s="1"/>
  <c r="N345" i="38"/>
  <c r="O345" i="38"/>
  <c r="M345" i="38"/>
  <c r="R345" i="38"/>
  <c r="X345" i="38"/>
  <c r="X327" i="38" s="1"/>
  <c r="S397" i="38"/>
  <c r="S190" i="38"/>
  <c r="S106" i="38" s="1"/>
  <c r="W190" i="38"/>
  <c r="W106" i="38" s="1"/>
  <c r="R190" i="38"/>
  <c r="R106" i="38" s="1"/>
  <c r="K499" i="38"/>
  <c r="O190" i="38"/>
  <c r="O106" i="38" s="1"/>
  <c r="U190" i="38"/>
  <c r="U106" i="38" s="1"/>
  <c r="N190" i="38"/>
  <c r="N106" i="38" s="1"/>
  <c r="X190" i="38"/>
  <c r="X106" i="38" s="1"/>
  <c r="N499" i="38"/>
  <c r="L190" i="38"/>
  <c r="L106" i="38" s="1"/>
  <c r="T190" i="38"/>
  <c r="T106" i="38" s="1"/>
  <c r="M190" i="38"/>
  <c r="M106" i="38" s="1"/>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N17" i="28" l="1"/>
  <c r="J17" i="28"/>
  <c r="V566" i="38"/>
  <c r="Q566" i="38"/>
  <c r="P566" i="38"/>
  <c r="S566" i="38"/>
  <c r="K566" i="38"/>
  <c r="W566" i="38"/>
  <c r="L566" i="38"/>
  <c r="X566" i="38"/>
  <c r="T566" i="38"/>
  <c r="U566" i="38"/>
  <c r="N327" i="38"/>
  <c r="N566" i="38" s="1"/>
  <c r="O327" i="38"/>
  <c r="O566" i="38" s="1"/>
  <c r="R327" i="38"/>
  <c r="R566" i="38" s="1"/>
  <c r="M327" i="38"/>
  <c r="M566" i="38" s="1"/>
  <c r="Z12" i="38"/>
  <c r="Z566" i="38" s="1"/>
  <c r="AB13" i="38"/>
  <c r="AO13" i="38" s="1"/>
  <c r="E12" i="38"/>
  <c r="E566" i="38" s="1"/>
  <c r="F13" i="38"/>
  <c r="J21" i="38"/>
  <c r="H21" i="38"/>
  <c r="H560" i="38"/>
  <c r="L17" i="28" l="1"/>
  <c r="AB12" i="38"/>
  <c r="AO12" i="38" s="1"/>
  <c r="F12" i="38"/>
  <c r="J12" i="38" s="1"/>
  <c r="F566" i="38"/>
  <c r="F10" i="27" s="1"/>
  <c r="J13" i="38"/>
  <c r="H13" i="38"/>
  <c r="J560" i="38"/>
  <c r="M17" i="28" l="1"/>
  <c r="I17" i="28"/>
  <c r="H12" i="38"/>
  <c r="H566" i="38"/>
  <c r="J566" i="38"/>
  <c r="K17" i="28" l="1"/>
  <c r="AB560" i="38"/>
  <c r="AB566" i="38" l="1"/>
  <c r="AF560" i="38" l="1"/>
  <c r="AJ560" i="38" l="1"/>
  <c r="AJ566" i="38" l="1"/>
  <c r="AN560" i="38" l="1"/>
  <c r="AO560" i="38" s="1"/>
  <c r="AN566" i="38" l="1"/>
  <c r="AO566" i="38" s="1"/>
  <c r="H17" i="28" l="1"/>
  <c r="G17" i="28" l="1"/>
</calcChain>
</file>

<file path=xl/comments1.xml><?xml version="1.0" encoding="utf-8"?>
<comments xmlns="http://schemas.openxmlformats.org/spreadsheetml/2006/main">
  <authors>
    <author>karlaflores</author>
    <author>.....</author>
    <author>Alejandro Carías</author>
  </authors>
  <commentList>
    <comment ref="U7" authorId="0" shapeId="0">
      <text>
        <r>
          <rPr>
            <sz val="9"/>
            <color indexed="81"/>
            <rFont val="Tahoma"/>
            <family val="2"/>
          </rPr>
          <t xml:space="preserve">
.....:
Indicar donde y en que forma se pueden encontrar las informaciones que permitan verificar el cumplimiento de los resultados </t>
        </r>
      </text>
    </comment>
    <comment ref="X7" authorId="0" shape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shapeId="0">
      <text>
        <r>
          <rPr>
            <b/>
            <sz val="9"/>
            <color indexed="81"/>
            <rFont val="Tahoma"/>
            <family val="2"/>
          </rPr>
          <t>….:
Descripción y cantidad de la población objetivo para el año</t>
        </r>
      </text>
    </comment>
    <comment ref="AC7" authorId="1" shapeId="0">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shape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shapeId="0">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4" authorId="0" shape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<sst xmlns="http://schemas.openxmlformats.org/spreadsheetml/2006/main" count="8362" uniqueCount="1559">
  <si>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</si>
  <si>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</si>
  <si>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</si>
  <si>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</si>
  <si>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</si>
  <si>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</si>
  <si>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</si>
  <si>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</si>
  <si>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</si>
  <si>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</si>
  <si>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</si>
  <si>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</si>
  <si>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</si>
  <si>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</si>
  <si>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</si>
  <si>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</si>
  <si>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</si>
  <si>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</si>
  <si>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</si>
  <si>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</si>
  <si>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</si>
  <si>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</si>
  <si>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</si>
  <si>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</si>
  <si>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</si>
  <si>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</si>
  <si>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</si>
  <si>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</si>
  <si>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</si>
  <si>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</si>
  <si>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</si>
  <si>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</si>
  <si>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</si>
  <si>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</si>
  <si>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</si>
  <si>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</si>
  <si>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</si>
  <si>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</si>
  <si>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</si>
  <si>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</si>
  <si>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</si>
  <si>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</si>
  <si>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</si>
  <si>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</si>
  <si>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</si>
  <si>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</si>
  <si>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</si>
  <si>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</si>
  <si>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</si>
  <si>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</si>
  <si>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</si>
  <si>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</si>
  <si>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</si>
  <si>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</si>
  <si>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</si>
  <si>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</si>
  <si>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</si>
  <si>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</si>
  <si>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</si>
  <si>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</si>
  <si>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</si>
  <si>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</si>
  <si>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</si>
  <si>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</si>
  <si>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</si>
  <si>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</si>
  <si>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</si>
  <si>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</si>
  <si>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</si>
  <si>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</si>
  <si>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</si>
  <si>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</si>
  <si>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</si>
  <si>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</si>
  <si>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</si>
  <si>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</si>
  <si>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</si>
  <si>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</si>
  <si>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</si>
  <si>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</si>
  <si>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</si>
  <si>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</si>
  <si>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</si>
  <si>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</si>
  <si>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</si>
  <si>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</si>
  <si>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</si>
  <si>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</si>
  <si>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</si>
  <si>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</si>
  <si>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</si>
  <si>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</si>
  <si>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</si>
  <si>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</si>
  <si>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</si>
  <si>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</si>
  <si>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</si>
  <si>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</si>
  <si>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</si>
  <si>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</si>
  <si>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</si>
  <si>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</si>
  <si>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</si>
  <si>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</si>
  <si>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</si>
  <si>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</si>
  <si>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</si>
  <si>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</si>
  <si>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</si>
  <si>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</si>
  <si>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</si>
  <si>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</si>
  <si>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</si>
  <si>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</si>
  <si>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</si>
  <si>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</si>
  <si>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</si>
  <si>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</si>
  <si>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</si>
  <si>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</si>
  <si>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</si>
  <si>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</si>
  <si>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</si>
  <si>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</si>
  <si>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</si>
  <si>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</si>
  <si>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</si>
  <si>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</si>
  <si>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</si>
  <si>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</si>
  <si>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</si>
  <si>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</si>
  <si>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</si>
  <si>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</si>
  <si>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</si>
  <si>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</si>
  <si>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</si>
  <si>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</si>
  <si>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</si>
  <si>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</si>
  <si>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</si>
  <si>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</si>
  <si>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</si>
  <si>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</si>
  <si>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</si>
  <si>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</si>
  <si>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</si>
  <si>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</si>
  <si>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</si>
  <si>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</si>
  <si>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</si>
  <si>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</si>
  <si>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</si>
  <si>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</si>
  <si>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</si>
  <si>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</si>
  <si>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</si>
  <si>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</si>
  <si>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</si>
  <si>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</si>
  <si>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</si>
  <si>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</si>
  <si>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</si>
  <si>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</si>
  <si>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</si>
  <si>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</si>
  <si>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</si>
  <si>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</si>
  <si>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</si>
  <si>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</si>
  <si>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</si>
  <si>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</si>
  <si>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</si>
  <si>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</si>
  <si>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</si>
  <si>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</si>
  <si>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</si>
  <si>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</si>
  <si>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</si>
  <si>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</si>
  <si>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</si>
  <si>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</si>
  <si>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</si>
  <si>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</si>
  <si>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</si>
  <si>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</si>
  <si>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</si>
  <si>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</si>
  <si>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</si>
  <si>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</si>
  <si>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</si>
  <si>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</si>
  <si>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</si>
  <si>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</si>
  <si>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</si>
  <si>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</si>
  <si>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</si>
  <si>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</si>
  <si>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</si>
  <si>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</si>
  <si>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</si>
  <si>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</si>
  <si>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</si>
  <si>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</si>
  <si>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</si>
  <si>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</si>
  <si>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</si>
  <si>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</si>
  <si>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</si>
  <si>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</si>
  <si>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</si>
  <si>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</si>
  <si>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</si>
  <si>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</si>
  <si>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</si>
  <si>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</si>
  <si>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</si>
  <si>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</si>
  <si>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</si>
  <si>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</si>
  <si>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</si>
  <si>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</si>
  <si>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</si>
  <si>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</si>
  <si>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</si>
  <si>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</si>
  <si>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</si>
  <si>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</si>
  <si>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</si>
  <si>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</si>
  <si>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</si>
  <si>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</si>
  <si>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</si>
  <si>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</si>
  <si>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</si>
  <si>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</si>
  <si>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</si>
  <si>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</si>
  <si>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</si>
  <si>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</si>
  <si>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</si>
  <si>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</si>
  <si>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</si>
  <si>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</si>
  <si>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</si>
  <si>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</si>
  <si>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</si>
  <si>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</si>
  <si>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</si>
  <si>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</si>
  <si>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</si>
  <si>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</si>
  <si>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</si>
  <si>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</si>
  <si>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</si>
  <si>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</si>
  <si>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</si>
  <si>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</si>
  <si>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</si>
  <si>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</si>
  <si>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</si>
  <si>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</si>
  <si>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</si>
  <si>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</si>
  <si>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</si>
  <si>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</si>
  <si>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</si>
  <si>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</si>
  <si>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</si>
  <si>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</si>
  <si>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</si>
  <si>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</si>
  <si>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</si>
  <si>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</si>
  <si>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</si>
  <si>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</si>
  <si>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</si>
  <si>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</si>
  <si>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</si>
  <si>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</si>
  <si>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</si>
  <si>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</si>
  <si>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</si>
  <si>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</si>
  <si>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</si>
  <si>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</si>
  <si>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</si>
  <si>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</si>
  <si>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</si>
  <si>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</si>
  <si>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</si>
  <si>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</si>
  <si>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</si>
  <si>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</si>
  <si>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</si>
  <si>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</si>
  <si>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</si>
  <si>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</si>
  <si>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</si>
  <si>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</si>
  <si>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</si>
  <si>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</si>
  <si>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</si>
  <si>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</si>
  <si>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</si>
  <si>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</si>
  <si>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</si>
  <si>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</si>
  <si>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</si>
  <si>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</si>
  <si>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</si>
  <si>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</si>
  <si>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</si>
  <si>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</si>
  <si>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</si>
  <si>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</si>
  <si>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</si>
  <si>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</si>
  <si>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</si>
  <si>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</si>
  <si>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</si>
  <si>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</si>
  <si>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</si>
  <si>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</si>
  <si>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</si>
  <si>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</si>
  <si>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</si>
  <si>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</si>
  <si>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</si>
  <si>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</si>
  <si>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</si>
  <si>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</si>
  <si>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</si>
  <si>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</si>
  <si>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</si>
  <si>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</si>
  <si>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</si>
  <si>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</si>
  <si>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</si>
  <si>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</si>
  <si>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</si>
  <si>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</si>
  <si>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</si>
  <si>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</si>
  <si>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</si>
  <si>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</si>
  <si>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</si>
  <si>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</si>
  <si>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</si>
  <si>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</si>
  <si>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</si>
  <si>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</si>
  <si>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</si>
  <si>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</si>
  <si>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</si>
  <si>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</si>
  <si>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</si>
  <si>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</si>
  <si>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</si>
  <si>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</si>
  <si>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</si>
  <si>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</si>
  <si>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</si>
  <si>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</si>
  <si>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</si>
  <si>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</si>
  <si>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</si>
  <si>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</si>
  <si>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</si>
  <si>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</si>
  <si>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</si>
  <si>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</si>
  <si>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</si>
  <si>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</si>
  <si>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</si>
  <si>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</si>
  <si>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</si>
  <si>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</si>
  <si>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</si>
  <si>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</si>
  <si>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</si>
  <si>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</si>
  <si>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</si>
  <si>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</si>
  <si>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</si>
  <si>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</si>
  <si>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</si>
  <si>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</si>
  <si>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</si>
  <si>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</si>
  <si>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</si>
  <si>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</si>
  <si>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</si>
  <si>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</si>
  <si>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</si>
  <si>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</si>
  <si>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</si>
  <si>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</si>
  <si>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</si>
  <si>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</si>
  <si>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</si>
  <si>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</si>
  <si>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</si>
  <si>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</si>
  <si>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</si>
  <si>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</si>
  <si>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</si>
  <si>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</si>
  <si>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</si>
  <si>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</si>
  <si>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</si>
  <si>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</si>
  <si>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</si>
  <si>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</si>
  <si>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</si>
  <si>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</si>
  <si>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</si>
  <si>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</si>
  <si>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</si>
  <si>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</si>
  <si>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</si>
  <si>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</si>
  <si>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</si>
  <si>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</si>
  <si>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</si>
  <si>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</si>
  <si>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</si>
  <si>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</si>
  <si>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</si>
  <si>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</si>
  <si>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</si>
  <si>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</si>
  <si>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</si>
  <si>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</si>
  <si>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</si>
  <si>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</si>
  <si>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</si>
  <si>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</si>
  <si>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</si>
  <si>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</si>
  <si>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</si>
  <si>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</si>
  <si>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</si>
  <si>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</si>
  <si>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</si>
  <si>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</si>
  <si>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</si>
  <si>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</si>
  <si>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</si>
  <si>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</si>
  <si>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</si>
  <si>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</si>
  <si>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</si>
  <si>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</si>
  <si>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</si>
  <si>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</si>
  <si>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</si>
  <si>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</si>
  <si>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</si>
  <si>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</si>
  <si>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</si>
  <si>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</si>
  <si>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</si>
  <si>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</si>
  <si>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</si>
  <si>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</si>
  <si>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</si>
  <si>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</si>
  <si>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</si>
  <si>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</si>
  <si>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</si>
  <si>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</si>
  <si>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</si>
  <si>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</si>
  <si>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</si>
  <si>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</si>
  <si>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</si>
  <si>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</si>
  <si>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</si>
  <si>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</si>
  <si>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</si>
  <si>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</si>
  <si>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</si>
  <si>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</si>
  <si>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</si>
  <si>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</si>
  <si>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</si>
  <si>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</si>
  <si>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</si>
  <si>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</si>
  <si>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</si>
  <si>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</si>
  <si>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</si>
  <si>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</si>
  <si>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</si>
  <si>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</si>
  <si>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</si>
  <si>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</si>
  <si>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</si>
  <si>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</si>
  <si>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</si>
  <si>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</si>
  <si>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</si>
  <si>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</si>
  <si>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</si>
  <si>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</si>
  <si>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</si>
  <si>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</si>
  <si>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</si>
  <si>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</si>
  <si>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</si>
  <si>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</si>
  <si>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</si>
  <si>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</si>
  <si>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</si>
  <si>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</si>
  <si>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</si>
  <si>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</si>
  <si>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</si>
  <si>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</si>
  <si>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</si>
  <si>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</si>
  <si>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</si>
  <si>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</si>
  <si>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</si>
  <si>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</si>
  <si>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</si>
  <si>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</si>
  <si>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</si>
  <si>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</si>
  <si>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</si>
  <si>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</si>
  <si>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</si>
  <si>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</si>
  <si>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</si>
  <si>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</si>
  <si>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</si>
  <si>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</si>
  <si>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</si>
  <si>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</si>
  <si>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</si>
  <si>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</si>
  <si>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</si>
  <si>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</si>
  <si>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</si>
  <si>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</si>
  <si>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</si>
  <si>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</si>
  <si>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</si>
  <si>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</si>
  <si>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</si>
  <si>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</si>
  <si>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</si>
  <si>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</si>
  <si>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</si>
  <si>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</si>
  <si>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</si>
  <si>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</si>
  <si>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</si>
  <si>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</si>
  <si>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</si>
  <si>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</si>
  <si>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</si>
  <si>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</si>
  <si>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</si>
  <si>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</si>
  <si>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</si>
  <si>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</si>
  <si>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</si>
  <si>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</si>
  <si>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</si>
  <si>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</si>
  <si>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</si>
  <si>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</si>
  <si>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</si>
  <si>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</si>
  <si>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</si>
  <si>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</si>
  <si>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</si>
  <si>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</si>
  <si>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</si>
  <si>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</si>
  <si>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</si>
  <si>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</si>
  <si>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</si>
  <si>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</si>
  <si>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</si>
  <si>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</si>
  <si>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</si>
  <si>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</si>
  <si>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</si>
  <si>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</si>
  <si>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</si>
  <si>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</si>
  <si>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</si>
  <si>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</si>
  <si>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</si>
  <si>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</si>
  <si>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</si>
  <si>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</si>
  <si>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</si>
  <si>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</si>
  <si>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</si>
  <si>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</si>
  <si>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</si>
  <si>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</si>
  <si>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</si>
  <si>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</si>
  <si>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</si>
  <si>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</si>
  <si>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</si>
  <si>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</si>
  <si>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</si>
  <si>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</si>
  <si>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</si>
  <si>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</si>
  <si>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</si>
  <si>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</si>
  <si>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</si>
  <si>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</si>
  <si>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</si>
  <si>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</si>
  <si>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</si>
  <si>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</si>
  <si>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</si>
  <si>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</si>
  <si>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</si>
  <si>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</si>
  <si>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</si>
  <si>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</si>
  <si>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</si>
  <si>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</si>
  <si>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</si>
  <si>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</si>
  <si>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</si>
  <si>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</si>
  <si>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</si>
  <si>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</si>
  <si>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</si>
  <si>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</si>
  <si>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</si>
  <si>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</si>
  <si>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</si>
  <si>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</si>
  <si>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</si>
  <si>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</si>
  <si>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</si>
  <si>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</si>
  <si>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</si>
  <si>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</si>
  <si>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</si>
  <si>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</si>
  <si>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</si>
  <si>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</si>
  <si>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</si>
  <si>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</si>
  <si>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</si>
  <si>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</si>
  <si>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</si>
  <si>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</si>
  <si>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</si>
  <si>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</si>
  <si>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</si>
  <si>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</si>
  <si>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</si>
  <si>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</si>
  <si>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</si>
  <si>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</si>
  <si>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</si>
  <si>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</si>
  <si>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</si>
  <si>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</si>
  <si>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</si>
  <si>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</si>
  <si>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</si>
  <si>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</si>
  <si>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</si>
  <si>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</si>
  <si>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</si>
  <si>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</si>
  <si>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</si>
  <si>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</si>
  <si>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</si>
  <si>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</si>
  <si>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</si>
  <si>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</si>
  <si>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</si>
  <si>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</si>
  <si>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</si>
  <si>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</si>
  <si>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</si>
  <si>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</si>
  <si>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</si>
  <si>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</si>
  <si>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</si>
  <si>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</si>
  <si>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</si>
  <si>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</si>
  <si>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</si>
  <si>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</si>
  <si>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</si>
  <si>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</si>
  <si>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</si>
  <si>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</si>
  <si>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</si>
  <si>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</si>
  <si>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</si>
  <si>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</si>
  <si>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</si>
  <si>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</si>
  <si>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</si>
  <si>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</si>
  <si>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</si>
  <si>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</si>
  <si>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</si>
  <si>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</si>
  <si>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</si>
  <si>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</si>
  <si>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</si>
  <si>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</si>
  <si>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</si>
  <si>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</si>
  <si>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</si>
  <si>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</si>
  <si>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</si>
  <si>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</si>
  <si>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</si>
  <si>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</si>
  <si>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</si>
  <si>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</si>
  <si>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</si>
  <si>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</si>
  <si>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</si>
  <si>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</si>
  <si>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</si>
  <si>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</si>
  <si>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</si>
  <si>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</si>
  <si>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</si>
  <si>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</si>
  <si>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</si>
  <si>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</si>
  <si>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</si>
  <si>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</si>
  <si>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</si>
  <si>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</si>
  <si>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</si>
  <si>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</si>
  <si>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</si>
  <si>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</si>
  <si>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</si>
  <si>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</si>
  <si>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</si>
  <si>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</si>
  <si>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</si>
  <si>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</si>
  <si>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</si>
  <si>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</si>
  <si>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</si>
  <si>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</si>
  <si>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</si>
  <si>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</si>
  <si>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</si>
  <si>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</si>
  <si>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</si>
  <si>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</si>
  <si>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</si>
  <si>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</si>
  <si>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</si>
  <si>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</si>
  <si>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</si>
  <si>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</si>
  <si>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</si>
  <si>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</si>
  <si>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</si>
  <si>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</si>
  <si>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</si>
  <si>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</si>
  <si>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</si>
  <si>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</si>
  <si>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</si>
  <si>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</si>
  <si>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</si>
  <si>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</si>
  <si>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</si>
  <si>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</si>
  <si>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</si>
  <si>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</si>
  <si>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</si>
  <si>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</si>
  <si>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</si>
  <si>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</si>
  <si>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</si>
  <si>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</si>
  <si>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</si>
  <si>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</si>
  <si>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</si>
  <si>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</si>
  <si>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</si>
  <si>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</si>
  <si>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</si>
  <si>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</si>
  <si>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</si>
  <si>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</si>
  <si>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</si>
  <si>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</si>
  <si>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</si>
  <si>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</si>
  <si>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</si>
  <si>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</si>
  <si>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</si>
  <si>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</si>
  <si>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</si>
  <si>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</si>
  <si>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</si>
  <si>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</si>
  <si>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</si>
  <si>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</si>
  <si>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</si>
  <si>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</si>
  <si>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</si>
  <si>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</si>
  <si>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</si>
  <si>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</si>
  <si>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</si>
  <si>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</si>
  <si>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</si>
  <si>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</si>
  <si>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</si>
  <si>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</si>
  <si>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</si>
  <si>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</si>
  <si>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</si>
  <si>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</si>
  <si>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</si>
  <si>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</si>
  <si>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</si>
  <si>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</si>
  <si>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</si>
  <si>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</si>
  <si>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</si>
  <si>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</si>
  <si>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</si>
  <si>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</si>
  <si>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</si>
  <si>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</si>
  <si>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</si>
  <si>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</si>
  <si>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</si>
  <si>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</si>
  <si>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</si>
  <si>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</si>
  <si>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</si>
  <si>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</si>
  <si>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</si>
  <si>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</si>
  <si>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</si>
  <si>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</si>
  <si>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</si>
  <si>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</si>
  <si>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</si>
  <si>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</si>
  <si>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</si>
  <si>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</si>
  <si>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</si>
  <si>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</si>
  <si>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</si>
  <si>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</si>
  <si>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</si>
  <si>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</si>
  <si>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</si>
  <si>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</si>
  <si>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</si>
  <si>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</si>
  <si>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</si>
  <si>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</si>
  <si>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</si>
  <si>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</si>
  <si>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</si>
  <si>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</si>
  <si>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</si>
  <si>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</si>
  <si>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</si>
  <si>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</si>
  <si>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</si>
  <si>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</si>
  <si>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</si>
  <si>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</si>
  <si>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</si>
  <si>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</si>
  <si>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</si>
  <si>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</si>
  <si>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</si>
  <si>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</si>
  <si>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</si>
  <si>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</si>
  <si>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</si>
  <si>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</si>
  <si>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</si>
  <si>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</si>
  <si>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</si>
  <si>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</si>
  <si>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</si>
  <si>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</si>
  <si>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</si>
  <si>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</si>
  <si>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</si>
  <si>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</si>
  <si>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</si>
  <si>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</si>
  <si>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</si>
  <si>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</si>
  <si>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</si>
  <si>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</si>
  <si>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</si>
  <si>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</si>
  <si>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</si>
  <si>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</si>
  <si>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</si>
  <si>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</si>
  <si>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</si>
  <si>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</si>
  <si>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</si>
  <si>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</si>
  <si>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</si>
  <si>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</si>
  <si>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</si>
  <si>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</si>
  <si>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</si>
  <si>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</si>
  <si>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</si>
  <si>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</si>
  <si>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</si>
  <si>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</si>
  <si>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</si>
  <si>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</si>
  <si>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</si>
  <si>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</si>
  <si>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</si>
  <si>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</si>
  <si>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</si>
  <si>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</si>
  <si>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</si>
  <si>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</si>
  <si>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</si>
  <si>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</si>
  <si>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</si>
  <si>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</si>
  <si>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</si>
  <si>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</si>
  <si>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</si>
  <si>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</si>
  <si>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</si>
  <si>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</si>
  <si>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</si>
  <si>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</si>
  <si>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</si>
  <si>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</si>
  <si>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</si>
  <si>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</si>
  <si>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</si>
  <si>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</si>
  <si>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</si>
  <si>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</si>
  <si>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</si>
  <si>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</si>
  <si>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</si>
  <si>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</si>
  <si>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</si>
  <si>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</si>
  <si>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</si>
  <si>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</si>
  <si>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</si>
  <si>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</si>
  <si>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</si>
  <si>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</si>
  <si>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</si>
  <si>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</si>
  <si>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</si>
  <si>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</si>
  <si>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</si>
  <si>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</si>
  <si>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</si>
  <si>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</si>
  <si>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</si>
  <si>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</si>
  <si>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</si>
  <si>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</si>
  <si>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</si>
  <si>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</si>
  <si>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</si>
  <si>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</si>
  <si>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</si>
  <si>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</si>
  <si>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</si>
  <si>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</si>
  <si>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</si>
  <si>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</si>
  <si>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</si>
  <si>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</si>
  <si>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</si>
  <si>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</si>
  <si>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</si>
  <si>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</si>
  <si>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</si>
  <si>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</si>
  <si>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</si>
  <si>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</si>
  <si>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</si>
  <si>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</si>
  <si>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</si>
  <si>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</si>
  <si>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</si>
  <si>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</si>
  <si>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</si>
  <si>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</si>
  <si>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</si>
  <si>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</si>
  <si>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</si>
  <si>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</si>
  <si>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</si>
  <si>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</si>
  <si>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</si>
  <si>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</si>
  <si>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</si>
  <si>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</si>
  <si>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</si>
  <si>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</si>
  <si>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</si>
  <si>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</si>
  <si>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</si>
  <si>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</si>
  <si>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</si>
  <si>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</si>
  <si>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</si>
  <si>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</si>
  <si>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</si>
  <si>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</si>
  <si>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</si>
  <si>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</si>
  <si>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</si>
  <si>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</si>
  <si>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</si>
  <si>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</si>
  <si>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</si>
  <si>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</si>
  <si>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</si>
  <si>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</si>
  <si>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</si>
  <si>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</si>
  <si>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</si>
  <si>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</si>
  <si>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</si>
  <si>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</si>
  <si>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</si>
  <si>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</si>
  <si>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</si>
  <si>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</si>
  <si>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</si>
  <si>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</si>
  <si>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</si>
  <si>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</si>
  <si>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</si>
  <si>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</si>
  <si>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</si>
  <si>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</si>
  <si>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</si>
  <si>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</si>
  <si>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</si>
  <si>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</si>
  <si>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</si>
  <si>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</si>
  <si>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</si>
  <si>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</si>
  <si>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</si>
  <si>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</si>
  <si>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</si>
  <si>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</si>
  <si>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</si>
  <si>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</si>
  <si>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</si>
  <si>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</si>
  <si>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</si>
  <si>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</si>
  <si>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</si>
  <si>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</si>
  <si>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</si>
  <si>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</si>
  <si>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</si>
  <si>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</si>
  <si>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</si>
  <si>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</si>
  <si>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</si>
  <si>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</si>
  <si>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</si>
  <si>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</si>
  <si>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</si>
  <si>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</si>
  <si>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</si>
  <si>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</si>
  <si>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</si>
  <si>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</si>
  <si>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</si>
  <si>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</si>
  <si>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</si>
  <si>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</si>
  <si>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</si>
  <si>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</si>
  <si>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</si>
  <si>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</si>
  <si>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</si>
  <si>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</si>
  <si>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</si>
  <si>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</si>
  <si>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</si>
  <si>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</si>
  <si>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</si>
  <si>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</si>
  <si>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</si>
  <si>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</si>
  <si>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</si>
  <si>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</si>
  <si>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</si>
  <si>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</si>
  <si>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</si>
  <si>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</si>
  <si>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</si>
  <si>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</si>
  <si>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</si>
  <si>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</si>
  <si>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</si>
  <si>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</si>
  <si>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</si>
  <si>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</si>
  <si>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</si>
  <si>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</si>
  <si>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</si>
  <si>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</si>
  <si>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</si>
  <si>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</si>
  <si>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</si>
  <si>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</si>
  <si>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</si>
  <si>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</si>
  <si>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</si>
  <si>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</si>
  <si>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</si>
  <si>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</si>
  <si>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</si>
  <si>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</si>
  <si>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</si>
  <si>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</si>
  <si>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</si>
  <si>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</si>
  <si>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</si>
  <si>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</si>
  <si>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</si>
  <si>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</si>
  <si>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</si>
  <si>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</si>
  <si>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</si>
  <si>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</si>
  <si>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</si>
  <si>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</si>
  <si>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</si>
  <si>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</si>
  <si>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</si>
  <si>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</si>
  <si>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</si>
  <si>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</si>
  <si>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</si>
  <si>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</si>
  <si>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</si>
  <si>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</si>
  <si>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</si>
  <si>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</si>
  <si>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</si>
  <si>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</si>
  <si>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</si>
  <si>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</si>
  <si>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</si>
  <si>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</si>
  <si>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</si>
  <si>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</si>
  <si>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</si>
  <si>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</si>
  <si>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</si>
  <si>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</si>
  <si>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</si>
  <si>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</si>
  <si>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</si>
  <si>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</si>
  <si>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</si>
  <si>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</si>
  <si>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</si>
  <si>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</si>
  <si>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</si>
  <si>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</si>
  <si>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</si>
  <si>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</si>
  <si>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</si>
  <si>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</si>
  <si>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</si>
  <si>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</si>
  <si>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</si>
  <si>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</si>
  <si>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</si>
  <si>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</si>
  <si>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</si>
  <si>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</si>
  <si>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</si>
  <si>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</si>
  <si>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</si>
  <si>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</si>
  <si>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</si>
  <si>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</si>
  <si>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</si>
  <si>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</si>
  <si>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</si>
  <si>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</si>
  <si>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</si>
  <si>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</si>
  <si>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</si>
  <si>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</si>
  <si>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</si>
  <si>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</si>
  <si>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</si>
  <si>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</si>
  <si>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</si>
  <si>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</si>
  <si>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</si>
  <si>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</si>
  <si>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</si>
  <si>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</si>
  <si>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</si>
  <si>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</si>
  <si>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</si>
  <si>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</si>
  <si>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</si>
  <si>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</si>
  <si>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</si>
  <si>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</si>
  <si>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</si>
  <si>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</si>
  <si>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</si>
  <si>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</si>
  <si>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</si>
  <si>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</si>
  <si>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</si>
  <si>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</si>
  <si>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</si>
  <si>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</si>
  <si>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</si>
  <si>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</si>
  <si>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</si>
  <si>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</si>
  <si>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</si>
  <si>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</si>
  <si>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</si>
  <si>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</si>
  <si>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</si>
  <si>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</si>
  <si>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</si>
  <si>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</si>
  <si>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</si>
  <si>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</si>
  <si>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</si>
  <si>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</si>
  <si>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</si>
  <si>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</si>
  <si>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</si>
  <si>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</si>
  <si>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</si>
  <si>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</si>
  <si>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</si>
  <si>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</si>
  <si>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</si>
  <si>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</si>
  <si>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</si>
  <si>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</si>
  <si>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</si>
  <si>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</si>
  <si>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</si>
  <si>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</si>
  <si>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</si>
  <si>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</si>
  <si>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</si>
  <si>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</si>
  <si>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</si>
  <si>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</si>
  <si>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</si>
  <si>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</si>
  <si>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</si>
  <si>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</si>
  <si>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</si>
  <si>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</si>
  <si>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</si>
  <si>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</si>
  <si>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</si>
  <si>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</si>
  <si>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</si>
  <si>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</si>
  <si>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</si>
  <si>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</si>
  <si>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</si>
  <si>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</si>
  <si>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</si>
  <si>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</si>
  <si>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</si>
  <si>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</si>
  <si>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</si>
  <si>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</si>
  <si>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</si>
  <si>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</si>
  <si>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</si>
  <si>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</si>
  <si>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</si>
  <si>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</si>
  <si>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</si>
  <si>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</si>
  <si>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</si>
  <si>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</si>
  <si>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</si>
  <si>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</si>
  <si>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</si>
  <si>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</si>
  <si>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</si>
  <si>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</si>
  <si>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</si>
  <si>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</si>
  <si>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</si>
  <si>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</si>
  <si>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</si>
  <si>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</si>
  <si>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</si>
  <si>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</si>
  <si>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</si>
  <si>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</si>
  <si>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</si>
  <si>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</si>
  <si>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</si>
  <si>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</si>
  <si>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</si>
  <si>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</si>
  <si>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</si>
  <si>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</si>
  <si>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</si>
  <si>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</si>
  <si>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</si>
  <si>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</si>
  <si>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</si>
  <si>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</si>
  <si>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</si>
  <si>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</si>
  <si>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</si>
  <si>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</si>
  <si>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</si>
  <si>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</si>
  <si>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</si>
  <si>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</si>
  <si>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</si>
  <si>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</si>
  <si>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</si>
  <si>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</si>
  <si>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</si>
  <si>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</si>
  <si>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</si>
  <si>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</si>
  <si>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</si>
  <si>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</si>
  <si>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</si>
  <si>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</si>
  <si>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</si>
  <si>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</si>
  <si>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</si>
  <si>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</si>
  <si>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</si>
  <si>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</si>
  <si>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</si>
  <si>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</si>
  <si>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</si>
  <si>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</si>
  <si>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</si>
  <si>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</si>
  <si>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</si>
  <si>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</si>
  <si>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</si>
  <si>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</si>
  <si>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</si>
  <si>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</si>
  <si>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</si>
  <si>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</si>
  <si>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</si>
  <si>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</si>
  <si>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</si>
  <si>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</si>
  <si>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</si>
  <si>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</si>
  <si>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</si>
  <si>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</si>
  <si>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</si>
  <si>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</si>
  <si>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</si>
  <si>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</si>
  <si>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</si>
  <si>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</si>
  <si>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</si>
  <si>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</si>
  <si>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</si>
  <si>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</si>
  <si>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</si>
  <si>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</si>
  <si>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</si>
  <si>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</si>
  <si>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</si>
  <si>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</si>
  <si>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</si>
  <si>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</si>
  <si>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</si>
  <si>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</si>
  <si>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</si>
  <si>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</si>
  <si>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</si>
  <si>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</si>
  <si>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</si>
  <si>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</si>
  <si>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</si>
  <si>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</si>
  <si>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</si>
  <si>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</si>
  <si>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</si>
  <si>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</si>
  <si>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</si>
  <si>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</si>
  <si>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</si>
  <si>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</si>
  <si>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</si>
  <si>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</si>
  <si>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</si>
  <si>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</si>
  <si>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</si>
  <si>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</si>
  <si>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</si>
  <si>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</si>
  <si>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</si>
  <si>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</si>
  <si>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</si>
  <si>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</si>
  <si>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</si>
  <si>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</si>
  <si>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</si>
  <si>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</si>
  <si>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</si>
  <si>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</si>
  <si>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</si>
  <si>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</si>
  <si>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</si>
  <si>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</si>
  <si>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</si>
  <si>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</si>
  <si>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</si>
  <si>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</si>
  <si>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</si>
  <si>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</si>
  <si>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</si>
  <si>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</si>
  <si>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</si>
  <si>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</si>
  <si>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</si>
  <si>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</si>
  <si>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</si>
  <si>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</si>
  <si>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</si>
  <si>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</si>
  <si>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</si>
  <si>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</si>
  <si>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</si>
  <si>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</si>
  <si>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</si>
  <si>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</si>
  <si>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</si>
  <si>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</si>
  <si>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</si>
  <si>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</si>
  <si>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</si>
  <si>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</si>
  <si>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</si>
  <si>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</si>
  <si>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</si>
  <si>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r>
      <rPr>
        <b/>
        <sz val="11"/>
        <rFont val="Calibri"/>
        <family val="2"/>
        <scheme val="minor"/>
      </rPr>
      <t>2.</t>
    </r>
    <r>
      <rPr>
        <sz val="11"/>
        <rFont val="Calibri"/>
        <family val="2"/>
        <scheme val="minor"/>
      </rPr>
      <t xml:space="preserve"> Convenios de cooperación técnica y académica  con entidades locales y/o internacionales firmados y en ejecución .</t>
    </r>
  </si>
  <si>
    <r>
      <rPr>
        <b/>
        <sz val="11"/>
        <rFont val="Calibri"/>
        <family val="2"/>
        <scheme val="minor"/>
      </rPr>
      <t>2.</t>
    </r>
    <r>
      <rPr>
        <sz val="11"/>
        <rFont val="Calibri"/>
        <family val="2"/>
        <scheme val="minor"/>
      </rPr>
      <t xml:space="preserve"> Realizar al menos dos convenios con entidades locales y/o internacionales para la ejecución de la malla curricular de las carreras tecnológicas de acuerdo al Modelo Educativo.</t>
    </r>
  </si>
  <si>
    <r>
      <rPr>
        <b/>
        <sz val="11"/>
        <rFont val="Calibri"/>
        <family val="2"/>
        <scheme val="minor"/>
      </rPr>
      <t>3.</t>
    </r>
    <r>
      <rPr>
        <sz val="11"/>
        <rFont val="Calibri"/>
        <family val="2"/>
        <scheme val="minor"/>
      </rPr>
      <t xml:space="preserve"> Docentes integrantes de las sub-comisiones curriculares con conocimiento de los fundamentos y principios conceptuales y metodológicos del nuevo modelo educativo.</t>
    </r>
  </si>
  <si>
    <r>
      <rPr>
        <b/>
        <sz val="11"/>
        <rFont val="Calibri"/>
        <family val="2"/>
        <scheme val="minor"/>
      </rPr>
      <t>3.</t>
    </r>
    <r>
      <rPr>
        <sz val="11"/>
        <rFont val="Calibri"/>
        <family val="2"/>
        <scheme val="minor"/>
      </rPr>
      <t xml:space="preserve"> % de docentes que conocen el Modelo Educativo.</t>
    </r>
  </si>
  <si>
    <t>a</t>
  </si>
  <si>
    <t>Participación de los docentes en jornadas de trabajo</t>
  </si>
  <si>
    <t>La actualización de curriculos es requerida para adecuarse al nuevo Modelo Educativo</t>
  </si>
  <si>
    <t>Listados de asistencia</t>
  </si>
  <si>
    <t>DAFT</t>
  </si>
  <si>
    <t>b</t>
  </si>
  <si>
    <t>c</t>
  </si>
  <si>
    <t>d</t>
  </si>
  <si>
    <t>e</t>
  </si>
  <si>
    <t>f</t>
  </si>
  <si>
    <t>g</t>
  </si>
  <si>
    <t>h</t>
  </si>
  <si>
    <t>Contar con los recursos y apoyo técnico para realizar las visitas a los CUR</t>
  </si>
  <si>
    <t>Promoción y continuidad para darle seguimiento a convenios y actividades relacionadas a carreras tecnológicas de dichos centros.</t>
  </si>
  <si>
    <t>Docentes de carreras tecnológicas y contactos de empresas locales</t>
  </si>
  <si>
    <t>Docentes de carreras tecnológicas</t>
  </si>
  <si>
    <t>Es necesario aumentar el conocimiento de los docentes sobre el nuevo modelo educativo.</t>
  </si>
  <si>
    <t>Documentos técnicos en línea con el modelo educativo.</t>
  </si>
  <si>
    <t xml:space="preserve">Docentes integrantes de las sub-comisiones curriculares </t>
  </si>
  <si>
    <t>Directivos de CUR, Decanos de Facultades y DAFT</t>
  </si>
  <si>
    <t>Talleres de capacitación</t>
  </si>
  <si>
    <r>
      <rPr>
        <b/>
        <sz val="11"/>
        <rFont val="Calibri"/>
        <family val="2"/>
        <scheme val="minor"/>
      </rPr>
      <t xml:space="preserve">4. </t>
    </r>
    <r>
      <rPr>
        <sz val="11"/>
        <rFont val="Calibri"/>
        <family val="2"/>
        <scheme val="minor"/>
      </rPr>
      <t>Se impartirá al menos un taller de  capacitación en los Centros Regionales y Ciudad Universitaria de la UNAH.</t>
    </r>
  </si>
  <si>
    <t>Visitas a Centros Regionales y/o decanaturas</t>
  </si>
  <si>
    <r>
      <rPr>
        <b/>
        <sz val="11"/>
        <rFont val="Calibri"/>
        <family val="2"/>
        <scheme val="minor"/>
      </rPr>
      <t>4.</t>
    </r>
    <r>
      <rPr>
        <sz val="11"/>
        <rFont val="Calibri"/>
        <family val="2"/>
        <scheme val="minor"/>
      </rPr>
      <t xml:space="preserve"> Implementación de las líneas básicas de la reforma académica a través del apoyo a proyectos de educación tecnológica que ejecuten las distintas unidades académicas de ciudad universitaria y centros regionales.</t>
    </r>
  </si>
  <si>
    <t>Contar con los recursos para la realización de los talleres con docentes</t>
  </si>
  <si>
    <t>Es necesario aumentar el conocimiento de los docentes sobre el la reforma académica.</t>
  </si>
  <si>
    <r>
      <rPr>
        <b/>
        <sz val="11"/>
        <rFont val="Calibri"/>
        <family val="2"/>
        <scheme val="minor"/>
      </rPr>
      <t>5.</t>
    </r>
    <r>
      <rPr>
        <sz val="11"/>
        <rFont val="Calibri"/>
        <family val="2"/>
        <scheme val="minor"/>
      </rPr>
      <t xml:space="preserve"> Promoción de la educación técnica superior (ETS) y tecnológica como elemento esencial en la educación superior del siglo XXI.</t>
    </r>
  </si>
  <si>
    <r>
      <rPr>
        <b/>
        <sz val="11"/>
        <rFont val="Calibri"/>
        <family val="2"/>
        <scheme val="minor"/>
      </rPr>
      <t xml:space="preserve">5. </t>
    </r>
    <r>
      <rPr>
        <sz val="11"/>
        <rFont val="Calibri"/>
        <family val="2"/>
        <scheme val="minor"/>
      </rPr>
      <t>% de nuevas carreras técnicas y tecnológicas incorporadas en las diferentes facultades y centros regionales en línea con el modelo educativo.</t>
    </r>
  </si>
  <si>
    <t>Acompañamiento a las sub-comisiones curriculares a cargo de la creación de las carreras técnicas y tecnológicas</t>
  </si>
  <si>
    <t>Directivos de CUR, Decanos de Facultades, DAFT y Dirección de Educación Superior</t>
  </si>
  <si>
    <t>Creación e implementación de la política de ETS; disposición de las facultades y CUR para la apertura de nuevas carreras</t>
  </si>
  <si>
    <t>La educación técnica superior (ETS) y tecnológica es un elemento esencial para el desarrollo humano sostenible de Honduras.</t>
  </si>
  <si>
    <t>Carreras habilitadas y estadísticas de ingreso, permanencia y graduaciones</t>
  </si>
  <si>
    <r>
      <rPr>
        <b/>
        <sz val="11"/>
        <rFont val="Calibri"/>
        <family val="2"/>
        <scheme val="minor"/>
      </rPr>
      <t>9.</t>
    </r>
    <r>
      <rPr>
        <sz val="11"/>
        <rFont val="Calibri"/>
        <family val="2"/>
        <scheme val="minor"/>
      </rPr>
      <t xml:space="preserve"> Fortalecer el conocimiento sobre la elaboración de curriculos basados en compentencias</t>
    </r>
  </si>
  <si>
    <r>
      <rPr>
        <b/>
        <sz val="11"/>
        <rFont val="Calibri"/>
        <family val="2"/>
        <scheme val="minor"/>
      </rPr>
      <t xml:space="preserve">9. </t>
    </r>
    <r>
      <rPr>
        <sz val="11"/>
        <rFont val="Calibri"/>
        <family val="2"/>
        <scheme val="minor"/>
      </rPr>
      <t>Se impartirá al menos un taller de  capacitación en los Centros Regionales y Ciudad Universitaria de la UNAH.</t>
    </r>
  </si>
  <si>
    <r>
      <t xml:space="preserve">10. </t>
    </r>
    <r>
      <rPr>
        <sz val="11"/>
        <rFont val="Calibri"/>
        <family val="2"/>
      </rPr>
      <t>% de planes de estudio de carreras tecnológicas con la opción de bimodalidad incorporada</t>
    </r>
  </si>
  <si>
    <t>Es necesario promover diseños curriculares flexibles que permitan menor presencia en las aulas y mayor presencia en los ámbitos reales del trabajo y educación integral</t>
  </si>
  <si>
    <t>Planes de estudios basados en competencias</t>
  </si>
  <si>
    <t>Reducción de la inequidad en el acceso a la educación superior</t>
  </si>
  <si>
    <r>
      <t xml:space="preserve">10. </t>
    </r>
    <r>
      <rPr>
        <sz val="11"/>
        <color theme="1"/>
        <rFont val="Calibri"/>
        <family val="2"/>
      </rPr>
      <t>Implementación de la opción de bimodalidad en el plan de estudios de las carreras tecnológicas actuales y potenciales para reducir la inequidad en el acceso a la educación superior</t>
    </r>
  </si>
  <si>
    <t>Contar con los recursos financieros y tecnológicos para la implementación de la bimodalidad educativa</t>
  </si>
  <si>
    <t>Planes de estudio de carreras tecnológicas con la opción de bimodalidad incorporada</t>
  </si>
  <si>
    <t>Encuadernadora</t>
  </si>
  <si>
    <r>
      <rPr>
        <b/>
        <sz val="12"/>
        <rFont val="Calibri"/>
        <family val="2"/>
      </rPr>
      <t>1.</t>
    </r>
    <r>
      <rPr>
        <sz val="12"/>
        <rFont val="Calibri"/>
        <family val="2"/>
      </rPr>
      <t xml:space="preserve"> Currículos actualizados en las carreras tecnológicas de la UNAH de acuerdo a la promoción del desarrollo humano sostenible. </t>
    </r>
  </si>
  <si>
    <t>i</t>
  </si>
  <si>
    <t>Compra de equipos/insumos para las carreras tecnológicas a nivel nacional</t>
  </si>
  <si>
    <r>
      <rPr>
        <b/>
        <sz val="11"/>
        <rFont val="Calibri"/>
        <family val="2"/>
        <scheme val="minor"/>
      </rPr>
      <t>10.</t>
    </r>
    <r>
      <rPr>
        <sz val="11"/>
        <rFont val="Calibri"/>
        <family val="2"/>
        <scheme val="minor"/>
      </rPr>
      <t xml:space="preserve"> # de solicitudes atendidas</t>
    </r>
  </si>
  <si>
    <t xml:space="preserve">Equipos de investigación, laboratorio, aprendizaje y enseñanza </t>
  </si>
  <si>
    <r>
      <rPr>
        <b/>
        <sz val="11"/>
        <rFont val="Calibri"/>
        <family val="2"/>
        <scheme val="minor"/>
      </rPr>
      <t>10.</t>
    </r>
    <r>
      <rPr>
        <sz val="11"/>
        <rFont val="Calibri"/>
        <family val="2"/>
        <scheme val="minor"/>
      </rPr>
      <t xml:space="preserve"> Atención de urgencias de funcionamiento académico</t>
    </r>
  </si>
  <si>
    <t>Contar con los recursos para la compra urgente de equipos e insumos requeridos</t>
  </si>
  <si>
    <t>Las carreras tecnológicas requieren de equipo de laboratorio y otros para la investigación, enseñanza y aprendizaje</t>
  </si>
  <si>
    <t>Equipo adquirido</t>
  </si>
  <si>
    <t>Estudiantes de las carreras tecnológicas</t>
  </si>
  <si>
    <r>
      <t xml:space="preserve">6. </t>
    </r>
    <r>
      <rPr>
        <sz val="11"/>
        <rFont val="Calibri"/>
        <family val="2"/>
        <scheme val="minor"/>
      </rPr>
      <t>Número de personas incorporadas y equipo adquirido</t>
    </r>
  </si>
  <si>
    <t>Contratación de personal y adquisición de equipo de oficina y tecnológico</t>
  </si>
  <si>
    <r>
      <t xml:space="preserve">6. </t>
    </r>
    <r>
      <rPr>
        <sz val="11"/>
        <rFont val="Calibri"/>
        <family val="2"/>
        <scheme val="minor"/>
      </rPr>
      <t>Fortalecer la estructura interna y física de la DAFT a fin de completar el personal multidisciplinario idóneo y ofrecer los equipos e insumos necesarios para el desarrollo de la educación tecnológica en la UNAH</t>
    </r>
  </si>
  <si>
    <t>Contar con los recursos para la contratación de personal y adquisión de equipo de oficina y tecnológico</t>
  </si>
  <si>
    <t>Es necesario un personal multidisciplinario que cuente con el equipo adecuado para el desarrollo de la educación tecnológica en la UNAH</t>
  </si>
  <si>
    <t>Acuerdos y equipo instalado y funcionando</t>
  </si>
  <si>
    <r>
      <rPr>
        <b/>
        <sz val="10"/>
        <rFont val="Calibri"/>
        <family val="2"/>
        <scheme val="minor"/>
      </rPr>
      <t>1.</t>
    </r>
    <r>
      <rPr>
        <sz val="10"/>
        <rFont val="Calibri"/>
        <family val="2"/>
        <scheme val="minor"/>
      </rPr>
      <t xml:space="preserve"> Porcentaje de planes de estudio actualizados a nivel nacional en las carreras tecnológicas.</t>
    </r>
  </si>
  <si>
    <t xml:space="preserve">Realizar  jornadas de trabajo sobre la Educación Tecnológica en equipos Multidisciplinarios. </t>
  </si>
  <si>
    <t>Realizar visitas a Centros Regionales y/o entidades locales o internacionales relacionadas a cada carrera tecnológica</t>
  </si>
  <si>
    <t xml:space="preserve">Desarrollar talleres de capacitación sobre la Implementación de las líneas básicas de la reforma académica. </t>
  </si>
  <si>
    <t xml:space="preserve">Relizar visitas a Centros Regionales para la integración de las sub-comisiones curriculares </t>
  </si>
  <si>
    <t xml:space="preserve">Recurrente </t>
  </si>
  <si>
    <t xml:space="preserve">POA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</si>
</sst>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quot;L.&quot;\ #,##0.00"/>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1"/>
      <name val="Calibri"/>
      <family val="2"/>
    </font>
    <font>
      <sz val="10"/>
      <name val="Calibri"/>
      <family val="2"/>
      <scheme val="minor"/>
    </font>
    <font>
      <b/>
      <sz val="1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6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3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6" fontId="43" fillId="0" borderId="0" xfId="18" applyNumberFormat="1" applyFont="1" applyAlignment="1">
      <alignment vertical="center"/>
    </xf>
    <xf numFmtId="0" fontId="44" fillId="0" borderId="0" xfId="0" applyFont="1" applyAlignment="1">
      <alignment vertical="center"/>
    </xf>
    <xf numFmtId="176"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7"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165"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165"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165"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3" fillId="0" borderId="0" xfId="18" applyNumberFormat="1" applyFont="1" applyAlignment="1">
      <alignment horizontal="center" vertical="center"/>
    </xf>
    <xf numFmtId="176" fontId="45" fillId="0" borderId="0" xfId="18" applyNumberFormat="1" applyFont="1" applyAlignment="1">
      <alignment horizontal="center" vertical="center"/>
    </xf>
    <xf numFmtId="177" fontId="47" fillId="3" borderId="0" xfId="10" applyNumberFormat="1" applyFont="1" applyFill="1" applyAlignment="1">
      <alignment horizontal="center" vertical="center"/>
    </xf>
    <xf numFmtId="165"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6"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6"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6"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6"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167"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8" fillId="0" borderId="0" xfId="18" applyNumberFormat="1" applyFont="1" applyAlignment="1">
      <alignment vertical="center"/>
    </xf>
    <xf numFmtId="0" fontId="54" fillId="0" borderId="0" xfId="0" applyFont="1" applyAlignment="1">
      <alignment vertical="center"/>
    </xf>
    <xf numFmtId="176" fontId="54" fillId="0" borderId="0" xfId="18" applyNumberFormat="1" applyFont="1" applyAlignment="1">
      <alignment vertical="center"/>
    </xf>
    <xf numFmtId="0" fontId="55" fillId="13" borderId="0" xfId="0" applyFont="1" applyFill="1" applyAlignment="1">
      <alignment horizontal="left" vertical="center"/>
    </xf>
    <xf numFmtId="166"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167" fontId="51" fillId="15" borderId="39" xfId="18" applyFont="1" applyFill="1" applyBorder="1" applyAlignment="1">
      <alignment horizontal="center" vertical="center" wrapText="1"/>
    </xf>
    <xf numFmtId="167" fontId="50" fillId="13" borderId="0" xfId="18" applyFont="1" applyFill="1" applyAlignment="1">
      <alignment horizontal="center" vertical="center"/>
    </xf>
    <xf numFmtId="167"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165"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28" fillId="12" borderId="26" xfId="18" applyFont="1" applyFill="1" applyBorder="1" applyAlignment="1" applyProtection="1">
      <alignment horizontal="center" vertical="center" wrapText="1"/>
      <protection locked="0"/>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9" fillId="0" borderId="0" xfId="0" applyFont="1" applyAlignment="1">
      <alignment horizontal="center" vertical="center"/>
    </xf>
    <xf numFmtId="167" fontId="59" fillId="0" borderId="0" xfId="18" applyFont="1" applyAlignment="1">
      <alignment vertical="center"/>
    </xf>
    <xf numFmtId="176" fontId="59" fillId="0" borderId="0" xfId="18" applyNumberFormat="1" applyFont="1" applyAlignment="1">
      <alignment vertical="center"/>
    </xf>
    <xf numFmtId="176"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167"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166" fontId="14" fillId="0" borderId="7" xfId="0" applyNumberFormat="1" applyFont="1" applyBorder="1" applyAlignment="1">
      <alignment horizontal="center" vertical="center"/>
    </xf>
    <xf numFmtId="166" fontId="0" fillId="0" borderId="9" xfId="18" applyNumberFormat="1" applyFont="1" applyBorder="1" applyAlignment="1">
      <alignment vertical="center"/>
    </xf>
    <xf numFmtId="166" fontId="0" fillId="0" borderId="10" xfId="18" applyNumberFormat="1" applyFont="1" applyBorder="1" applyAlignment="1">
      <alignment vertical="center"/>
    </xf>
    <xf numFmtId="166" fontId="0" fillId="0" borderId="10" xfId="18" applyNumberFormat="1" applyFont="1" applyFill="1" applyBorder="1" applyAlignment="1">
      <alignment vertical="center"/>
    </xf>
    <xf numFmtId="166" fontId="0" fillId="0" borderId="11" xfId="18" applyNumberFormat="1" applyFont="1" applyFill="1" applyBorder="1" applyAlignment="1">
      <alignment vertical="center"/>
    </xf>
    <xf numFmtId="166" fontId="0" fillId="0" borderId="3" xfId="18" applyNumberFormat="1" applyFont="1" applyFill="1" applyBorder="1" applyAlignment="1">
      <alignment vertical="center"/>
    </xf>
    <xf numFmtId="166" fontId="0" fillId="0" borderId="0" xfId="18" applyNumberFormat="1" applyFont="1" applyFill="1" applyBorder="1" applyAlignment="1">
      <alignment vertical="center"/>
    </xf>
    <xf numFmtId="166" fontId="14" fillId="0" borderId="3" xfId="0" applyNumberFormat="1" applyFont="1" applyBorder="1" applyAlignment="1">
      <alignment horizontal="center" vertical="center"/>
    </xf>
    <xf numFmtId="166" fontId="0" fillId="0" borderId="10" xfId="0" applyNumberFormat="1" applyBorder="1" applyAlignment="1">
      <alignment vertical="center"/>
    </xf>
    <xf numFmtId="0" fontId="0" fillId="0" borderId="49" xfId="0" applyFill="1" applyBorder="1" applyAlignment="1">
      <alignment vertical="center"/>
    </xf>
    <xf numFmtId="166" fontId="0" fillId="0" borderId="2" xfId="0" applyNumberFormat="1" applyFill="1" applyBorder="1" applyAlignment="1">
      <alignment vertical="center"/>
    </xf>
    <xf numFmtId="166" fontId="0" fillId="0" borderId="9" xfId="0" applyNumberFormat="1" applyBorder="1" applyAlignment="1">
      <alignment vertical="center"/>
    </xf>
    <xf numFmtId="166" fontId="0" fillId="0" borderId="11" xfId="0" applyNumberFormat="1" applyBorder="1" applyAlignment="1">
      <alignment vertical="center"/>
    </xf>
    <xf numFmtId="0" fontId="66" fillId="20" borderId="6" xfId="0" applyFont="1" applyFill="1" applyBorder="1" applyAlignment="1">
      <alignment vertical="center"/>
    </xf>
    <xf numFmtId="166" fontId="66" fillId="20" borderId="3" xfId="0" applyNumberFormat="1" applyFont="1" applyFill="1" applyBorder="1" applyAlignment="1">
      <alignment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166"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166"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165" fontId="23" fillId="0" borderId="0" xfId="0" applyNumberFormat="1" applyFont="1" applyFill="1" applyBorder="1" applyAlignment="1">
      <alignment horizontal="center" vertical="center"/>
    </xf>
    <xf numFmtId="165"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165" fontId="22" fillId="0" borderId="0" xfId="0" applyNumberFormat="1" applyFont="1" applyFill="1" applyBorder="1" applyAlignment="1">
      <alignment vertical="center"/>
    </xf>
    <xf numFmtId="165"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167"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166" fontId="66" fillId="0" borderId="0" xfId="0" applyNumberFormat="1" applyFont="1" applyFill="1" applyBorder="1" applyAlignment="1">
      <alignment vertical="center"/>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167"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167"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167"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167" fontId="37"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167"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167"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4" fillId="0" borderId="26" xfId="19" applyFont="1" applyBorder="1" applyAlignment="1">
      <alignment horizontal="left" vertical="center" wrapText="1"/>
    </xf>
    <xf numFmtId="165" fontId="33" fillId="0" borderId="26" xfId="16" applyNumberFormat="1" applyFont="1" applyBorder="1" applyAlignment="1">
      <alignment horizontal="center" vertical="center" wrapText="1"/>
    </xf>
    <xf numFmtId="0" fontId="33" fillId="0" borderId="26" xfId="16" applyFont="1" applyBorder="1" applyAlignment="1">
      <alignment horizontal="left" vertical="center" wrapText="1"/>
    </xf>
    <xf numFmtId="0" fontId="0" fillId="2" borderId="0" xfId="0" applyFill="1" applyAlignment="1">
      <alignment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165" fontId="22" fillId="2" borderId="0" xfId="0" applyNumberFormat="1" applyFont="1" applyFill="1" applyBorder="1" applyAlignment="1">
      <alignment vertical="center"/>
    </xf>
    <xf numFmtId="165"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0" fillId="2" borderId="0" xfId="0" applyFill="1" applyBorder="1" applyAlignment="1">
      <alignment vertical="center"/>
    </xf>
    <xf numFmtId="165" fontId="23" fillId="13" borderId="8" xfId="0" applyNumberFormat="1" applyFont="1" applyFill="1" applyBorder="1" applyAlignment="1">
      <alignment horizontal="center" vertical="center" wrapText="1"/>
    </xf>
    <xf numFmtId="165" fontId="23" fillId="13" borderId="32" xfId="0" applyNumberFormat="1" applyFont="1" applyFill="1" applyBorder="1" applyAlignment="1">
      <alignment horizontal="center" vertical="center" wrapText="1"/>
    </xf>
    <xf numFmtId="0" fontId="22" fillId="2" borderId="50" xfId="0" applyFont="1" applyFill="1" applyBorder="1" applyAlignment="1">
      <alignment horizontal="center" vertical="center"/>
    </xf>
    <xf numFmtId="0" fontId="22" fillId="2" borderId="51" xfId="0" applyFont="1" applyFill="1" applyBorder="1" applyAlignment="1">
      <alignment horizontal="center" vertical="center"/>
    </xf>
    <xf numFmtId="0" fontId="22" fillId="2" borderId="10" xfId="0" applyFont="1" applyFill="1" applyBorder="1" applyAlignment="1">
      <alignment horizontal="center" vertical="center"/>
    </xf>
    <xf numFmtId="0" fontId="72" fillId="0" borderId="26" xfId="19" applyFont="1" applyBorder="1" applyAlignment="1">
      <alignment horizontal="left" vertical="center" wrapText="1"/>
    </xf>
    <xf numFmtId="0" fontId="29" fillId="0" borderId="30" xfId="16" applyFont="1" applyBorder="1" applyAlignment="1">
      <alignment vertical="center" wrapText="1"/>
    </xf>
    <xf numFmtId="9" fontId="33" fillId="10" borderId="26" xfId="17" applyFont="1" applyFill="1" applyBorder="1" applyAlignment="1">
      <alignment horizontal="center" vertical="center" wrapText="1"/>
    </xf>
    <xf numFmtId="9" fontId="33" fillId="10" borderId="26" xfId="18" applyNumberFormat="1" applyFont="1" applyFill="1" applyBorder="1" applyAlignment="1">
      <alignment horizontal="center" vertical="center" wrapText="1"/>
    </xf>
    <xf numFmtId="165" fontId="22" fillId="2" borderId="13" xfId="0" applyNumberFormat="1" applyFont="1" applyFill="1" applyBorder="1" applyAlignment="1">
      <alignment horizontal="center" vertical="center"/>
    </xf>
    <xf numFmtId="0" fontId="4" fillId="0" borderId="26" xfId="19" applyFont="1" applyFill="1" applyBorder="1" applyAlignment="1">
      <alignment horizontal="left" vertical="center" wrapText="1"/>
    </xf>
    <xf numFmtId="9" fontId="33" fillId="10" borderId="26" xfId="16" applyNumberFormat="1" applyFont="1" applyFill="1" applyBorder="1" applyAlignment="1">
      <alignment horizontal="center" vertical="center" wrapText="1"/>
    </xf>
    <xf numFmtId="0" fontId="4" fillId="0" borderId="52" xfId="19" applyFont="1" applyFill="1" applyBorder="1" applyAlignment="1">
      <alignment horizontal="left" vertical="center" wrapText="1"/>
    </xf>
    <xf numFmtId="165" fontId="33" fillId="0" borderId="52" xfId="16" applyNumberFormat="1" applyFont="1" applyBorder="1" applyAlignment="1">
      <alignment horizontal="center" vertical="center" wrapText="1"/>
    </xf>
    <xf numFmtId="167" fontId="33" fillId="0" borderId="52" xfId="18" applyFont="1" applyBorder="1" applyAlignment="1">
      <alignment horizontal="center" vertical="center" wrapText="1"/>
    </xf>
    <xf numFmtId="0" fontId="22" fillId="5" borderId="9" xfId="0" applyFont="1" applyFill="1" applyBorder="1" applyAlignment="1">
      <alignment vertical="center"/>
    </xf>
    <xf numFmtId="0" fontId="22" fillId="5" borderId="57" xfId="0" applyNumberFormat="1" applyFont="1" applyFill="1" applyBorder="1" applyAlignment="1">
      <alignment horizontal="center" vertical="center"/>
    </xf>
    <xf numFmtId="0" fontId="22" fillId="5" borderId="46" xfId="0" applyNumberFormat="1" applyFont="1" applyFill="1" applyBorder="1" applyAlignment="1">
      <alignment horizontal="center" vertical="center"/>
    </xf>
    <xf numFmtId="165" fontId="22" fillId="5" borderId="9" xfId="0" applyNumberFormat="1" applyFont="1" applyFill="1" applyBorder="1" applyAlignment="1">
      <alignment vertical="center"/>
    </xf>
    <xf numFmtId="165" fontId="22" fillId="5" borderId="10" xfId="0" applyNumberFormat="1" applyFont="1" applyFill="1" applyBorder="1" applyAlignment="1">
      <alignment vertical="center"/>
    </xf>
    <xf numFmtId="165" fontId="22" fillId="5" borderId="11" xfId="0" applyNumberFormat="1" applyFont="1" applyFill="1" applyBorder="1" applyAlignment="1">
      <alignment vertical="center"/>
    </xf>
    <xf numFmtId="165" fontId="22" fillId="2" borderId="57" xfId="0" applyNumberFormat="1" applyFont="1" applyFill="1" applyBorder="1" applyAlignment="1">
      <alignment vertical="center"/>
    </xf>
    <xf numFmtId="165" fontId="22" fillId="2" borderId="46" xfId="0" applyNumberFormat="1" applyFont="1" applyFill="1" applyBorder="1" applyAlignment="1">
      <alignment vertical="center"/>
    </xf>
    <xf numFmtId="165" fontId="22" fillId="2" borderId="9" xfId="0" applyNumberFormat="1" applyFont="1" applyFill="1" applyBorder="1" applyAlignment="1">
      <alignment horizontal="center" vertical="center"/>
    </xf>
    <xf numFmtId="0" fontId="22" fillId="5" borderId="57" xfId="0" applyFont="1" applyFill="1" applyBorder="1" applyAlignment="1">
      <alignment horizontal="center" vertical="center"/>
    </xf>
    <xf numFmtId="0" fontId="22" fillId="2" borderId="55" xfId="0" applyFont="1" applyFill="1" applyBorder="1" applyAlignment="1">
      <alignment horizontal="center" vertical="center"/>
    </xf>
    <xf numFmtId="0" fontId="22" fillId="2" borderId="56" xfId="0" applyFont="1" applyFill="1" applyBorder="1" applyAlignment="1">
      <alignment horizontal="center" vertical="center"/>
    </xf>
    <xf numFmtId="0" fontId="22" fillId="2" borderId="58" xfId="0" applyFont="1" applyFill="1" applyBorder="1" applyAlignment="1">
      <alignment horizontal="center" vertical="center"/>
    </xf>
    <xf numFmtId="0" fontId="22" fillId="5" borderId="14" xfId="0" applyFont="1" applyFill="1" applyBorder="1" applyAlignment="1">
      <alignment horizontal="center" vertical="center"/>
    </xf>
    <xf numFmtId="0" fontId="22" fillId="5" borderId="17" xfId="0" applyFont="1" applyFill="1" applyBorder="1" applyAlignment="1">
      <alignment horizontal="center" vertical="center"/>
    </xf>
    <xf numFmtId="0" fontId="22" fillId="5" borderId="19" xfId="0" applyFont="1" applyFill="1" applyBorder="1" applyAlignment="1">
      <alignment horizontal="center" vertical="center"/>
    </xf>
    <xf numFmtId="0" fontId="23" fillId="17" borderId="9" xfId="0" applyFont="1" applyFill="1" applyBorder="1" applyAlignment="1">
      <alignment vertical="center"/>
    </xf>
    <xf numFmtId="0" fontId="23" fillId="17" borderId="10" xfId="0" applyFont="1" applyFill="1" applyBorder="1" applyAlignment="1">
      <alignment vertical="center"/>
    </xf>
    <xf numFmtId="0" fontId="23" fillId="17" borderId="9" xfId="0" applyNumberFormat="1" applyFont="1" applyFill="1" applyBorder="1" applyAlignment="1">
      <alignment horizontal="center" vertical="center"/>
    </xf>
    <xf numFmtId="0" fontId="23" fillId="17" borderId="12" xfId="0" applyNumberFormat="1" applyFont="1" applyFill="1" applyBorder="1" applyAlignment="1">
      <alignment horizontal="center" vertical="center"/>
    </xf>
    <xf numFmtId="0" fontId="23" fillId="17" borderId="10" xfId="0" applyNumberFormat="1" applyFont="1" applyFill="1" applyBorder="1" applyAlignment="1">
      <alignment horizontal="center" vertical="center"/>
    </xf>
    <xf numFmtId="165" fontId="22" fillId="0" borderId="57" xfId="0" applyNumberFormat="1" applyFont="1" applyFill="1" applyBorder="1" applyAlignment="1">
      <alignment vertical="center"/>
    </xf>
    <xf numFmtId="165" fontId="22" fillId="5" borderId="57" xfId="0" applyNumberFormat="1" applyFont="1" applyFill="1" applyBorder="1" applyAlignment="1">
      <alignment vertical="center"/>
    </xf>
    <xf numFmtId="165" fontId="22" fillId="0" borderId="13" xfId="0" applyNumberFormat="1" applyFont="1" applyFill="1" applyBorder="1" applyAlignment="1">
      <alignment vertical="center"/>
    </xf>
    <xf numFmtId="165" fontId="22" fillId="5" borderId="46" xfId="0" applyNumberFormat="1" applyFont="1" applyFill="1" applyBorder="1" applyAlignment="1">
      <alignment vertical="center"/>
    </xf>
    <xf numFmtId="165" fontId="22" fillId="2" borderId="57" xfId="0" applyNumberFormat="1" applyFont="1" applyFill="1" applyBorder="1" applyAlignment="1">
      <alignment horizontal="center" vertical="center"/>
    </xf>
    <xf numFmtId="165" fontId="22" fillId="2" borderId="46" xfId="0" applyNumberFormat="1" applyFont="1" applyFill="1" applyBorder="1" applyAlignment="1">
      <alignment horizontal="center" vertic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165" fontId="22" fillId="2" borderId="13" xfId="0" applyNumberFormat="1" applyFont="1" applyFill="1" applyBorder="1" applyAlignment="1">
      <alignment vertical="center"/>
    </xf>
    <xf numFmtId="0" fontId="50" fillId="17" borderId="9" xfId="0" applyFont="1" applyFill="1" applyBorder="1" applyAlignment="1">
      <alignment horizontal="center" vertical="center"/>
    </xf>
    <xf numFmtId="0" fontId="23" fillId="17" borderId="14" xfId="0" applyNumberFormat="1" applyFont="1" applyFill="1" applyBorder="1" applyAlignment="1">
      <alignment horizontal="center" vertical="center"/>
    </xf>
    <xf numFmtId="0" fontId="22" fillId="5" borderId="17" xfId="0" applyNumberFormat="1" applyFont="1" applyFill="1" applyBorder="1" applyAlignment="1">
      <alignment horizontal="center" vertical="center"/>
    </xf>
    <xf numFmtId="0" fontId="23" fillId="17" borderId="33" xfId="0" applyNumberFormat="1" applyFont="1" applyFill="1" applyBorder="1" applyAlignment="1">
      <alignment horizontal="center" vertical="center"/>
    </xf>
    <xf numFmtId="0" fontId="23" fillId="17" borderId="17" xfId="0" applyNumberFormat="1" applyFont="1" applyFill="1" applyBorder="1" applyAlignment="1">
      <alignment horizontal="center" vertical="center"/>
    </xf>
    <xf numFmtId="165" fontId="22" fillId="0" borderId="9" xfId="0" applyNumberFormat="1" applyFont="1" applyFill="1" applyBorder="1" applyAlignment="1">
      <alignment vertical="center"/>
    </xf>
    <xf numFmtId="165" fontId="22" fillId="2" borderId="23" xfId="0" applyNumberFormat="1" applyFont="1" applyFill="1" applyBorder="1" applyAlignment="1">
      <alignment vertical="center"/>
    </xf>
    <xf numFmtId="165" fontId="22" fillId="2" borderId="58" xfId="0" applyNumberFormat="1" applyFont="1" applyFill="1" applyBorder="1" applyAlignment="1">
      <alignment vertical="center"/>
    </xf>
    <xf numFmtId="165" fontId="22" fillId="0" borderId="12" xfId="0" applyNumberFormat="1" applyFont="1" applyFill="1" applyBorder="1" applyAlignment="1">
      <alignment vertical="center"/>
    </xf>
    <xf numFmtId="165" fontId="22" fillId="0" borderId="10" xfId="0" applyNumberFormat="1" applyFont="1" applyFill="1" applyBorder="1" applyAlignment="1">
      <alignment vertical="center"/>
    </xf>
    <xf numFmtId="0" fontId="50" fillId="17" borderId="55" xfId="0" applyFont="1" applyFill="1" applyBorder="1" applyAlignment="1">
      <alignment horizontal="center" vertical="center"/>
    </xf>
    <xf numFmtId="165" fontId="22" fillId="2" borderId="14" xfId="0" applyNumberFormat="1" applyFont="1" applyFill="1" applyBorder="1" applyAlignment="1">
      <alignment horizontal="center" vertical="center"/>
    </xf>
    <xf numFmtId="165" fontId="22" fillId="2" borderId="17" xfId="0" applyNumberFormat="1" applyFont="1" applyFill="1" applyBorder="1" applyAlignment="1">
      <alignment horizontal="center" vertical="center"/>
    </xf>
    <xf numFmtId="165" fontId="22" fillId="2" borderId="19" xfId="0" applyNumberFormat="1" applyFont="1" applyFill="1" applyBorder="1" applyAlignment="1">
      <alignment horizontal="center" vertical="center"/>
    </xf>
    <xf numFmtId="0" fontId="23" fillId="17" borderId="14" xfId="0" applyFont="1" applyFill="1" applyBorder="1" applyAlignment="1">
      <alignment vertical="center"/>
    </xf>
    <xf numFmtId="0" fontId="22" fillId="5" borderId="17" xfId="0" applyFont="1" applyFill="1" applyBorder="1" applyAlignment="1">
      <alignment vertical="center"/>
    </xf>
    <xf numFmtId="0" fontId="23" fillId="17" borderId="17" xfId="0" applyFont="1" applyFill="1" applyBorder="1" applyAlignment="1">
      <alignment vertical="center"/>
    </xf>
    <xf numFmtId="0" fontId="22" fillId="5" borderId="19" xfId="0" applyFont="1" applyFill="1" applyBorder="1" applyAlignment="1">
      <alignment vertical="center"/>
    </xf>
    <xf numFmtId="165" fontId="22" fillId="0" borderId="45" xfId="0" applyNumberFormat="1" applyFont="1" applyFill="1" applyBorder="1" applyAlignment="1">
      <alignment vertical="center"/>
    </xf>
    <xf numFmtId="165" fontId="22" fillId="2" borderId="45" xfId="0" applyNumberFormat="1" applyFont="1" applyFill="1" applyBorder="1" applyAlignment="1">
      <alignment horizontal="center" vertical="center"/>
    </xf>
    <xf numFmtId="165" fontId="22" fillId="2" borderId="45" xfId="0" applyNumberFormat="1" applyFont="1" applyFill="1" applyBorder="1" applyAlignment="1">
      <alignment vertical="center"/>
    </xf>
    <xf numFmtId="0" fontId="23" fillId="17" borderId="33" xfId="0" applyFont="1" applyFill="1" applyBorder="1" applyAlignment="1">
      <alignment vertical="center"/>
    </xf>
    <xf numFmtId="0" fontId="22" fillId="5" borderId="12" xfId="0" applyFont="1" applyFill="1" applyBorder="1" applyAlignment="1">
      <alignment horizontal="center" vertical="center"/>
    </xf>
    <xf numFmtId="0" fontId="22" fillId="2" borderId="12" xfId="0" applyFont="1" applyFill="1" applyBorder="1" applyAlignment="1">
      <alignment horizontal="center" vertical="center"/>
    </xf>
    <xf numFmtId="0" fontId="23" fillId="17" borderId="57" xfId="0" applyNumberFormat="1" applyFont="1" applyFill="1" applyBorder="1" applyAlignment="1">
      <alignment horizontal="center" vertical="center"/>
    </xf>
    <xf numFmtId="0" fontId="22" fillId="5" borderId="13" xfId="0" applyFont="1" applyFill="1" applyBorder="1" applyAlignment="1">
      <alignment horizontal="center" vertical="center"/>
    </xf>
    <xf numFmtId="0" fontId="22" fillId="5" borderId="46" xfId="0" applyFont="1" applyFill="1" applyBorder="1" applyAlignment="1">
      <alignment horizontal="center" vertical="center"/>
    </xf>
    <xf numFmtId="0" fontId="33" fillId="0" borderId="30" xfId="19" applyFont="1" applyBorder="1" applyAlignment="1">
      <alignment horizontal="left" vertical="top" wrapText="1"/>
    </xf>
    <xf numFmtId="0" fontId="4" fillId="0" borderId="26" xfId="19" applyFont="1" applyBorder="1" applyAlignment="1">
      <alignment horizontal="left" vertical="top" wrapText="1"/>
    </xf>
    <xf numFmtId="0" fontId="33" fillId="0" borderId="26" xfId="16" applyFont="1" applyBorder="1" applyAlignment="1">
      <alignment horizontal="center" vertical="top" wrapText="1"/>
    </xf>
    <xf numFmtId="167" fontId="33" fillId="0" borderId="26" xfId="18" applyFont="1" applyBorder="1" applyAlignment="1">
      <alignment horizontal="center" vertical="top" wrapText="1"/>
    </xf>
    <xf numFmtId="0" fontId="33" fillId="0" borderId="26" xfId="16" applyFont="1" applyBorder="1" applyAlignment="1">
      <alignment horizontal="left" vertical="top" wrapText="1"/>
    </xf>
    <xf numFmtId="0" fontId="3" fillId="0" borderId="26" xfId="19" applyFont="1" applyBorder="1" applyAlignment="1">
      <alignment horizontal="left" vertical="top" wrapText="1"/>
    </xf>
    <xf numFmtId="0" fontId="33" fillId="0" borderId="26" xfId="16" applyFont="1" applyFill="1" applyBorder="1" applyAlignment="1">
      <alignment horizontal="center" vertical="top" wrapText="1"/>
    </xf>
    <xf numFmtId="0" fontId="4" fillId="0" borderId="52" xfId="19" applyFont="1" applyBorder="1" applyAlignment="1">
      <alignment horizontal="left" vertical="top" wrapText="1"/>
    </xf>
    <xf numFmtId="0" fontId="33" fillId="0" borderId="52" xfId="16" applyFont="1" applyFill="1" applyBorder="1" applyAlignment="1">
      <alignment horizontal="center" vertical="top" wrapText="1"/>
    </xf>
    <xf numFmtId="0" fontId="33" fillId="0" borderId="52" xfId="16" applyFont="1" applyBorder="1" applyAlignment="1">
      <alignment horizontal="left" vertical="top" wrapText="1"/>
    </xf>
    <xf numFmtId="0" fontId="35" fillId="0" borderId="26" xfId="19" applyFont="1" applyBorder="1" applyAlignment="1">
      <alignment vertical="top" wrapText="1"/>
    </xf>
    <xf numFmtId="0" fontId="33" fillId="0" borderId="26" xfId="16" applyFont="1" applyBorder="1" applyAlignment="1">
      <alignment vertical="top" wrapText="1"/>
    </xf>
    <xf numFmtId="0" fontId="36" fillId="0" borderId="26" xfId="19" applyFont="1" applyBorder="1" applyAlignment="1">
      <alignment vertical="top" wrapText="1"/>
    </xf>
    <xf numFmtId="0" fontId="73" fillId="0" borderId="26" xfId="19" applyFont="1" applyBorder="1" applyAlignment="1">
      <alignment horizontal="lef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0" borderId="53"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7" fillId="0" borderId="54"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7" fillId="0" borderId="30"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0" fillId="0" borderId="59" xfId="0" applyBorder="1" applyAlignment="1">
      <alignment vertical="center"/>
    </xf>
    <xf numFmtId="0" fontId="0" fillId="0" borderId="60" xfId="0" applyBorder="1" applyAlignment="1">
      <alignment vertical="center"/>
    </xf>
    <xf numFmtId="0" fontId="0" fillId="0" borderId="38" xfId="0" applyBorder="1" applyAlignment="1">
      <alignment vertical="center"/>
    </xf>
    <xf numFmtId="0" fontId="0" fillId="0" borderId="50" xfId="0" applyBorder="1" applyAlignment="1">
      <alignment vertical="center"/>
    </xf>
    <xf numFmtId="0" fontId="0" fillId="0" borderId="61" xfId="0" applyBorder="1" applyAlignment="1">
      <alignment horizontal="center" vertical="center"/>
    </xf>
    <xf numFmtId="166" fontId="0" fillId="0" borderId="51" xfId="0" applyNumberFormat="1" applyFill="1" applyBorder="1" applyAlignment="1">
      <alignment vertical="center"/>
    </xf>
    <xf numFmtId="0" fontId="29" fillId="2" borderId="30" xfId="19"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29" fillId="2" borderId="27"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owLegendKey val="0"/>
          <c:showVal val="0"/>
          <c:showCatName val="0"/>
          <c:showSerName val="0"/>
          <c:showPercent val="0"/>
          <c:showBubbleSize val="0"/>
        </c:dLbls>
        <c:gapWidth val="150"/>
        <c:shape val="box"/>
        <c:axId val="275676952"/>
        <c:axId val="221266032"/>
        <c:axId val="0"/>
      </c:bar3DChart>
      <c:catAx>
        <c:axId val="275676952"/>
        <c:scaling>
          <c:orientation val="minMax"/>
        </c:scaling>
        <c:delete val="0"/>
        <c:axPos val="b"/>
        <c:numFmt formatCode="General" sourceLinked="0"/>
        <c:majorTickMark val="none"/>
        <c:minorTickMark val="none"/>
        <c:tickLblPos val="nextTo"/>
        <c:crossAx val="221266032"/>
        <c:crosses val="autoZero"/>
        <c:auto val="1"/>
        <c:lblAlgn val="ctr"/>
        <c:lblOffset val="100"/>
        <c:noMultiLvlLbl val="0"/>
      </c:catAx>
      <c:valAx>
        <c:axId val="22126603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75676952"/>
        <c:crosses val="autoZero"/>
        <c:crossBetween val="between"/>
      </c:valAx>
      <c:dTable>
        <c:showHorzBorder val="1"/>
        <c:showVertBorder val="1"/>
        <c:showOutline val="1"/>
        <c:showKeys val="1"/>
        <c:txPr>
          <a:bodyPr/>
          <a:lstStyle/>
          <a:p>
            <a:pPr rtl="0">
              <a:defRPr sz="900"/>
            </a:pPr>
            <a:endParaRPr lang="es-ES"/>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2</c:v>
                </c:pt>
                <c:pt idx="2">
                  <c:v>0</c:v>
                </c:pt>
                <c:pt idx="3">
                  <c:v>0</c:v>
                </c:pt>
                <c:pt idx="4">
                  <c:v>0</c:v>
                </c:pt>
                <c:pt idx="5">
                  <c:v>1</c:v>
                </c:pt>
                <c:pt idx="6">
                  <c:v>1</c:v>
                </c:pt>
                <c:pt idx="7">
                  <c:v>0</c:v>
                </c:pt>
                <c:pt idx="8">
                  <c:v>0</c:v>
                </c:pt>
                <c:pt idx="9">
                  <c:v>0</c:v>
                </c:pt>
              </c:numCache>
            </c:numRef>
          </c:val>
        </c:ser>
        <c:dLbls>
          <c:showLegendKey val="0"/>
          <c:showVal val="0"/>
          <c:showCatName val="0"/>
          <c:showSerName val="0"/>
          <c:showPercent val="0"/>
          <c:showBubbleSize val="0"/>
        </c:dLbls>
        <c:gapWidth val="150"/>
        <c:shape val="box"/>
        <c:axId val="221266816"/>
        <c:axId val="221265640"/>
        <c:axId val="0"/>
      </c:bar3DChart>
      <c:catAx>
        <c:axId val="221266816"/>
        <c:scaling>
          <c:orientation val="minMax"/>
        </c:scaling>
        <c:delete val="0"/>
        <c:axPos val="b"/>
        <c:numFmt formatCode="General" sourceLinked="0"/>
        <c:majorTickMark val="none"/>
        <c:minorTickMark val="none"/>
        <c:tickLblPos val="nextTo"/>
        <c:crossAx val="221265640"/>
        <c:crosses val="autoZero"/>
        <c:auto val="1"/>
        <c:lblAlgn val="ctr"/>
        <c:lblOffset val="100"/>
        <c:noMultiLvlLbl val="0"/>
      </c:catAx>
      <c:valAx>
        <c:axId val="2212656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2126681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c:v>
                </c:pt>
                <c:pt idx="16">
                  <c:v>24</c:v>
                </c:pt>
              </c:numCache>
            </c:numRef>
          </c:val>
        </c:ser>
        <c:dLbls>
          <c:showLegendKey val="0"/>
          <c:showVal val="0"/>
          <c:showCatName val="0"/>
          <c:showSerName val="0"/>
          <c:showPercent val="0"/>
          <c:showBubbleSize val="0"/>
        </c:dLbls>
        <c:gapWidth val="150"/>
        <c:shape val="box"/>
        <c:axId val="221267992"/>
        <c:axId val="276317824"/>
        <c:axId val="0"/>
      </c:bar3DChart>
      <c:catAx>
        <c:axId val="221267992"/>
        <c:scaling>
          <c:orientation val="minMax"/>
        </c:scaling>
        <c:delete val="0"/>
        <c:axPos val="b"/>
        <c:numFmt formatCode="General" sourceLinked="0"/>
        <c:majorTickMark val="none"/>
        <c:minorTickMark val="none"/>
        <c:tickLblPos val="nextTo"/>
        <c:crossAx val="276317824"/>
        <c:crosses val="autoZero"/>
        <c:auto val="1"/>
        <c:lblAlgn val="ctr"/>
        <c:lblOffset val="100"/>
        <c:noMultiLvlLbl val="0"/>
      </c:catAx>
      <c:valAx>
        <c:axId val="27631782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21267992"/>
        <c:crosses val="autoZero"/>
        <c:crossBetween val="between"/>
      </c:valAx>
      <c:dTable>
        <c:showHorzBorder val="1"/>
        <c:showVertBorder val="1"/>
        <c:showOutline val="1"/>
        <c:showKeys val="1"/>
        <c:txPr>
          <a:bodyPr/>
          <a:lstStyle/>
          <a:p>
            <a:pPr rtl="0">
              <a:defRPr sz="800"/>
            </a:pPr>
            <a:endParaRPr lang="es-ES"/>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840685</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580298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5"/>
      <c r="U2" s="545"/>
      <c r="V2" s="545"/>
      <c r="W2" s="545"/>
      <c r="X2" s="545"/>
      <c r="Y2" s="545"/>
      <c r="Z2" s="545"/>
      <c r="AA2" s="545"/>
      <c r="AB2" s="545"/>
      <c r="AC2" s="545" t="s">
        <v>25</v>
      </c>
      <c r="AD2" s="545"/>
      <c r="AE2" s="545"/>
      <c r="AF2" s="545"/>
      <c r="AG2" s="545"/>
      <c r="AH2" s="545"/>
      <c r="AI2" s="545"/>
      <c r="AJ2" s="545"/>
    </row>
    <row r="3" spans="2:36" ht="16.5" customHeight="1" x14ac:dyDescent="0.25">
      <c r="B3" s="33" t="s">
        <v>7</v>
      </c>
      <c r="C3" s="33"/>
      <c r="D3" s="33"/>
      <c r="E3" s="33"/>
      <c r="F3" s="33"/>
      <c r="G3" s="33"/>
      <c r="H3" s="33"/>
      <c r="I3" s="33"/>
      <c r="J3" s="33"/>
      <c r="K3" s="33"/>
      <c r="L3" s="33"/>
      <c r="M3" s="33"/>
      <c r="N3" s="33"/>
      <c r="O3" s="33"/>
      <c r="P3" s="33"/>
      <c r="Q3" s="33"/>
      <c r="R3" s="33"/>
      <c r="S3" s="33"/>
      <c r="T3" s="545"/>
      <c r="U3" s="545"/>
      <c r="V3" s="545"/>
      <c r="W3" s="545"/>
      <c r="X3" s="545"/>
      <c r="Y3" s="545"/>
      <c r="Z3" s="545"/>
      <c r="AA3" s="545"/>
      <c r="AB3" s="545"/>
      <c r="AC3" s="545" t="s">
        <v>7</v>
      </c>
      <c r="AD3" s="545"/>
      <c r="AE3" s="545"/>
      <c r="AF3" s="545"/>
      <c r="AG3" s="545"/>
      <c r="AH3" s="545"/>
      <c r="AI3" s="545"/>
      <c r="AJ3" s="545"/>
    </row>
    <row r="4" spans="2:36" ht="12.75" customHeight="1" x14ac:dyDescent="0.25">
      <c r="B4" s="33" t="s">
        <v>36</v>
      </c>
      <c r="C4" s="33"/>
      <c r="D4" s="33"/>
      <c r="E4" s="33"/>
      <c r="F4" s="33"/>
      <c r="G4" s="33"/>
      <c r="H4" s="33"/>
      <c r="I4" s="33"/>
      <c r="J4" s="33"/>
      <c r="K4" s="33"/>
      <c r="L4" s="33"/>
      <c r="M4" s="33"/>
      <c r="N4" s="33"/>
      <c r="O4" s="33"/>
      <c r="P4" s="33"/>
      <c r="Q4" s="33"/>
      <c r="R4" s="33"/>
      <c r="S4" s="33"/>
      <c r="T4" s="545"/>
      <c r="U4" s="545"/>
      <c r="V4" s="545"/>
      <c r="W4" s="545"/>
      <c r="X4" s="545"/>
      <c r="Y4" s="545"/>
      <c r="Z4" s="545"/>
      <c r="AA4" s="545"/>
      <c r="AB4" s="545"/>
      <c r="AC4" s="545" t="s">
        <v>36</v>
      </c>
      <c r="AD4" s="545"/>
      <c r="AE4" s="545"/>
      <c r="AF4" s="545"/>
      <c r="AG4" s="545"/>
      <c r="AH4" s="545"/>
      <c r="AI4" s="545"/>
      <c r="AJ4" s="545"/>
    </row>
    <row r="5" spans="2:36" ht="15.75" x14ac:dyDescent="0.25">
      <c r="B5" s="2"/>
      <c r="C5" s="2"/>
      <c r="D5" s="2"/>
    </row>
    <row r="6" spans="2:36" ht="16.5" thickBot="1" x14ac:dyDescent="0.3">
      <c r="B6" s="2"/>
      <c r="C6" s="2"/>
      <c r="D6" s="2"/>
    </row>
    <row r="7" spans="2:36" ht="75.75" customHeight="1" x14ac:dyDescent="0.25">
      <c r="B7" s="540" t="s">
        <v>20</v>
      </c>
      <c r="C7" s="540" t="s">
        <v>38</v>
      </c>
      <c r="D7" s="540" t="s">
        <v>39</v>
      </c>
      <c r="E7" s="542" t="s">
        <v>40</v>
      </c>
      <c r="F7" s="540" t="s">
        <v>37</v>
      </c>
      <c r="G7" s="542" t="s">
        <v>9</v>
      </c>
      <c r="H7" s="544" t="s">
        <v>0</v>
      </c>
      <c r="I7" s="544" t="s">
        <v>8</v>
      </c>
      <c r="J7" s="544" t="s">
        <v>16</v>
      </c>
      <c r="K7" s="544"/>
      <c r="L7" s="544" t="s">
        <v>13</v>
      </c>
      <c r="M7" s="544"/>
      <c r="N7" s="544"/>
      <c r="O7" s="544"/>
      <c r="P7" s="544"/>
      <c r="Q7" s="544"/>
      <c r="R7" s="544"/>
      <c r="S7" s="544"/>
      <c r="T7" s="540" t="s">
        <v>14</v>
      </c>
      <c r="U7" s="544" t="s">
        <v>18</v>
      </c>
      <c r="V7" s="544" t="s">
        <v>26</v>
      </c>
      <c r="W7" s="544"/>
      <c r="X7" s="544" t="s">
        <v>15</v>
      </c>
      <c r="Y7" s="544" t="s">
        <v>17</v>
      </c>
      <c r="Z7" s="544"/>
      <c r="AA7" s="544" t="s">
        <v>22</v>
      </c>
      <c r="AB7" s="544" t="s">
        <v>32</v>
      </c>
      <c r="AC7" s="546" t="s">
        <v>31</v>
      </c>
      <c r="AD7" s="546"/>
      <c r="AE7" s="546"/>
      <c r="AF7" s="546"/>
      <c r="AG7" s="544" t="s">
        <v>28</v>
      </c>
      <c r="AH7" s="544" t="s">
        <v>29</v>
      </c>
      <c r="AI7" s="544" t="s">
        <v>1</v>
      </c>
      <c r="AJ7" s="544" t="s">
        <v>2</v>
      </c>
    </row>
    <row r="8" spans="2:36" ht="15.75" customHeight="1" x14ac:dyDescent="0.25">
      <c r="B8" s="541"/>
      <c r="C8" s="541"/>
      <c r="D8" s="541"/>
      <c r="E8" s="543"/>
      <c r="F8" s="541"/>
      <c r="G8" s="543"/>
      <c r="H8" s="539"/>
      <c r="I8" s="539"/>
      <c r="J8" s="539" t="s">
        <v>33</v>
      </c>
      <c r="K8" s="539" t="s">
        <v>19</v>
      </c>
      <c r="L8" s="547" t="s">
        <v>3</v>
      </c>
      <c r="M8" s="547"/>
      <c r="N8" s="547" t="s">
        <v>4</v>
      </c>
      <c r="O8" s="547"/>
      <c r="P8" s="547" t="s">
        <v>5</v>
      </c>
      <c r="Q8" s="547"/>
      <c r="R8" s="547" t="s">
        <v>6</v>
      </c>
      <c r="S8" s="547"/>
      <c r="T8" s="541"/>
      <c r="U8" s="539"/>
      <c r="V8" s="539" t="s">
        <v>23</v>
      </c>
      <c r="W8" s="539" t="s">
        <v>21</v>
      </c>
      <c r="X8" s="539"/>
      <c r="Y8" s="539" t="s">
        <v>23</v>
      </c>
      <c r="Z8" s="539" t="s">
        <v>21</v>
      </c>
      <c r="AA8" s="539"/>
      <c r="AB8" s="539"/>
      <c r="AC8" s="14" t="s">
        <v>3</v>
      </c>
      <c r="AD8" s="14" t="s">
        <v>4</v>
      </c>
      <c r="AE8" s="14" t="s">
        <v>5</v>
      </c>
      <c r="AF8" s="14" t="s">
        <v>6</v>
      </c>
      <c r="AG8" s="539"/>
      <c r="AH8" s="539"/>
      <c r="AI8" s="539"/>
      <c r="AJ8" s="539"/>
    </row>
    <row r="9" spans="2:36" ht="78.75" x14ac:dyDescent="0.25">
      <c r="B9" s="541"/>
      <c r="C9" s="541"/>
      <c r="D9" s="541"/>
      <c r="E9" s="543"/>
      <c r="F9" s="541"/>
      <c r="G9" s="543"/>
      <c r="H9" s="539"/>
      <c r="I9" s="539"/>
      <c r="J9" s="539"/>
      <c r="K9" s="539"/>
      <c r="L9" s="32" t="s">
        <v>11</v>
      </c>
      <c r="M9" s="32" t="s">
        <v>12</v>
      </c>
      <c r="N9" s="32" t="s">
        <v>11</v>
      </c>
      <c r="O9" s="32" t="s">
        <v>12</v>
      </c>
      <c r="P9" s="32" t="s">
        <v>11</v>
      </c>
      <c r="Q9" s="32" t="s">
        <v>12</v>
      </c>
      <c r="R9" s="32" t="s">
        <v>11</v>
      </c>
      <c r="S9" s="32" t="s">
        <v>12</v>
      </c>
      <c r="T9" s="541"/>
      <c r="U9" s="539"/>
      <c r="V9" s="539"/>
      <c r="W9" s="539"/>
      <c r="X9" s="539"/>
      <c r="Y9" s="539"/>
      <c r="Z9" s="539"/>
      <c r="AA9" s="539"/>
      <c r="AB9" s="539"/>
      <c r="AC9" s="14" t="s">
        <v>24</v>
      </c>
      <c r="AD9" s="14" t="s">
        <v>24</v>
      </c>
      <c r="AE9" s="14" t="s">
        <v>24</v>
      </c>
      <c r="AF9" s="14" t="s">
        <v>24</v>
      </c>
      <c r="AG9" s="539"/>
      <c r="AH9" s="539"/>
      <c r="AI9" s="539"/>
      <c r="AJ9" s="539"/>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7" t="s">
        <v>10</v>
      </c>
      <c r="K31" s="538"/>
      <c r="L31" s="535"/>
      <c r="M31" s="536"/>
      <c r="N31" s="535"/>
      <c r="O31" s="536"/>
      <c r="P31" s="535"/>
      <c r="Q31" s="536"/>
      <c r="R31" s="535"/>
      <c r="S31" s="53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I13" sqref="I13"/>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24" t="s">
        <v>1384</v>
      </c>
      <c r="E2" s="124" t="s">
        <v>1386</v>
      </c>
      <c r="F2" s="124" t="s">
        <v>485</v>
      </c>
      <c r="G2" s="162" t="s">
        <v>1387</v>
      </c>
      <c r="H2" s="124" t="s">
        <v>1388</v>
      </c>
      <c r="I2" s="124" t="s">
        <v>1389</v>
      </c>
      <c r="J2" s="124" t="s">
        <v>1390</v>
      </c>
      <c r="K2" s="124" t="s">
        <v>1391</v>
      </c>
      <c r="L2" s="124" t="s">
        <v>1392</v>
      </c>
      <c r="M2" s="124" t="s">
        <v>1393</v>
      </c>
      <c r="N2" s="124" t="s">
        <v>1394</v>
      </c>
      <c r="O2" s="124" t="s">
        <v>496</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399</v>
      </c>
      <c r="D5" s="200">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110">
        <f>SUM(F17:F51)</f>
        <v>0</v>
      </c>
      <c r="F10" s="70"/>
      <c r="G10" s="79"/>
      <c r="H10" s="70"/>
      <c r="I10" s="70"/>
    </row>
    <row r="11" spans="1:555" x14ac:dyDescent="0.25">
      <c r="C11" s="70"/>
      <c r="D11" s="31"/>
      <c r="E11" s="95"/>
      <c r="F11" s="95"/>
      <c r="G11" s="95"/>
      <c r="H11" s="76"/>
      <c r="I11" s="76"/>
      <c r="J11" s="76"/>
      <c r="K11" s="114"/>
    </row>
    <row r="12" spans="1:555" ht="15.75" x14ac:dyDescent="0.25">
      <c r="B12" s="95"/>
      <c r="C12" s="321" t="s">
        <v>402</v>
      </c>
      <c r="D12" s="207" t="s">
        <v>495</v>
      </c>
      <c r="E12" s="95"/>
      <c r="F12" s="95"/>
      <c r="G12" s="95"/>
      <c r="H12" s="76"/>
      <c r="I12" s="76"/>
      <c r="J12" s="76"/>
      <c r="K12" s="114"/>
    </row>
    <row r="13" spans="1:555" ht="18.75" x14ac:dyDescent="0.25">
      <c r="B13" s="95"/>
      <c r="C13" s="215"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421</v>
      </c>
      <c r="K16" s="135" t="s">
        <v>422</v>
      </c>
      <c r="L16" s="135" t="s">
        <v>126</v>
      </c>
    </row>
    <row r="17" spans="3:12" x14ac:dyDescent="0.25">
      <c r="C17" s="143" t="s">
        <v>129</v>
      </c>
      <c r="D17" s="160"/>
      <c r="E17" s="117">
        <v>784000</v>
      </c>
      <c r="F17" s="99">
        <f t="shared" ref="F17:F51" si="0">D17*E17</f>
        <v>0</v>
      </c>
      <c r="G17" s="163" t="s">
        <v>138</v>
      </c>
      <c r="H17" s="144"/>
      <c r="I17" s="132" t="e">
        <f>VLOOKUP(H17,Presupuesto!$B$11:$C$565,2,0)</f>
        <v>#N/A</v>
      </c>
      <c r="J17" s="225" t="s">
        <v>1388</v>
      </c>
      <c r="K17" s="100" t="s">
        <v>405</v>
      </c>
      <c r="L17" s="100"/>
    </row>
    <row r="18" spans="3:12" x14ac:dyDescent="0.25">
      <c r="C18" s="143" t="s">
        <v>85</v>
      </c>
      <c r="D18" s="160"/>
      <c r="E18" s="125">
        <v>100000</v>
      </c>
      <c r="F18" s="99">
        <f t="shared" si="0"/>
        <v>0</v>
      </c>
      <c r="G18" s="163"/>
      <c r="H18" s="144">
        <v>42500</v>
      </c>
      <c r="I18" s="132" t="e">
        <f>VLOOKUP(H18,Presupuesto!$B$11:$C$565,2,0)</f>
        <v>#N/A</v>
      </c>
      <c r="J18" s="100" t="str">
        <f>$J$17</f>
        <v>Aseguramiento de la Calidad</v>
      </c>
      <c r="K18" s="100" t="s">
        <v>423</v>
      </c>
      <c r="L18" s="100"/>
    </row>
    <row r="19" spans="3:12" x14ac:dyDescent="0.25">
      <c r="C19" s="143" t="s">
        <v>86</v>
      </c>
      <c r="D19" s="160"/>
      <c r="E19" s="125">
        <v>50000</v>
      </c>
      <c r="F19" s="99">
        <f t="shared" si="0"/>
        <v>0</v>
      </c>
      <c r="G19" s="163"/>
      <c r="H19" s="144">
        <v>42500</v>
      </c>
      <c r="I19" s="132" t="e">
        <f>VLOOKUP(H19,Presupuesto!$B$11:$C$565,2,0)</f>
        <v>#N/A</v>
      </c>
      <c r="J19" s="100" t="str">
        <f t="shared" ref="J19:J50" si="1">$J$17</f>
        <v>Aseguramiento de la Calidad</v>
      </c>
      <c r="K19" s="100" t="s">
        <v>423</v>
      </c>
      <c r="L19" s="100"/>
    </row>
    <row r="20" spans="3:12" x14ac:dyDescent="0.25">
      <c r="C20" s="143" t="s">
        <v>130</v>
      </c>
      <c r="D20" s="160"/>
      <c r="E20" s="125">
        <v>40</v>
      </c>
      <c r="F20" s="99">
        <f t="shared" si="0"/>
        <v>0</v>
      </c>
      <c r="G20" s="163"/>
      <c r="H20" s="144">
        <v>42500</v>
      </c>
      <c r="I20" s="132" t="e">
        <f>VLOOKUP(H20,Presupuesto!$B$11:$C$565,2,0)</f>
        <v>#N/A</v>
      </c>
      <c r="J20" s="100" t="str">
        <f t="shared" si="1"/>
        <v>Aseguramiento de la Calidad</v>
      </c>
      <c r="K20" s="100" t="s">
        <v>423</v>
      </c>
      <c r="L20" s="100"/>
    </row>
    <row r="21" spans="3:12" x14ac:dyDescent="0.25">
      <c r="C21" s="143" t="s">
        <v>128</v>
      </c>
      <c r="D21" s="160"/>
      <c r="E21" s="125">
        <v>5745</v>
      </c>
      <c r="F21" s="99">
        <f t="shared" si="0"/>
        <v>0</v>
      </c>
      <c r="G21" s="163"/>
      <c r="H21" s="144">
        <v>42500</v>
      </c>
      <c r="I21" s="132" t="e">
        <f>VLOOKUP(H21,Presupuesto!$B$11:$C$565,2,0)</f>
        <v>#N/A</v>
      </c>
      <c r="J21" s="100" t="str">
        <f t="shared" si="1"/>
        <v>Aseguramiento de la Calidad</v>
      </c>
      <c r="K21" s="100" t="s">
        <v>423</v>
      </c>
      <c r="L21" s="100"/>
    </row>
    <row r="22" spans="3:12" x14ac:dyDescent="0.25">
      <c r="C22" s="143" t="s">
        <v>131</v>
      </c>
      <c r="D22" s="160"/>
      <c r="E22" s="125">
        <v>30000</v>
      </c>
      <c r="F22" s="99">
        <f t="shared" si="0"/>
        <v>0</v>
      </c>
      <c r="G22" s="163"/>
      <c r="H22" s="144">
        <v>42500</v>
      </c>
      <c r="I22" s="132" t="e">
        <f>VLOOKUP(H22,Presupuesto!$B$11:$C$565,2,0)</f>
        <v>#N/A</v>
      </c>
      <c r="J22" s="100" t="str">
        <f t="shared" si="1"/>
        <v>Aseguramiento de la Calidad</v>
      </c>
      <c r="K22" s="100" t="s">
        <v>412</v>
      </c>
      <c r="L22" s="100"/>
    </row>
    <row r="23" spans="3:12" x14ac:dyDescent="0.25">
      <c r="C23" s="143" t="s">
        <v>131</v>
      </c>
      <c r="D23" s="160"/>
      <c r="E23" s="125">
        <v>30000</v>
      </c>
      <c r="F23" s="99">
        <f t="shared" si="0"/>
        <v>0</v>
      </c>
      <c r="G23" s="163"/>
      <c r="H23" s="144">
        <v>42500</v>
      </c>
      <c r="I23" s="132" t="e">
        <f>VLOOKUP(H23,Presupuesto!$B$11:$C$565,2,0)</f>
        <v>#N/A</v>
      </c>
      <c r="J23" s="100" t="str">
        <f t="shared" si="1"/>
        <v>Aseguramiento de la Calidad</v>
      </c>
      <c r="K23" s="100" t="s">
        <v>423</v>
      </c>
      <c r="L23" s="100"/>
    </row>
    <row r="24" spans="3:12" x14ac:dyDescent="0.25">
      <c r="C24" s="143"/>
      <c r="D24" s="160"/>
      <c r="E24" s="125"/>
      <c r="F24" s="99">
        <f t="shared" si="0"/>
        <v>0</v>
      </c>
      <c r="G24" s="163"/>
      <c r="H24" s="144">
        <v>35600</v>
      </c>
      <c r="I24" s="132" t="e">
        <f>VLOOKUP(H24,Presupuesto!$B$11:$C$565,2,0)</f>
        <v>#N/A</v>
      </c>
      <c r="J24" s="100" t="str">
        <f t="shared" si="1"/>
        <v>Aseguramiento de la Calidad</v>
      </c>
      <c r="K24" s="100" t="s">
        <v>423</v>
      </c>
      <c r="L24" s="100"/>
    </row>
    <row r="25" spans="3:12" x14ac:dyDescent="0.25">
      <c r="C25" s="143"/>
      <c r="D25" s="160"/>
      <c r="E25" s="125"/>
      <c r="F25" s="99">
        <f t="shared" si="0"/>
        <v>0</v>
      </c>
      <c r="G25" s="163"/>
      <c r="H25" s="144"/>
      <c r="I25" s="132" t="e">
        <f>VLOOKUP(H25,Presupuesto!$B$11:$C$565,2,0)</f>
        <v>#N/A</v>
      </c>
      <c r="J25" s="100" t="str">
        <f t="shared" si="1"/>
        <v>Aseguramiento de la Calidad</v>
      </c>
      <c r="K25" s="100" t="s">
        <v>423</v>
      </c>
      <c r="L25" s="100"/>
    </row>
    <row r="26" spans="3:12" x14ac:dyDescent="0.25">
      <c r="C26" s="143"/>
      <c r="D26" s="160"/>
      <c r="E26" s="125"/>
      <c r="F26" s="99">
        <f t="shared" si="0"/>
        <v>0</v>
      </c>
      <c r="G26" s="163"/>
      <c r="H26" s="144"/>
      <c r="I26" s="132" t="e">
        <f>VLOOKUP(H26,Presupuesto!$B$11:$C$565,2,0)</f>
        <v>#N/A</v>
      </c>
      <c r="J26" s="100" t="str">
        <f t="shared" si="1"/>
        <v>Aseguramiento de la Calidad</v>
      </c>
      <c r="K26" s="100" t="s">
        <v>423</v>
      </c>
      <c r="L26" s="100"/>
    </row>
    <row r="27" spans="3:12" x14ac:dyDescent="0.25">
      <c r="C27" s="143"/>
      <c r="D27" s="160"/>
      <c r="E27" s="125"/>
      <c r="F27" s="99">
        <f t="shared" si="0"/>
        <v>0</v>
      </c>
      <c r="G27" s="163"/>
      <c r="H27" s="144"/>
      <c r="I27" s="132" t="e">
        <f>VLOOKUP(H27,Presupuesto!$B$11:$C$565,2,0)</f>
        <v>#N/A</v>
      </c>
      <c r="J27" s="100" t="str">
        <f t="shared" si="1"/>
        <v>Aseguramiento de la Calidad</v>
      </c>
      <c r="K27" s="100" t="s">
        <v>423</v>
      </c>
      <c r="L27" s="100"/>
    </row>
    <row r="28" spans="3:12" x14ac:dyDescent="0.25">
      <c r="C28" s="143"/>
      <c r="D28" s="160"/>
      <c r="E28" s="125"/>
      <c r="F28" s="99">
        <f t="shared" si="0"/>
        <v>0</v>
      </c>
      <c r="G28" s="163"/>
      <c r="H28" s="144"/>
      <c r="I28" s="132" t="e">
        <f>VLOOKUP(H28,Presupuesto!$B$11:$C$565,2,0)</f>
        <v>#N/A</v>
      </c>
      <c r="J28" s="100" t="str">
        <f t="shared" si="1"/>
        <v>Aseguramiento de la Calidad</v>
      </c>
      <c r="K28" s="100" t="s">
        <v>423</v>
      </c>
      <c r="L28" s="100"/>
    </row>
    <row r="29" spans="3:12" x14ac:dyDescent="0.25">
      <c r="C29" s="143"/>
      <c r="D29" s="160"/>
      <c r="E29" s="125"/>
      <c r="F29" s="99">
        <f t="shared" si="0"/>
        <v>0</v>
      </c>
      <c r="G29" s="163"/>
      <c r="H29" s="144"/>
      <c r="I29" s="132" t="e">
        <f>VLOOKUP(H29,Presupuesto!$B$11:$C$565,2,0)</f>
        <v>#N/A</v>
      </c>
      <c r="J29" s="100" t="str">
        <f t="shared" si="1"/>
        <v>Aseguramiento de la Calidad</v>
      </c>
      <c r="K29" s="100" t="s">
        <v>423</v>
      </c>
      <c r="L29" s="100"/>
    </row>
    <row r="30" spans="3:12" x14ac:dyDescent="0.25">
      <c r="C30" s="143"/>
      <c r="D30" s="160"/>
      <c r="E30" s="125"/>
      <c r="F30" s="99">
        <f t="shared" si="0"/>
        <v>0</v>
      </c>
      <c r="G30" s="163"/>
      <c r="H30" s="144"/>
      <c r="I30" s="132" t="e">
        <f>VLOOKUP(H30,Presupuesto!$B$11:$C$565,2,0)</f>
        <v>#N/A</v>
      </c>
      <c r="J30" s="100" t="str">
        <f t="shared" si="1"/>
        <v>Aseguramiento de la Calidad</v>
      </c>
      <c r="K30" s="100" t="s">
        <v>423</v>
      </c>
      <c r="L30" s="100"/>
    </row>
    <row r="31" spans="3:12" x14ac:dyDescent="0.25">
      <c r="C31" s="143"/>
      <c r="D31" s="160"/>
      <c r="E31" s="125"/>
      <c r="F31" s="99">
        <f t="shared" si="0"/>
        <v>0</v>
      </c>
      <c r="G31" s="163"/>
      <c r="H31" s="144"/>
      <c r="I31" s="132" t="e">
        <f>VLOOKUP(H31,Presupuesto!$B$11:$C$565,2,0)</f>
        <v>#N/A</v>
      </c>
      <c r="J31" s="100" t="str">
        <f t="shared" si="1"/>
        <v>Aseguramiento de la Calidad</v>
      </c>
      <c r="K31" s="100" t="s">
        <v>423</v>
      </c>
      <c r="L31" s="100"/>
    </row>
    <row r="32" spans="3:12" x14ac:dyDescent="0.25">
      <c r="C32" s="143"/>
      <c r="D32" s="160"/>
      <c r="E32" s="125"/>
      <c r="F32" s="99">
        <f t="shared" si="0"/>
        <v>0</v>
      </c>
      <c r="G32" s="163"/>
      <c r="H32" s="144"/>
      <c r="I32" s="132" t="e">
        <f>VLOOKUP(H32,Presupuesto!$B$11:$C$565,2,0)</f>
        <v>#N/A</v>
      </c>
      <c r="J32" s="100" t="str">
        <f t="shared" si="1"/>
        <v>Aseguramiento de la Calidad</v>
      </c>
      <c r="K32" s="100" t="s">
        <v>423</v>
      </c>
      <c r="L32" s="100"/>
    </row>
    <row r="33" spans="3:12" x14ac:dyDescent="0.25">
      <c r="C33" s="143"/>
      <c r="D33" s="160"/>
      <c r="E33" s="125"/>
      <c r="F33" s="99">
        <f t="shared" si="0"/>
        <v>0</v>
      </c>
      <c r="G33" s="163"/>
      <c r="H33" s="144"/>
      <c r="I33" s="132" t="e">
        <f>VLOOKUP(H33,Presupuesto!$B$11:$C$565,2,0)</f>
        <v>#N/A</v>
      </c>
      <c r="J33" s="100" t="str">
        <f t="shared" si="1"/>
        <v>Aseguramiento de la Calidad</v>
      </c>
      <c r="K33" s="100" t="s">
        <v>423</v>
      </c>
      <c r="L33" s="100"/>
    </row>
    <row r="34" spans="3:12" x14ac:dyDescent="0.25">
      <c r="C34" s="143"/>
      <c r="D34" s="160"/>
      <c r="E34" s="125"/>
      <c r="F34" s="99">
        <f t="shared" si="0"/>
        <v>0</v>
      </c>
      <c r="G34" s="163"/>
      <c r="H34" s="144"/>
      <c r="I34" s="132" t="e">
        <f>VLOOKUP(H34,Presupuesto!$B$11:$C$565,2,0)</f>
        <v>#N/A</v>
      </c>
      <c r="J34" s="100" t="str">
        <f t="shared" si="1"/>
        <v>Aseguramiento de la Calidad</v>
      </c>
      <c r="K34" s="100" t="s">
        <v>423</v>
      </c>
      <c r="L34" s="100"/>
    </row>
    <row r="35" spans="3:12" x14ac:dyDescent="0.25">
      <c r="C35" s="143"/>
      <c r="D35" s="160"/>
      <c r="E35" s="125"/>
      <c r="F35" s="99">
        <f t="shared" si="0"/>
        <v>0</v>
      </c>
      <c r="G35" s="163"/>
      <c r="H35" s="144"/>
      <c r="I35" s="132" t="e">
        <f>VLOOKUP(H35,Presupuesto!$B$11:$C$565,2,0)</f>
        <v>#N/A</v>
      </c>
      <c r="J35" s="100" t="str">
        <f t="shared" si="1"/>
        <v>Aseguramiento de la Calidad</v>
      </c>
      <c r="K35" s="100" t="s">
        <v>423</v>
      </c>
      <c r="L35" s="100"/>
    </row>
    <row r="36" spans="3:12" x14ac:dyDescent="0.25">
      <c r="C36" s="143"/>
      <c r="D36" s="160"/>
      <c r="E36" s="125"/>
      <c r="F36" s="99">
        <f t="shared" si="0"/>
        <v>0</v>
      </c>
      <c r="G36" s="163"/>
      <c r="H36" s="144"/>
      <c r="I36" s="132" t="e">
        <f>VLOOKUP(H36,Presupuesto!$B$11:$C$565,2,0)</f>
        <v>#N/A</v>
      </c>
      <c r="J36" s="100" t="str">
        <f t="shared" si="1"/>
        <v>Aseguramiento de la Calidad</v>
      </c>
      <c r="K36" s="100" t="s">
        <v>423</v>
      </c>
      <c r="L36" s="100"/>
    </row>
    <row r="37" spans="3:12" x14ac:dyDescent="0.25">
      <c r="C37" s="143"/>
      <c r="D37" s="160"/>
      <c r="E37" s="125"/>
      <c r="F37" s="99">
        <f t="shared" si="0"/>
        <v>0</v>
      </c>
      <c r="G37" s="163"/>
      <c r="H37" s="144"/>
      <c r="I37" s="132" t="e">
        <f>VLOOKUP(H37,Presupuesto!$B$11:$C$565,2,0)</f>
        <v>#N/A</v>
      </c>
      <c r="J37" s="100" t="str">
        <f t="shared" si="1"/>
        <v>Aseguramiento de la Calidad</v>
      </c>
      <c r="K37" s="100" t="s">
        <v>423</v>
      </c>
      <c r="L37" s="100"/>
    </row>
    <row r="38" spans="3:12" x14ac:dyDescent="0.25">
      <c r="C38" s="143"/>
      <c r="D38" s="160"/>
      <c r="E38" s="125"/>
      <c r="F38" s="99">
        <f t="shared" si="0"/>
        <v>0</v>
      </c>
      <c r="G38" s="163"/>
      <c r="H38" s="144"/>
      <c r="I38" s="132" t="e">
        <f>VLOOKUP(H38,Presupuesto!$B$11:$C$565,2,0)</f>
        <v>#N/A</v>
      </c>
      <c r="J38" s="100" t="str">
        <f t="shared" si="1"/>
        <v>Aseguramiento de la Calidad</v>
      </c>
      <c r="K38" s="100" t="s">
        <v>423</v>
      </c>
      <c r="L38" s="100"/>
    </row>
    <row r="39" spans="3:12" x14ac:dyDescent="0.25">
      <c r="C39" s="145"/>
      <c r="D39" s="160"/>
      <c r="E39" s="120"/>
      <c r="F39" s="99">
        <f t="shared" si="0"/>
        <v>0</v>
      </c>
      <c r="G39" s="163"/>
      <c r="H39" s="146"/>
      <c r="I39" s="132" t="e">
        <f>VLOOKUP(H39,Presupuesto!$B$11:$C$565,2,0)</f>
        <v>#N/A</v>
      </c>
      <c r="J39" s="100" t="str">
        <f t="shared" si="1"/>
        <v>Aseguramiento de la Calidad</v>
      </c>
      <c r="K39" s="100" t="s">
        <v>423</v>
      </c>
      <c r="L39" s="100"/>
    </row>
    <row r="40" spans="3:12" x14ac:dyDescent="0.25">
      <c r="C40" s="145"/>
      <c r="D40" s="160"/>
      <c r="E40" s="120"/>
      <c r="F40" s="99">
        <f t="shared" si="0"/>
        <v>0</v>
      </c>
      <c r="G40" s="163"/>
      <c r="H40" s="146"/>
      <c r="I40" s="132" t="e">
        <f>VLOOKUP(H40,Presupuesto!$B$11:$C$565,2,0)</f>
        <v>#N/A</v>
      </c>
      <c r="J40" s="100" t="str">
        <f t="shared" si="1"/>
        <v>Aseguramiento de la Calidad</v>
      </c>
      <c r="K40" s="100" t="s">
        <v>423</v>
      </c>
      <c r="L40" s="100"/>
    </row>
    <row r="41" spans="3:12" x14ac:dyDescent="0.25">
      <c r="C41" s="145"/>
      <c r="D41" s="160"/>
      <c r="E41" s="120"/>
      <c r="F41" s="99">
        <f t="shared" si="0"/>
        <v>0</v>
      </c>
      <c r="G41" s="163"/>
      <c r="H41" s="146"/>
      <c r="I41" s="132" t="e">
        <f>VLOOKUP(H41,Presupuesto!$B$11:$C$565,2,0)</f>
        <v>#N/A</v>
      </c>
      <c r="J41" s="100" t="str">
        <f t="shared" si="1"/>
        <v>Aseguramiento de la Calidad</v>
      </c>
      <c r="K41" s="100" t="s">
        <v>423</v>
      </c>
      <c r="L41" s="100"/>
    </row>
    <row r="42" spans="3:12" x14ac:dyDescent="0.25">
      <c r="C42" s="145"/>
      <c r="D42" s="160"/>
      <c r="E42" s="120"/>
      <c r="F42" s="99">
        <f t="shared" si="0"/>
        <v>0</v>
      </c>
      <c r="G42" s="163"/>
      <c r="H42" s="146"/>
      <c r="I42" s="132" t="e">
        <f>VLOOKUP(H42,Presupuesto!$B$11:$C$565,2,0)</f>
        <v>#N/A</v>
      </c>
      <c r="J42" s="100" t="str">
        <f t="shared" si="1"/>
        <v>Aseguramiento de la Calidad</v>
      </c>
      <c r="K42" s="100" t="s">
        <v>423</v>
      </c>
      <c r="L42" s="100"/>
    </row>
    <row r="43" spans="3:12" x14ac:dyDescent="0.25">
      <c r="C43" s="145"/>
      <c r="D43" s="160"/>
      <c r="E43" s="120"/>
      <c r="F43" s="99">
        <f t="shared" si="0"/>
        <v>0</v>
      </c>
      <c r="G43" s="163"/>
      <c r="H43" s="146"/>
      <c r="I43" s="132" t="e">
        <f>VLOOKUP(H43,Presupuesto!$B$11:$C$565,2,0)</f>
        <v>#N/A</v>
      </c>
      <c r="J43" s="100" t="str">
        <f t="shared" si="1"/>
        <v>Aseguramiento de la Calidad</v>
      </c>
      <c r="K43" s="100" t="s">
        <v>423</v>
      </c>
      <c r="L43" s="100"/>
    </row>
    <row r="44" spans="3:12" x14ac:dyDescent="0.25">
      <c r="C44" s="145"/>
      <c r="D44" s="160"/>
      <c r="E44" s="120"/>
      <c r="F44" s="99">
        <f t="shared" si="0"/>
        <v>0</v>
      </c>
      <c r="G44" s="163"/>
      <c r="H44" s="146"/>
      <c r="I44" s="132" t="e">
        <f>VLOOKUP(H44,Presupuesto!$B$11:$C$565,2,0)</f>
        <v>#N/A</v>
      </c>
      <c r="J44" s="100" t="str">
        <f t="shared" si="1"/>
        <v>Aseguramiento de la Calidad</v>
      </c>
      <c r="K44" s="100" t="s">
        <v>423</v>
      </c>
      <c r="L44" s="100"/>
    </row>
    <row r="45" spans="3:12" x14ac:dyDescent="0.25">
      <c r="C45" s="145"/>
      <c r="D45" s="160"/>
      <c r="E45" s="120"/>
      <c r="F45" s="99">
        <f t="shared" si="0"/>
        <v>0</v>
      </c>
      <c r="G45" s="163"/>
      <c r="H45" s="146"/>
      <c r="I45" s="132" t="e">
        <f>VLOOKUP(H45,Presupuesto!$B$11:$C$565,2,0)</f>
        <v>#N/A</v>
      </c>
      <c r="J45" s="100" t="str">
        <f t="shared" si="1"/>
        <v>Aseguramiento de la Calidad</v>
      </c>
      <c r="K45" s="100" t="s">
        <v>423</v>
      </c>
      <c r="L45" s="100"/>
    </row>
    <row r="46" spans="3:12" x14ac:dyDescent="0.25">
      <c r="C46" s="145"/>
      <c r="D46" s="160"/>
      <c r="E46" s="120"/>
      <c r="F46" s="99">
        <f t="shared" si="0"/>
        <v>0</v>
      </c>
      <c r="G46" s="163"/>
      <c r="H46" s="146"/>
      <c r="I46" s="132" t="e">
        <f>VLOOKUP(H46,Presupuesto!$B$11:$C$565,2,0)</f>
        <v>#N/A</v>
      </c>
      <c r="J46" s="100" t="str">
        <f t="shared" si="1"/>
        <v>Aseguramiento de la Calidad</v>
      </c>
      <c r="K46" s="100" t="s">
        <v>423</v>
      </c>
      <c r="L46" s="100"/>
    </row>
    <row r="47" spans="3:12" x14ac:dyDescent="0.25">
      <c r="C47" s="147"/>
      <c r="D47" s="160"/>
      <c r="E47" s="120"/>
      <c r="F47" s="99">
        <f t="shared" si="0"/>
        <v>0</v>
      </c>
      <c r="G47" s="163"/>
      <c r="H47" s="148"/>
      <c r="I47" s="132" t="e">
        <f>VLOOKUP(H47,Presupuesto!$B$11:$C$565,2,0)</f>
        <v>#N/A</v>
      </c>
      <c r="J47" s="100" t="str">
        <f t="shared" si="1"/>
        <v>Aseguramiento de la Calidad</v>
      </c>
      <c r="K47" s="100" t="s">
        <v>414</v>
      </c>
      <c r="L47" s="100"/>
    </row>
    <row r="48" spans="3:12" x14ac:dyDescent="0.25">
      <c r="C48" s="147"/>
      <c r="D48" s="160"/>
      <c r="E48" s="120"/>
      <c r="F48" s="99">
        <f t="shared" si="0"/>
        <v>0</v>
      </c>
      <c r="G48" s="163"/>
      <c r="H48" s="148"/>
      <c r="I48" s="132" t="e">
        <f>VLOOKUP(H48,Presupuesto!$B$11:$C$565,2,0)</f>
        <v>#N/A</v>
      </c>
      <c r="J48" s="100" t="str">
        <f t="shared" si="1"/>
        <v>Aseguramiento de la Calidad</v>
      </c>
      <c r="K48" s="100" t="s">
        <v>423</v>
      </c>
      <c r="L48" s="100"/>
    </row>
    <row r="49" spans="3:12" x14ac:dyDescent="0.25">
      <c r="C49" s="147"/>
      <c r="D49" s="160"/>
      <c r="E49" s="120"/>
      <c r="F49" s="99">
        <f t="shared" si="0"/>
        <v>0</v>
      </c>
      <c r="G49" s="163"/>
      <c r="H49" s="148"/>
      <c r="I49" s="132" t="e">
        <f>VLOOKUP(H49,Presupuesto!$B$11:$C$565,2,0)</f>
        <v>#N/A</v>
      </c>
      <c r="J49" s="100" t="str">
        <f t="shared" si="1"/>
        <v>Aseguramiento de la Calidad</v>
      </c>
      <c r="K49" s="100" t="s">
        <v>423</v>
      </c>
      <c r="L49" s="100"/>
    </row>
    <row r="50" spans="3:12" x14ac:dyDescent="0.25">
      <c r="C50" s="147"/>
      <c r="D50" s="160"/>
      <c r="E50" s="120"/>
      <c r="F50" s="99">
        <f t="shared" si="0"/>
        <v>0</v>
      </c>
      <c r="G50" s="163"/>
      <c r="H50" s="148"/>
      <c r="I50" s="132" t="e">
        <f>VLOOKUP(H50,Presupuesto!$B$11:$C$565,2,0)</f>
        <v>#N/A</v>
      </c>
      <c r="J50" s="100" t="str">
        <f t="shared" si="1"/>
        <v>Aseguramiento de la Calidad</v>
      </c>
      <c r="K50" s="100" t="s">
        <v>423</v>
      </c>
      <c r="L50" s="100"/>
    </row>
    <row r="51" spans="3:12" ht="15.75" thickBot="1" x14ac:dyDescent="0.3">
      <c r="C51" s="149"/>
      <c r="D51" s="229"/>
      <c r="E51" s="105"/>
      <c r="F51" s="107">
        <f t="shared" si="0"/>
        <v>0</v>
      </c>
      <c r="G51" s="164"/>
      <c r="H51" s="150"/>
      <c r="I51" s="134" t="e">
        <f>VLOOKUP(H51,Presupuesto!$B$11:$C$565,2,0)</f>
        <v>#N/A</v>
      </c>
      <c r="J51" s="108" t="str">
        <f t="shared" ref="J51" si="2">$J$20</f>
        <v>Aseguramiento de la Calidad</v>
      </c>
      <c r="K51" s="126" t="s">
        <v>405</v>
      </c>
      <c r="L51" s="108"/>
    </row>
    <row r="52" spans="3:12" x14ac:dyDescent="0.25">
      <c r="F52" s="92"/>
      <c r="G52" s="91"/>
      <c r="H52" s="92"/>
      <c r="I52" s="92"/>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A3" sqref="A1:XFD3"/>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24" t="s">
        <v>1384</v>
      </c>
      <c r="E2" s="124" t="s">
        <v>1386</v>
      </c>
      <c r="F2" s="124" t="s">
        <v>485</v>
      </c>
      <c r="G2" s="162" t="s">
        <v>1387</v>
      </c>
      <c r="H2" s="124" t="s">
        <v>1388</v>
      </c>
      <c r="I2" s="124" t="s">
        <v>1389</v>
      </c>
      <c r="J2" s="124" t="s">
        <v>1390</v>
      </c>
      <c r="K2" s="124" t="s">
        <v>1391</v>
      </c>
      <c r="L2" s="124" t="s">
        <v>1392</v>
      </c>
      <c r="M2" s="124" t="s">
        <v>1393</v>
      </c>
      <c r="N2" s="124" t="s">
        <v>1394</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432</v>
      </c>
      <c r="D5" s="200">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8"/>
    </row>
    <row r="10" spans="1:555" ht="15.75" thickBot="1" x14ac:dyDescent="0.3">
      <c r="C10" s="159" t="s">
        <v>53</v>
      </c>
      <c r="D10" s="110">
        <f>SUM(F17:F51)</f>
        <v>0</v>
      </c>
      <c r="G10" s="79"/>
      <c r="H10" s="70"/>
      <c r="I10" s="70"/>
    </row>
    <row r="11" spans="1:555" x14ac:dyDescent="0.25">
      <c r="G11" s="79"/>
      <c r="H11" s="70"/>
      <c r="I11" s="70"/>
    </row>
    <row r="12" spans="1:555" x14ac:dyDescent="0.25">
      <c r="F12" s="70"/>
      <c r="G12" s="79"/>
      <c r="H12" s="70"/>
      <c r="I12" s="70"/>
    </row>
    <row r="13" spans="1:555" ht="15.75" x14ac:dyDescent="0.25">
      <c r="C13" s="321" t="s">
        <v>402</v>
      </c>
      <c r="D13" s="207" t="s">
        <v>403</v>
      </c>
      <c r="F13" s="70"/>
      <c r="G13" s="79"/>
      <c r="H13" s="70"/>
      <c r="I13" s="70"/>
    </row>
    <row r="14" spans="1:555" ht="18.75" x14ac:dyDescent="0.2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9"/>
      <c r="H14" s="70"/>
      <c r="I14" s="70"/>
    </row>
    <row r="15" spans="1:555" ht="42.75" thickBot="1" x14ac:dyDescent="0.3">
      <c r="F15" s="95"/>
      <c r="G15" s="76"/>
      <c r="H15" s="76"/>
      <c r="I15" s="76"/>
      <c r="L15" s="233"/>
      <c r="M15" s="234"/>
      <c r="N15" s="233"/>
      <c r="O15" s="233"/>
      <c r="P15" s="236" t="s">
        <v>482</v>
      </c>
      <c r="Q15" s="236" t="s">
        <v>483</v>
      </c>
    </row>
    <row r="16" spans="1:555" ht="30.75" thickBot="1" x14ac:dyDescent="0.3">
      <c r="C16" s="131" t="s">
        <v>44</v>
      </c>
      <c r="D16" s="131" t="s">
        <v>55</v>
      </c>
      <c r="E16" s="138" t="s">
        <v>57</v>
      </c>
      <c r="F16" s="137" t="s">
        <v>27</v>
      </c>
      <c r="G16" s="135" t="s">
        <v>140</v>
      </c>
      <c r="H16" s="138" t="s">
        <v>46</v>
      </c>
      <c r="I16" s="135" t="s">
        <v>141</v>
      </c>
      <c r="J16" s="135" t="s">
        <v>421</v>
      </c>
      <c r="K16" s="135" t="s">
        <v>422</v>
      </c>
      <c r="L16" s="230" t="s">
        <v>21</v>
      </c>
      <c r="M16" s="230" t="s">
        <v>55</v>
      </c>
      <c r="N16" s="231" t="s">
        <v>480</v>
      </c>
      <c r="O16" s="232" t="s">
        <v>481</v>
      </c>
      <c r="P16" s="235">
        <v>0.7</v>
      </c>
      <c r="Q16" s="235">
        <v>0.3</v>
      </c>
    </row>
    <row r="17" spans="3:17" x14ac:dyDescent="0.25">
      <c r="C17" s="227" t="s">
        <v>452</v>
      </c>
      <c r="D17" s="228"/>
      <c r="E17" s="226">
        <f>HLOOKUP(C17,$AH$2:$BU$3,2,0)</f>
        <v>620</v>
      </c>
      <c r="F17" s="99">
        <f t="shared" ref="F17:F51" si="0">D17*E17</f>
        <v>0</v>
      </c>
      <c r="G17" s="163"/>
      <c r="H17" s="144"/>
      <c r="I17" s="132" t="e">
        <f>VLOOKUP(H17,Presupuesto!$B$11:$C$565,2,0)</f>
        <v>#N/A</v>
      </c>
      <c r="J17" s="225" t="s">
        <v>1386</v>
      </c>
      <c r="K17" s="100" t="s">
        <v>405</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Estudiantes y Graduados</v>
      </c>
      <c r="K18" s="100" t="s">
        <v>423</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Estudiantes y Graduados</v>
      </c>
      <c r="K19" s="100" t="s">
        <v>423</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Estudiantes y Graduados</v>
      </c>
      <c r="K20" s="100" t="s">
        <v>423</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Estudiantes y Graduados</v>
      </c>
      <c r="K21" s="100" t="s">
        <v>423</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Estudiantes y Graduados</v>
      </c>
      <c r="K22" s="100" t="s">
        <v>412</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Estudiantes y Graduados</v>
      </c>
      <c r="K23" s="100" t="s">
        <v>423</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Estudiantes y Graduados</v>
      </c>
      <c r="K24" s="100" t="s">
        <v>423</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Estudiantes y Graduados</v>
      </c>
      <c r="K25" s="100" t="s">
        <v>423</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Estudiantes y Graduados</v>
      </c>
      <c r="K26" s="100" t="s">
        <v>423</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Estudiantes y Graduados</v>
      </c>
      <c r="K27" s="100" t="s">
        <v>423</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Estudiantes y Graduados</v>
      </c>
      <c r="K28" s="100" t="s">
        <v>423</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Estudiantes y Graduados</v>
      </c>
      <c r="K29" s="100" t="s">
        <v>423</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Estudiantes y Graduados</v>
      </c>
      <c r="K30" s="100" t="s">
        <v>423</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Estudiantes y Graduados</v>
      </c>
      <c r="K31" s="100" t="s">
        <v>423</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Estudiantes y Graduados</v>
      </c>
      <c r="K32" s="100" t="s">
        <v>423</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Estudiantes y Graduados</v>
      </c>
      <c r="K33" s="100" t="s">
        <v>423</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Estudiantes y Graduados</v>
      </c>
      <c r="K34" s="100" t="s">
        <v>423</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Estudiantes y Graduados</v>
      </c>
      <c r="K35" s="100" t="s">
        <v>423</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Estudiantes y Graduados</v>
      </c>
      <c r="K36" s="100" t="s">
        <v>423</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Estudiantes y Graduados</v>
      </c>
      <c r="K37" s="100" t="s">
        <v>423</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Estudiantes y Graduados</v>
      </c>
      <c r="K38" s="100" t="s">
        <v>423</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Estudiantes y Graduados</v>
      </c>
      <c r="K39" s="100" t="s">
        <v>423</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Estudiantes y Graduados</v>
      </c>
      <c r="K40" s="100" t="s">
        <v>423</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Estudiantes y Graduados</v>
      </c>
      <c r="K41" s="100" t="s">
        <v>423</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Estudiantes y Graduados</v>
      </c>
      <c r="K42" s="100" t="s">
        <v>423</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Estudiantes y Graduados</v>
      </c>
      <c r="K43" s="100" t="s">
        <v>423</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Estudiantes y Graduados</v>
      </c>
      <c r="K44" s="100" t="s">
        <v>423</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Estudiantes y Graduados</v>
      </c>
      <c r="K45" s="100" t="s">
        <v>423</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Estudiantes y Graduados</v>
      </c>
      <c r="K46" s="100" t="s">
        <v>423</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Estudiantes y Graduados</v>
      </c>
      <c r="K47" s="100" t="s">
        <v>414</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Estudiantes y Graduados</v>
      </c>
      <c r="K48" s="100" t="s">
        <v>423</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Estudiantes y Graduados</v>
      </c>
      <c r="K49" s="100" t="s">
        <v>423</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Estudiantes y Graduados</v>
      </c>
      <c r="K50" s="100" t="s">
        <v>423</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Estudiantes y Graduados</v>
      </c>
      <c r="K51" s="126" t="s">
        <v>405</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topLeftCell="G1" zoomScale="90" zoomScaleNormal="90" workbookViewId="0">
      <pane ySplit="7" topLeftCell="A16" activePane="bottomLeft" state="frozen"/>
      <selection activeCell="M8" sqref="M8"/>
      <selection pane="bottomLeft" activeCell="G11" sqref="G11"/>
    </sheetView>
  </sheetViews>
  <sheetFormatPr baseColWidth="10" defaultColWidth="11.5703125" defaultRowHeight="15" x14ac:dyDescent="0.25"/>
  <cols>
    <col min="1" max="1" width="28.140625" style="87" customWidth="1"/>
    <col min="2" max="2" width="15.7109375" style="87" customWidth="1"/>
    <col min="3" max="4" width="27.42578125" style="87" customWidth="1"/>
    <col min="5" max="5" width="6.85546875" style="77" bestFit="1" customWidth="1"/>
    <col min="6" max="6" width="27.42578125" style="87" customWidth="1"/>
    <col min="7" max="7" width="8.28515625" style="87" customWidth="1"/>
    <col min="8" max="8" width="15.5703125" style="87" customWidth="1"/>
    <col min="9" max="9" width="9.42578125" style="87" customWidth="1"/>
    <col min="10" max="10" width="14.5703125" style="87" customWidth="1"/>
    <col min="11" max="11" width="8.140625" style="87" customWidth="1"/>
    <col min="12" max="12" width="15.7109375" style="87" customWidth="1"/>
    <col min="13" max="13" width="8.42578125" style="87" customWidth="1"/>
    <col min="14" max="14" width="15.85546875" style="87" customWidth="1"/>
    <col min="15" max="15" width="16.42578125" style="87" customWidth="1"/>
    <col min="16" max="16" width="18.28515625" style="87" hidden="1" customWidth="1"/>
    <col min="17" max="17" width="20.42578125" style="87" customWidth="1"/>
    <col min="18" max="18" width="26.85546875" style="87" customWidth="1"/>
    <col min="19" max="20" width="14.140625" style="87" customWidth="1"/>
    <col min="21" max="21" width="17" style="87" customWidth="1"/>
    <col min="22" max="16384" width="11.5703125" style="87"/>
  </cols>
  <sheetData>
    <row r="1" spans="1:21" ht="18" customHeight="1" x14ac:dyDescent="0.25">
      <c r="B1" s="212"/>
      <c r="C1" s="212"/>
      <c r="D1" s="212"/>
      <c r="E1" s="248"/>
      <c r="F1" s="442"/>
      <c r="G1" s="213" t="s">
        <v>1362</v>
      </c>
      <c r="H1" s="212"/>
      <c r="I1" s="212"/>
      <c r="J1" s="212"/>
      <c r="K1" s="212"/>
      <c r="L1" s="212"/>
      <c r="M1" s="212"/>
      <c r="N1" s="212"/>
      <c r="O1" s="212"/>
      <c r="P1" s="212"/>
      <c r="Q1" s="212"/>
      <c r="R1" s="212"/>
      <c r="S1" s="212"/>
      <c r="T1" s="212"/>
      <c r="U1" s="212"/>
    </row>
    <row r="2" spans="1:21" ht="18" customHeight="1" x14ac:dyDescent="0.25">
      <c r="A2" s="329" t="s">
        <v>1361</v>
      </c>
      <c r="B2" s="212"/>
      <c r="C2" s="212"/>
      <c r="D2" s="212"/>
      <c r="E2" s="248"/>
      <c r="F2" s="442"/>
      <c r="G2" s="213"/>
      <c r="H2" s="212"/>
      <c r="I2" s="212"/>
      <c r="J2" s="212"/>
      <c r="K2" s="212"/>
      <c r="L2" s="212"/>
      <c r="M2" s="212"/>
      <c r="N2" s="212"/>
      <c r="O2" s="212"/>
      <c r="P2" s="212"/>
      <c r="Q2" s="212"/>
      <c r="R2" s="212"/>
      <c r="S2" s="212"/>
      <c r="T2" s="212"/>
      <c r="U2" s="212"/>
    </row>
    <row r="3" spans="1:21" ht="18" customHeight="1" x14ac:dyDescent="0.25">
      <c r="A3" s="329" t="s">
        <v>1363</v>
      </c>
      <c r="B3" s="212"/>
      <c r="C3" s="212"/>
      <c r="D3" s="212"/>
      <c r="E3" s="248"/>
      <c r="F3" s="442"/>
      <c r="G3" s="213"/>
      <c r="H3" s="212"/>
      <c r="I3" s="212"/>
      <c r="J3" s="212"/>
      <c r="K3" s="212"/>
      <c r="L3" s="212"/>
      <c r="M3" s="212"/>
      <c r="N3" s="212"/>
      <c r="O3" s="212"/>
      <c r="P3" s="212"/>
      <c r="Q3" s="212"/>
      <c r="R3" s="212"/>
      <c r="S3" s="212"/>
      <c r="T3" s="212"/>
      <c r="U3" s="212"/>
    </row>
    <row r="4" spans="1:21" ht="18" customHeight="1" x14ac:dyDescent="0.25">
      <c r="A4" s="329" t="s">
        <v>1399</v>
      </c>
      <c r="B4" s="212"/>
      <c r="C4" s="212"/>
      <c r="D4" s="212"/>
      <c r="E4" s="248"/>
      <c r="F4" s="442"/>
      <c r="G4" s="213"/>
      <c r="H4" s="212"/>
      <c r="I4" s="212"/>
      <c r="J4" s="212"/>
      <c r="K4" s="212"/>
      <c r="L4" s="212"/>
      <c r="M4" s="212"/>
      <c r="N4" s="212"/>
      <c r="O4" s="212"/>
      <c r="P4" s="212"/>
      <c r="Q4" s="212"/>
      <c r="R4" s="212"/>
      <c r="S4" s="212"/>
      <c r="T4" s="212"/>
      <c r="U4" s="212"/>
    </row>
    <row r="5" spans="1:21" ht="14.45" customHeight="1" x14ac:dyDescent="0.25">
      <c r="A5" s="552" t="s">
        <v>100</v>
      </c>
      <c r="B5" s="552" t="s">
        <v>115</v>
      </c>
      <c r="C5" s="555" t="s">
        <v>89</v>
      </c>
      <c r="D5" s="555" t="s">
        <v>90</v>
      </c>
      <c r="E5" s="570" t="s">
        <v>402</v>
      </c>
      <c r="F5" s="555" t="s">
        <v>91</v>
      </c>
      <c r="G5" s="564" t="s">
        <v>103</v>
      </c>
      <c r="H5" s="566"/>
      <c r="I5" s="566"/>
      <c r="J5" s="566"/>
      <c r="K5" s="566"/>
      <c r="L5" s="566"/>
      <c r="M5" s="566"/>
      <c r="N5" s="565"/>
      <c r="O5" s="573" t="s">
        <v>104</v>
      </c>
      <c r="P5" s="574"/>
      <c r="Q5" s="552" t="s">
        <v>105</v>
      </c>
      <c r="R5" s="552" t="s">
        <v>106</v>
      </c>
      <c r="S5" s="552" t="s">
        <v>113</v>
      </c>
      <c r="T5" s="552" t="s">
        <v>112</v>
      </c>
      <c r="U5" s="567" t="s">
        <v>92</v>
      </c>
    </row>
    <row r="6" spans="1:21" ht="14.45" customHeight="1" x14ac:dyDescent="0.25">
      <c r="A6" s="553"/>
      <c r="B6" s="553"/>
      <c r="C6" s="556"/>
      <c r="D6" s="556"/>
      <c r="E6" s="571"/>
      <c r="F6" s="556"/>
      <c r="G6" s="564" t="s">
        <v>107</v>
      </c>
      <c r="H6" s="565"/>
      <c r="I6" s="564" t="s">
        <v>108</v>
      </c>
      <c r="J6" s="565"/>
      <c r="K6" s="564" t="s">
        <v>109</v>
      </c>
      <c r="L6" s="565"/>
      <c r="M6" s="564" t="s">
        <v>110</v>
      </c>
      <c r="N6" s="565"/>
      <c r="O6" s="575"/>
      <c r="P6" s="576"/>
      <c r="Q6" s="553"/>
      <c r="R6" s="553"/>
      <c r="S6" s="553"/>
      <c r="T6" s="553"/>
      <c r="U6" s="568"/>
    </row>
    <row r="7" spans="1:21" ht="51" x14ac:dyDescent="0.25">
      <c r="A7" s="554"/>
      <c r="B7" s="554"/>
      <c r="C7" s="557"/>
      <c r="D7" s="557"/>
      <c r="E7" s="572"/>
      <c r="F7" s="557"/>
      <c r="G7" s="252" t="s">
        <v>111</v>
      </c>
      <c r="H7" s="252" t="s">
        <v>12</v>
      </c>
      <c r="I7" s="252" t="s">
        <v>111</v>
      </c>
      <c r="J7" s="252" t="s">
        <v>12</v>
      </c>
      <c r="K7" s="252" t="s">
        <v>111</v>
      </c>
      <c r="L7" s="252" t="s">
        <v>12</v>
      </c>
      <c r="M7" s="252" t="s">
        <v>111</v>
      </c>
      <c r="N7" s="252" t="s">
        <v>12</v>
      </c>
      <c r="O7" s="252" t="s">
        <v>111</v>
      </c>
      <c r="P7" s="252" t="s">
        <v>12</v>
      </c>
      <c r="Q7" s="554"/>
      <c r="R7" s="554"/>
      <c r="S7" s="554"/>
      <c r="T7" s="554"/>
      <c r="U7" s="569"/>
    </row>
    <row r="8" spans="1:21" ht="105.75" customHeight="1" x14ac:dyDescent="0.25">
      <c r="A8" s="558" t="s">
        <v>1400</v>
      </c>
      <c r="B8" s="561" t="s">
        <v>1401</v>
      </c>
      <c r="C8" s="521" t="s">
        <v>1536</v>
      </c>
      <c r="D8" s="534" t="s">
        <v>1552</v>
      </c>
      <c r="E8" s="523" t="s">
        <v>1493</v>
      </c>
      <c r="F8" s="522" t="s">
        <v>1553</v>
      </c>
      <c r="G8" s="208">
        <v>0.25</v>
      </c>
      <c r="H8" s="209">
        <f>G8*$O$8</f>
        <v>9150</v>
      </c>
      <c r="I8" s="208">
        <v>0.25</v>
      </c>
      <c r="J8" s="209">
        <f>I8*$O$8</f>
        <v>9150</v>
      </c>
      <c r="K8" s="208">
        <v>0.25</v>
      </c>
      <c r="L8" s="209">
        <f>K8*$O$8</f>
        <v>9150</v>
      </c>
      <c r="M8" s="208">
        <v>0.25</v>
      </c>
      <c r="N8" s="209">
        <f>M8*$O$8</f>
        <v>9150</v>
      </c>
      <c r="O8" s="440">
        <f>'5. ACTIVIDADES ESPECIALES'!D10</f>
        <v>36600</v>
      </c>
      <c r="P8" s="524"/>
      <c r="Q8" s="525" t="s">
        <v>1494</v>
      </c>
      <c r="R8" s="525" t="s">
        <v>1495</v>
      </c>
      <c r="S8" s="525" t="s">
        <v>1496</v>
      </c>
      <c r="T8" s="525" t="s">
        <v>1508</v>
      </c>
      <c r="U8" s="523" t="s">
        <v>1497</v>
      </c>
    </row>
    <row r="9" spans="1:21" ht="127.5" customHeight="1" x14ac:dyDescent="0.25">
      <c r="A9" s="559"/>
      <c r="B9" s="562"/>
      <c r="C9" s="522" t="s">
        <v>1489</v>
      </c>
      <c r="D9" s="522" t="s">
        <v>1490</v>
      </c>
      <c r="E9" s="523" t="s">
        <v>1498</v>
      </c>
      <c r="F9" s="522" t="s">
        <v>1554</v>
      </c>
      <c r="G9" s="208">
        <v>0.25</v>
      </c>
      <c r="H9" s="209">
        <f>G9*$O$9</f>
        <v>31150</v>
      </c>
      <c r="I9" s="208">
        <v>0.25</v>
      </c>
      <c r="J9" s="209">
        <f>I9*$O$9</f>
        <v>31150</v>
      </c>
      <c r="K9" s="208">
        <v>0.25</v>
      </c>
      <c r="L9" s="209">
        <f>K9*$O$9</f>
        <v>31150</v>
      </c>
      <c r="M9" s="208">
        <v>0.25</v>
      </c>
      <c r="N9" s="209">
        <f>M9*$O$9</f>
        <v>31150</v>
      </c>
      <c r="O9" s="440">
        <f>'5. ACTIVIDADES ESPECIALES'!D27</f>
        <v>124600</v>
      </c>
      <c r="P9" s="524"/>
      <c r="Q9" s="525" t="s">
        <v>1505</v>
      </c>
      <c r="R9" s="525" t="s">
        <v>1506</v>
      </c>
      <c r="S9" s="525" t="s">
        <v>1496</v>
      </c>
      <c r="T9" s="525" t="s">
        <v>1507</v>
      </c>
      <c r="U9" s="523" t="s">
        <v>1497</v>
      </c>
    </row>
    <row r="10" spans="1:21" ht="120" x14ac:dyDescent="0.25">
      <c r="A10" s="559"/>
      <c r="B10" s="562"/>
      <c r="C10" s="439" t="s">
        <v>1491</v>
      </c>
      <c r="D10" s="522" t="s">
        <v>1492</v>
      </c>
      <c r="E10" s="523" t="s">
        <v>1499</v>
      </c>
      <c r="F10" s="522" t="s">
        <v>1556</v>
      </c>
      <c r="G10" s="208">
        <v>0.25</v>
      </c>
      <c r="H10" s="209">
        <f>G10*$O$10</f>
        <v>9150</v>
      </c>
      <c r="I10" s="208">
        <v>0.25</v>
      </c>
      <c r="J10" s="209">
        <f>I10*$O$10</f>
        <v>9150</v>
      </c>
      <c r="K10" s="208">
        <v>0.25</v>
      </c>
      <c r="L10" s="209">
        <f>K10*$O$10</f>
        <v>9150</v>
      </c>
      <c r="M10" s="208">
        <v>0.25</v>
      </c>
      <c r="N10" s="209">
        <f>M10*$O$10</f>
        <v>9150</v>
      </c>
      <c r="O10" s="440">
        <f>'5. ACTIVIDADES ESPECIALES'!D46</f>
        <v>36600</v>
      </c>
      <c r="P10" s="524"/>
      <c r="Q10" s="525" t="s">
        <v>1505</v>
      </c>
      <c r="R10" s="525" t="s">
        <v>1509</v>
      </c>
      <c r="S10" s="525" t="s">
        <v>1510</v>
      </c>
      <c r="T10" s="525" t="s">
        <v>1511</v>
      </c>
      <c r="U10" s="523" t="s">
        <v>1512</v>
      </c>
    </row>
    <row r="11" spans="1:21" ht="135" x14ac:dyDescent="0.25">
      <c r="A11" s="559"/>
      <c r="B11" s="562"/>
      <c r="C11" s="439" t="s">
        <v>1516</v>
      </c>
      <c r="D11" s="439" t="s">
        <v>1514</v>
      </c>
      <c r="E11" s="71" t="s">
        <v>1500</v>
      </c>
      <c r="F11" s="439" t="s">
        <v>1555</v>
      </c>
      <c r="G11" s="208">
        <v>0.25</v>
      </c>
      <c r="H11" s="209">
        <f>G11*$O$11</f>
        <v>2794.583333333333</v>
      </c>
      <c r="I11" s="208">
        <v>0.25</v>
      </c>
      <c r="J11" s="209">
        <f>I11*$O$11</f>
        <v>2794.583333333333</v>
      </c>
      <c r="K11" s="208">
        <v>0.25</v>
      </c>
      <c r="L11" s="209">
        <f>K11*$O$11</f>
        <v>2794.583333333333</v>
      </c>
      <c r="M11" s="208">
        <v>0.25</v>
      </c>
      <c r="N11" s="209">
        <f>M11*$O$11</f>
        <v>2794.583333333333</v>
      </c>
      <c r="O11" s="440">
        <f>'1. TALLERES SEMINARIOS'!D10</f>
        <v>11178.333333333332</v>
      </c>
      <c r="P11" s="237"/>
      <c r="Q11" s="441" t="s">
        <v>1517</v>
      </c>
      <c r="R11" s="441" t="s">
        <v>1518</v>
      </c>
      <c r="S11" s="441" t="s">
        <v>1496</v>
      </c>
      <c r="T11" s="441" t="s">
        <v>1511</v>
      </c>
      <c r="U11" s="71" t="s">
        <v>1512</v>
      </c>
    </row>
    <row r="12" spans="1:21" ht="182.25" customHeight="1" x14ac:dyDescent="0.25">
      <c r="A12" s="559"/>
      <c r="B12" s="562"/>
      <c r="C12" s="522" t="s">
        <v>1519</v>
      </c>
      <c r="D12" s="522" t="s">
        <v>1520</v>
      </c>
      <c r="E12" s="523" t="s">
        <v>1501</v>
      </c>
      <c r="F12" s="522" t="s">
        <v>1521</v>
      </c>
      <c r="G12" s="208">
        <v>0.25</v>
      </c>
      <c r="H12" s="209">
        <f>G12*$O$12</f>
        <v>12600</v>
      </c>
      <c r="I12" s="208">
        <v>0.25</v>
      </c>
      <c r="J12" s="209">
        <f>I12*$O$12</f>
        <v>12600</v>
      </c>
      <c r="K12" s="208">
        <v>0.25</v>
      </c>
      <c r="L12" s="209">
        <f>K12*$O$12</f>
        <v>12600</v>
      </c>
      <c r="M12" s="208">
        <v>0.25</v>
      </c>
      <c r="N12" s="209">
        <f>M12*$O$12</f>
        <v>12600</v>
      </c>
      <c r="O12" s="440">
        <f>'5. ACTIVIDADES ESPECIALES'!D63</f>
        <v>50400</v>
      </c>
      <c r="P12" s="524"/>
      <c r="Q12" s="525" t="s">
        <v>1523</v>
      </c>
      <c r="R12" s="525" t="s">
        <v>1524</v>
      </c>
      <c r="S12" s="525" t="s">
        <v>1525</v>
      </c>
      <c r="T12" s="525" t="s">
        <v>1511</v>
      </c>
      <c r="U12" s="523" t="s">
        <v>1522</v>
      </c>
    </row>
    <row r="13" spans="1:21" ht="120" x14ac:dyDescent="0.25">
      <c r="A13" s="559"/>
      <c r="B13" s="562"/>
      <c r="C13" s="526" t="s">
        <v>1548</v>
      </c>
      <c r="D13" s="526" t="s">
        <v>1546</v>
      </c>
      <c r="E13" s="523" t="s">
        <v>1502</v>
      </c>
      <c r="F13" s="522" t="s">
        <v>1547</v>
      </c>
      <c r="G13" s="208">
        <v>0.25</v>
      </c>
      <c r="H13" s="209">
        <f>G13*$O$13</f>
        <v>209320</v>
      </c>
      <c r="I13" s="208">
        <v>0.25</v>
      </c>
      <c r="J13" s="209">
        <f>I13*$O$13</f>
        <v>209320</v>
      </c>
      <c r="K13" s="208">
        <v>0.25</v>
      </c>
      <c r="L13" s="209">
        <f>K13*$O$13</f>
        <v>209320</v>
      </c>
      <c r="M13" s="208">
        <v>0.25</v>
      </c>
      <c r="N13" s="209">
        <f>M13*$O$13</f>
        <v>209320</v>
      </c>
      <c r="O13" s="440">
        <f>'3. EQUIPO DE OFICINA'!D10+'4. EQUIPO TECNOLÓGICOS'!D10+'2. CONTRATACION DE PERSONAL'!D10</f>
        <v>837280</v>
      </c>
      <c r="P13" s="524"/>
      <c r="Q13" s="525" t="s">
        <v>1549</v>
      </c>
      <c r="R13" s="525" t="s">
        <v>1550</v>
      </c>
      <c r="S13" s="525" t="s">
        <v>1551</v>
      </c>
      <c r="T13" s="523" t="s">
        <v>1497</v>
      </c>
      <c r="U13" s="523" t="s">
        <v>1497</v>
      </c>
    </row>
    <row r="14" spans="1:21" ht="150.75" customHeight="1" x14ac:dyDescent="0.25">
      <c r="A14" s="559"/>
      <c r="B14" s="562"/>
      <c r="C14" s="459" t="s">
        <v>1526</v>
      </c>
      <c r="D14" s="522" t="s">
        <v>1527</v>
      </c>
      <c r="E14" s="527" t="s">
        <v>1503</v>
      </c>
      <c r="F14" s="522" t="s">
        <v>1513</v>
      </c>
      <c r="G14" s="208">
        <v>0.25</v>
      </c>
      <c r="H14" s="209">
        <f>G14*$O$14</f>
        <v>2794.583333333333</v>
      </c>
      <c r="I14" s="208">
        <v>0.25</v>
      </c>
      <c r="J14" s="209">
        <f>I14*$O$14</f>
        <v>2794.583333333333</v>
      </c>
      <c r="K14" s="208">
        <v>0.25</v>
      </c>
      <c r="L14" s="209">
        <f>K14*$O$14</f>
        <v>2794.583333333333</v>
      </c>
      <c r="M14" s="208">
        <v>0.25</v>
      </c>
      <c r="N14" s="209">
        <f>M14*$O$14</f>
        <v>2794.583333333333</v>
      </c>
      <c r="O14" s="440">
        <f>'1. TALLERES SEMINARIOS'!D29</f>
        <v>11178.333333333332</v>
      </c>
      <c r="P14" s="237"/>
      <c r="Q14" s="525" t="s">
        <v>1517</v>
      </c>
      <c r="R14" s="525" t="s">
        <v>1529</v>
      </c>
      <c r="S14" s="525" t="s">
        <v>1530</v>
      </c>
      <c r="T14" s="525" t="s">
        <v>1511</v>
      </c>
      <c r="U14" s="523" t="s">
        <v>1512</v>
      </c>
    </row>
    <row r="15" spans="1:21" ht="150.75" customHeight="1" x14ac:dyDescent="0.25">
      <c r="A15" s="560"/>
      <c r="B15" s="563"/>
      <c r="C15" s="461" t="s">
        <v>1541</v>
      </c>
      <c r="D15" s="528" t="s">
        <v>1539</v>
      </c>
      <c r="E15" s="529" t="s">
        <v>1504</v>
      </c>
      <c r="F15" s="528" t="s">
        <v>1538</v>
      </c>
      <c r="G15" s="208">
        <v>0.25</v>
      </c>
      <c r="H15" s="209">
        <f>G15*$O$15</f>
        <v>20000</v>
      </c>
      <c r="I15" s="208">
        <v>0.25</v>
      </c>
      <c r="J15" s="209">
        <f>I15*$O$15</f>
        <v>20000</v>
      </c>
      <c r="K15" s="208">
        <v>0.25</v>
      </c>
      <c r="L15" s="209">
        <f>K15*$O$15</f>
        <v>20000</v>
      </c>
      <c r="M15" s="208">
        <v>0.25</v>
      </c>
      <c r="N15" s="209">
        <f>M15*$O$15</f>
        <v>20000</v>
      </c>
      <c r="O15" s="462">
        <f>'5. ACTIVIDADES ESPECIALES'!D80</f>
        <v>80000</v>
      </c>
      <c r="P15" s="463"/>
      <c r="Q15" s="525" t="s">
        <v>1542</v>
      </c>
      <c r="R15" s="530" t="s">
        <v>1543</v>
      </c>
      <c r="S15" s="530" t="s">
        <v>1544</v>
      </c>
      <c r="T15" s="530" t="s">
        <v>1545</v>
      </c>
      <c r="U15" s="523" t="s">
        <v>1512</v>
      </c>
    </row>
    <row r="16" spans="1:21" ht="133.5" customHeight="1" x14ac:dyDescent="0.25">
      <c r="A16" s="455" t="s">
        <v>1402</v>
      </c>
      <c r="B16" s="455" t="s">
        <v>1401</v>
      </c>
      <c r="C16" s="454" t="s">
        <v>1532</v>
      </c>
      <c r="D16" s="531" t="s">
        <v>1528</v>
      </c>
      <c r="E16" s="523" t="s">
        <v>1537</v>
      </c>
      <c r="F16" s="522" t="s">
        <v>1515</v>
      </c>
      <c r="G16" s="208">
        <v>0.25</v>
      </c>
      <c r="H16" s="209">
        <f>G16*$O$16</f>
        <v>5700</v>
      </c>
      <c r="I16" s="208">
        <v>0.25</v>
      </c>
      <c r="J16" s="209">
        <f>I16*$O$16</f>
        <v>5700</v>
      </c>
      <c r="K16" s="208">
        <v>0.25</v>
      </c>
      <c r="L16" s="209">
        <f>K16*$O$16</f>
        <v>5700</v>
      </c>
      <c r="M16" s="208">
        <v>0.25</v>
      </c>
      <c r="N16" s="209">
        <f>M16*$O$16</f>
        <v>5700</v>
      </c>
      <c r="O16" s="440">
        <f>'5. ACTIVIDADES ESPECIALES'!D93</f>
        <v>22800</v>
      </c>
      <c r="P16" s="237"/>
      <c r="Q16" s="525" t="s">
        <v>1533</v>
      </c>
      <c r="R16" s="532" t="s">
        <v>1531</v>
      </c>
      <c r="S16" s="533" t="s">
        <v>1534</v>
      </c>
      <c r="T16" s="525" t="s">
        <v>1511</v>
      </c>
      <c r="U16" s="523" t="s">
        <v>1512</v>
      </c>
    </row>
    <row r="17" spans="1:21" ht="15.6" customHeight="1" x14ac:dyDescent="0.25">
      <c r="A17" s="307"/>
      <c r="B17" s="308"/>
      <c r="C17" s="307" t="s">
        <v>1377</v>
      </c>
      <c r="D17" s="308"/>
      <c r="E17" s="308"/>
      <c r="F17" s="309"/>
      <c r="G17" s="456">
        <f t="shared" ref="G17:P17" si="0">SUM(G8:G16)</f>
        <v>2.25</v>
      </c>
      <c r="H17" s="238">
        <f t="shared" si="0"/>
        <v>302659.16666666663</v>
      </c>
      <c r="I17" s="457">
        <f t="shared" si="0"/>
        <v>2.25</v>
      </c>
      <c r="J17" s="238">
        <f t="shared" si="0"/>
        <v>302659.16666666663</v>
      </c>
      <c r="K17" s="456">
        <f t="shared" si="0"/>
        <v>2.25</v>
      </c>
      <c r="L17" s="238">
        <f t="shared" si="0"/>
        <v>302659.16666666663</v>
      </c>
      <c r="M17" s="460">
        <f t="shared" si="0"/>
        <v>2.25</v>
      </c>
      <c r="N17" s="238">
        <f t="shared" si="0"/>
        <v>302659.16666666663</v>
      </c>
      <c r="O17" s="238">
        <f t="shared" si="0"/>
        <v>1210636.6666666665</v>
      </c>
      <c r="P17" s="238">
        <f t="shared" si="0"/>
        <v>0</v>
      </c>
      <c r="Q17" s="211"/>
      <c r="R17" s="211"/>
      <c r="S17" s="211"/>
      <c r="T17" s="211"/>
      <c r="U17" s="214"/>
    </row>
    <row r="18" spans="1:21" x14ac:dyDescent="0.25">
      <c r="E18" s="87"/>
    </row>
    <row r="19" spans="1:21" x14ac:dyDescent="0.25">
      <c r="E19" s="87"/>
    </row>
    <row r="20" spans="1:21" x14ac:dyDescent="0.25">
      <c r="E20" s="87"/>
    </row>
    <row r="21" spans="1:21" x14ac:dyDescent="0.25">
      <c r="E21" s="87"/>
    </row>
    <row r="22" spans="1:21" x14ac:dyDescent="0.25">
      <c r="E22" s="87"/>
    </row>
    <row r="23" spans="1:21" x14ac:dyDescent="0.25">
      <c r="E23" s="87"/>
    </row>
    <row r="24" spans="1:21" x14ac:dyDescent="0.25">
      <c r="E24" s="87"/>
    </row>
    <row r="25" spans="1:21" x14ac:dyDescent="0.25">
      <c r="E25" s="87"/>
    </row>
    <row r="26" spans="1:21" x14ac:dyDescent="0.25">
      <c r="E26" s="87"/>
    </row>
    <row r="27" spans="1:21" x14ac:dyDescent="0.25">
      <c r="E27" s="87"/>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sheetData>
  <mergeCells count="19">
    <mergeCell ref="I6:J6"/>
    <mergeCell ref="D5:D7"/>
    <mergeCell ref="F5:F7"/>
    <mergeCell ref="G5:N5"/>
    <mergeCell ref="U5:U7"/>
    <mergeCell ref="Q5:Q7"/>
    <mergeCell ref="R5:R7"/>
    <mergeCell ref="E5:E7"/>
    <mergeCell ref="T5:T7"/>
    <mergeCell ref="S5:S7"/>
    <mergeCell ref="G6:H6"/>
    <mergeCell ref="K6:L6"/>
    <mergeCell ref="M6:N6"/>
    <mergeCell ref="O5:P6"/>
    <mergeCell ref="A5:A7"/>
    <mergeCell ref="B5:B7"/>
    <mergeCell ref="C5:C7"/>
    <mergeCell ref="A8:A15"/>
    <mergeCell ref="B8:B15"/>
  </mergeCells>
  <conditionalFormatting sqref="E8:E16">
    <cfRule type="duplicateValues" dxfId="0" priority="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23622047244094491" right="0.23622047244094491" top="0.74803149606299213" bottom="0.74803149606299213" header="0.31496062992125984" footer="0.31496062992125984"/>
  <pageSetup paperSize="5" scale="85"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2"/>
  <sheetViews>
    <sheetView showGridLines="0" workbookViewId="0">
      <pane ySplit="6" topLeftCell="A16" activePane="bottomLeft" state="frozen"/>
      <selection sqref="A1:V1"/>
      <selection pane="bottomLeft" activeCell="E22" sqref="E22"/>
    </sheetView>
  </sheetViews>
  <sheetFormatPr baseColWidth="10" defaultColWidth="12.5703125" defaultRowHeight="12" x14ac:dyDescent="0.25"/>
  <cols>
    <col min="1" max="1" width="35.140625" style="272" customWidth="1"/>
    <col min="2" max="2" width="48.140625" style="263" customWidth="1"/>
    <col min="3" max="3" width="32.42578125" style="263" customWidth="1"/>
    <col min="4" max="4" width="32.7109375" style="263" customWidth="1"/>
    <col min="5" max="5" width="27.42578125" style="273" customWidth="1"/>
    <col min="6" max="6" width="36.42578125" style="263" customWidth="1"/>
    <col min="7" max="7" width="15.28515625" style="263" customWidth="1"/>
    <col min="8" max="8" width="15.85546875" style="263" customWidth="1"/>
    <col min="9" max="9" width="15.28515625" style="263" customWidth="1"/>
    <col min="10" max="10" width="15.42578125" style="263" customWidth="1"/>
    <col min="11" max="11" width="15.28515625" style="263" customWidth="1"/>
    <col min="12" max="12" width="14.85546875" style="263" customWidth="1"/>
    <col min="13" max="13" width="15.28515625" style="263" customWidth="1"/>
    <col min="14" max="14" width="17.5703125" style="263" customWidth="1"/>
    <col min="15" max="15" width="15.28515625" style="263" customWidth="1"/>
    <col min="16" max="16" width="16.28515625" style="263" bestFit="1" customWidth="1"/>
    <col min="17" max="20" width="14.28515625" style="263" customWidth="1"/>
    <col min="21" max="21" width="15.7109375" style="263" customWidth="1"/>
    <col min="22" max="16384" width="12.5703125" style="263"/>
  </cols>
  <sheetData>
    <row r="1" spans="1:21" s="255" customFormat="1" ht="18.75" x14ac:dyDescent="0.25">
      <c r="B1" s="301"/>
      <c r="C1" s="301"/>
      <c r="D1" s="301"/>
      <c r="E1" s="301"/>
      <c r="F1" s="301"/>
      <c r="G1" s="301" t="s">
        <v>1411</v>
      </c>
      <c r="H1" s="301"/>
      <c r="I1" s="301"/>
      <c r="J1" s="301"/>
      <c r="K1" s="301"/>
      <c r="L1" s="301"/>
      <c r="M1" s="301"/>
      <c r="N1" s="301"/>
      <c r="O1" s="301"/>
      <c r="P1" s="301"/>
      <c r="Q1" s="301"/>
      <c r="R1" s="301"/>
      <c r="S1" s="301"/>
      <c r="T1" s="301"/>
      <c r="U1" s="301"/>
    </row>
    <row r="2" spans="1:21" s="255" customFormat="1" ht="18.75" x14ac:dyDescent="0.25">
      <c r="A2" s="330" t="s">
        <v>1361</v>
      </c>
      <c r="B2" s="301"/>
      <c r="C2" s="301"/>
      <c r="D2" s="301"/>
      <c r="E2" s="301"/>
      <c r="F2" s="301"/>
      <c r="G2" s="301"/>
      <c r="H2" s="301"/>
      <c r="I2" s="301"/>
      <c r="J2" s="301"/>
      <c r="K2" s="301"/>
      <c r="L2" s="301"/>
      <c r="M2" s="301"/>
      <c r="N2" s="301"/>
      <c r="O2" s="301"/>
      <c r="P2" s="301"/>
      <c r="Q2" s="301"/>
      <c r="R2" s="301"/>
      <c r="S2" s="301"/>
      <c r="T2" s="301"/>
      <c r="U2" s="301"/>
    </row>
    <row r="3" spans="1:21" s="255" customFormat="1" ht="21" customHeight="1" x14ac:dyDescent="0.25">
      <c r="A3" s="256" t="s">
        <v>1403</v>
      </c>
      <c r="B3" s="257"/>
      <c r="C3" s="257"/>
      <c r="D3" s="257"/>
      <c r="E3" s="258"/>
      <c r="F3" s="257"/>
      <c r="G3" s="257"/>
      <c r="H3" s="257"/>
      <c r="I3" s="257"/>
      <c r="J3" s="257"/>
      <c r="K3" s="257"/>
      <c r="L3" s="257"/>
      <c r="M3" s="257"/>
      <c r="N3" s="257"/>
      <c r="O3" s="257"/>
      <c r="P3" s="257"/>
      <c r="Q3" s="257"/>
      <c r="R3" s="257"/>
      <c r="S3" s="257"/>
      <c r="T3" s="257"/>
      <c r="U3" s="257"/>
    </row>
    <row r="4" spans="1:21" s="67" customFormat="1" ht="23.25" customHeight="1" x14ac:dyDescent="0.25">
      <c r="A4" s="552" t="s">
        <v>100</v>
      </c>
      <c r="B4" s="552" t="s">
        <v>115</v>
      </c>
      <c r="C4" s="555" t="s">
        <v>89</v>
      </c>
      <c r="D4" s="555" t="s">
        <v>90</v>
      </c>
      <c r="E4" s="570" t="s">
        <v>402</v>
      </c>
      <c r="F4" s="555" t="s">
        <v>91</v>
      </c>
      <c r="G4" s="564" t="s">
        <v>103</v>
      </c>
      <c r="H4" s="566"/>
      <c r="I4" s="566"/>
      <c r="J4" s="566"/>
      <c r="K4" s="566"/>
      <c r="L4" s="566"/>
      <c r="M4" s="566"/>
      <c r="N4" s="565"/>
      <c r="O4" s="573" t="s">
        <v>104</v>
      </c>
      <c r="P4" s="574"/>
      <c r="Q4" s="552" t="s">
        <v>105</v>
      </c>
      <c r="R4" s="552" t="s">
        <v>106</v>
      </c>
      <c r="S4" s="552" t="s">
        <v>113</v>
      </c>
      <c r="T4" s="552" t="s">
        <v>112</v>
      </c>
      <c r="U4" s="567" t="s">
        <v>92</v>
      </c>
    </row>
    <row r="5" spans="1:21" s="67" customFormat="1" ht="15" customHeight="1" x14ac:dyDescent="0.25">
      <c r="A5" s="553"/>
      <c r="B5" s="553"/>
      <c r="C5" s="556"/>
      <c r="D5" s="556"/>
      <c r="E5" s="571"/>
      <c r="F5" s="556"/>
      <c r="G5" s="564" t="s">
        <v>107</v>
      </c>
      <c r="H5" s="565"/>
      <c r="I5" s="564" t="s">
        <v>108</v>
      </c>
      <c r="J5" s="565"/>
      <c r="K5" s="564" t="s">
        <v>109</v>
      </c>
      <c r="L5" s="565"/>
      <c r="M5" s="564" t="s">
        <v>110</v>
      </c>
      <c r="N5" s="565"/>
      <c r="O5" s="575"/>
      <c r="P5" s="576"/>
      <c r="Q5" s="553"/>
      <c r="R5" s="553"/>
      <c r="S5" s="553"/>
      <c r="T5" s="553"/>
      <c r="U5" s="568"/>
    </row>
    <row r="6" spans="1:21" s="67" customFormat="1" ht="24" customHeight="1" x14ac:dyDescent="0.25">
      <c r="A6" s="554"/>
      <c r="B6" s="554"/>
      <c r="C6" s="557"/>
      <c r="D6" s="557"/>
      <c r="E6" s="572"/>
      <c r="F6" s="557"/>
      <c r="G6" s="252" t="s">
        <v>111</v>
      </c>
      <c r="H6" s="252" t="s">
        <v>12</v>
      </c>
      <c r="I6" s="252" t="s">
        <v>111</v>
      </c>
      <c r="J6" s="252" t="s">
        <v>12</v>
      </c>
      <c r="K6" s="252" t="s">
        <v>111</v>
      </c>
      <c r="L6" s="252" t="s">
        <v>12</v>
      </c>
      <c r="M6" s="252" t="s">
        <v>111</v>
      </c>
      <c r="N6" s="252" t="s">
        <v>12</v>
      </c>
      <c r="O6" s="252" t="s">
        <v>111</v>
      </c>
      <c r="P6" s="252" t="s">
        <v>12</v>
      </c>
      <c r="Q6" s="554"/>
      <c r="R6" s="554"/>
      <c r="S6" s="554"/>
      <c r="T6" s="554"/>
      <c r="U6" s="569"/>
    </row>
    <row r="7" spans="1:21" ht="15.75" x14ac:dyDescent="0.25">
      <c r="A7" s="577" t="s">
        <v>1404</v>
      </c>
      <c r="B7" s="577" t="s">
        <v>1356</v>
      </c>
      <c r="C7" s="326"/>
      <c r="D7" s="326"/>
      <c r="E7" s="326"/>
      <c r="F7" s="326"/>
      <c r="G7" s="260"/>
      <c r="H7" s="260"/>
      <c r="I7" s="261"/>
      <c r="J7" s="262"/>
      <c r="K7" s="260"/>
      <c r="L7" s="237"/>
      <c r="M7" s="261"/>
      <c r="N7" s="237"/>
      <c r="O7" s="260"/>
      <c r="P7" s="237"/>
      <c r="Q7" s="260"/>
      <c r="R7" s="260"/>
      <c r="S7" s="260"/>
      <c r="T7" s="260"/>
      <c r="U7" s="326"/>
    </row>
    <row r="8" spans="1:21" ht="15.75" x14ac:dyDescent="0.25">
      <c r="A8" s="578"/>
      <c r="B8" s="578"/>
      <c r="C8" s="326"/>
      <c r="D8" s="326"/>
      <c r="E8" s="326"/>
      <c r="F8" s="326"/>
      <c r="G8" s="260"/>
      <c r="H8" s="260"/>
      <c r="I8" s="261"/>
      <c r="J8" s="262"/>
      <c r="K8" s="260"/>
      <c r="L8" s="237"/>
      <c r="M8" s="261"/>
      <c r="N8" s="237"/>
      <c r="O8" s="260"/>
      <c r="P8" s="237"/>
      <c r="Q8" s="260"/>
      <c r="R8" s="260"/>
      <c r="S8" s="260"/>
      <c r="T8" s="260"/>
      <c r="U8" s="326"/>
    </row>
    <row r="9" spans="1:21" ht="15.75" x14ac:dyDescent="0.25">
      <c r="A9" s="578"/>
      <c r="B9" s="578"/>
      <c r="C9" s="326"/>
      <c r="D9" s="326"/>
      <c r="E9" s="326"/>
      <c r="F9" s="326"/>
      <c r="G9" s="260"/>
      <c r="H9" s="260"/>
      <c r="I9" s="261"/>
      <c r="J9" s="262"/>
      <c r="K9" s="260"/>
      <c r="L9" s="237"/>
      <c r="M9" s="261"/>
      <c r="N9" s="237"/>
      <c r="O9" s="260"/>
      <c r="P9" s="237"/>
      <c r="Q9" s="260"/>
      <c r="R9" s="260"/>
      <c r="S9" s="260"/>
      <c r="T9" s="260"/>
      <c r="U9" s="326"/>
    </row>
    <row r="10" spans="1:21" ht="15.75" x14ac:dyDescent="0.25">
      <c r="A10" s="578"/>
      <c r="B10" s="578"/>
      <c r="C10" s="326"/>
      <c r="D10" s="326"/>
      <c r="E10" s="326"/>
      <c r="F10" s="326"/>
      <c r="G10" s="260"/>
      <c r="H10" s="260"/>
      <c r="I10" s="261"/>
      <c r="J10" s="262"/>
      <c r="K10" s="260"/>
      <c r="L10" s="237"/>
      <c r="M10" s="261"/>
      <c r="N10" s="237"/>
      <c r="O10" s="260"/>
      <c r="P10" s="237"/>
      <c r="Q10" s="260"/>
      <c r="R10" s="260"/>
      <c r="S10" s="260"/>
      <c r="T10" s="260"/>
      <c r="U10" s="326"/>
    </row>
    <row r="11" spans="1:21" ht="15.75" x14ac:dyDescent="0.25">
      <c r="A11" s="578"/>
      <c r="B11" s="579"/>
      <c r="C11" s="326"/>
      <c r="D11" s="326"/>
      <c r="E11" s="326"/>
      <c r="F11" s="326"/>
      <c r="G11" s="260"/>
      <c r="H11" s="260"/>
      <c r="I11" s="261"/>
      <c r="J11" s="262"/>
      <c r="K11" s="260"/>
      <c r="L11" s="237"/>
      <c r="M11" s="261"/>
      <c r="N11" s="237"/>
      <c r="O11" s="260"/>
      <c r="P11" s="237"/>
      <c r="Q11" s="260"/>
      <c r="R11" s="260"/>
      <c r="S11" s="260"/>
      <c r="T11" s="260"/>
      <c r="U11" s="326"/>
    </row>
    <row r="12" spans="1:21" ht="15.75" x14ac:dyDescent="0.25">
      <c r="A12" s="578"/>
      <c r="B12" s="577" t="s">
        <v>1357</v>
      </c>
      <c r="C12" s="326"/>
      <c r="D12" s="326"/>
      <c r="E12" s="326"/>
      <c r="F12" s="326"/>
      <c r="G12" s="260"/>
      <c r="H12" s="260"/>
      <c r="I12" s="261"/>
      <c r="J12" s="262"/>
      <c r="K12" s="260"/>
      <c r="L12" s="237"/>
      <c r="M12" s="261"/>
      <c r="N12" s="237"/>
      <c r="O12" s="260"/>
      <c r="P12" s="237"/>
      <c r="Q12" s="260"/>
      <c r="R12" s="260"/>
      <c r="S12" s="260"/>
      <c r="T12" s="260"/>
      <c r="U12" s="326"/>
    </row>
    <row r="13" spans="1:21" ht="15.75" x14ac:dyDescent="0.25">
      <c r="A13" s="578"/>
      <c r="B13" s="578"/>
      <c r="C13" s="326"/>
      <c r="D13" s="326"/>
      <c r="E13" s="326"/>
      <c r="F13" s="326"/>
      <c r="G13" s="260"/>
      <c r="H13" s="260"/>
      <c r="I13" s="261"/>
      <c r="J13" s="262"/>
      <c r="K13" s="260"/>
      <c r="L13" s="237"/>
      <c r="M13" s="261"/>
      <c r="N13" s="237"/>
      <c r="O13" s="260"/>
      <c r="P13" s="237"/>
      <c r="Q13" s="260"/>
      <c r="R13" s="260"/>
      <c r="S13" s="260"/>
      <c r="T13" s="260"/>
      <c r="U13" s="326"/>
    </row>
    <row r="14" spans="1:21" ht="15.75" x14ac:dyDescent="0.25">
      <c r="A14" s="578"/>
      <c r="B14" s="578"/>
      <c r="C14" s="326"/>
      <c r="D14" s="326"/>
      <c r="E14" s="326"/>
      <c r="F14" s="401"/>
      <c r="G14" s="260"/>
      <c r="H14" s="260"/>
      <c r="I14" s="260"/>
      <c r="J14" s="260"/>
      <c r="K14" s="260"/>
      <c r="L14" s="237"/>
      <c r="M14" s="260"/>
      <c r="N14" s="237"/>
      <c r="O14" s="260"/>
      <c r="P14" s="237"/>
      <c r="Q14" s="265"/>
      <c r="R14" s="265"/>
      <c r="S14" s="265"/>
      <c r="T14" s="265"/>
      <c r="U14" s="326"/>
    </row>
    <row r="15" spans="1:21" ht="15.75" x14ac:dyDescent="0.25">
      <c r="A15" s="578"/>
      <c r="B15" s="578"/>
      <c r="C15" s="326"/>
      <c r="D15" s="326"/>
      <c r="E15" s="326"/>
      <c r="F15" s="401"/>
      <c r="G15" s="260"/>
      <c r="H15" s="260"/>
      <c r="I15" s="260"/>
      <c r="J15" s="260"/>
      <c r="K15" s="260"/>
      <c r="L15" s="237"/>
      <c r="M15" s="260"/>
      <c r="N15" s="237"/>
      <c r="O15" s="260"/>
      <c r="P15" s="237"/>
      <c r="Q15" s="265"/>
      <c r="R15" s="265"/>
      <c r="S15" s="265"/>
      <c r="T15" s="265"/>
      <c r="U15" s="326"/>
    </row>
    <row r="16" spans="1:21" ht="15.75" x14ac:dyDescent="0.25">
      <c r="A16" s="578"/>
      <c r="B16" s="579"/>
      <c r="C16" s="326"/>
      <c r="D16" s="326"/>
      <c r="E16" s="326"/>
      <c r="F16" s="326"/>
      <c r="G16" s="260"/>
      <c r="H16" s="402"/>
      <c r="I16" s="260"/>
      <c r="J16" s="402"/>
      <c r="K16" s="260"/>
      <c r="L16" s="237"/>
      <c r="M16" s="260"/>
      <c r="N16" s="237"/>
      <c r="O16" s="260"/>
      <c r="P16" s="237"/>
      <c r="Q16" s="260"/>
      <c r="R16" s="260"/>
      <c r="S16" s="260"/>
      <c r="T16" s="260"/>
      <c r="U16" s="326"/>
    </row>
    <row r="17" spans="1:21" ht="15.75" x14ac:dyDescent="0.25">
      <c r="A17" s="578"/>
      <c r="B17" s="577" t="s">
        <v>1405</v>
      </c>
      <c r="C17" s="326"/>
      <c r="D17" s="326"/>
      <c r="E17" s="326"/>
      <c r="F17" s="326"/>
      <c r="G17" s="260"/>
      <c r="H17" s="402"/>
      <c r="I17" s="260"/>
      <c r="J17" s="402"/>
      <c r="K17" s="260"/>
      <c r="L17" s="237"/>
      <c r="M17" s="260"/>
      <c r="N17" s="237"/>
      <c r="O17" s="260"/>
      <c r="P17" s="237"/>
      <c r="Q17" s="260"/>
      <c r="R17" s="260"/>
      <c r="S17" s="260"/>
      <c r="T17" s="260"/>
      <c r="U17" s="326"/>
    </row>
    <row r="18" spans="1:21" ht="15.75" x14ac:dyDescent="0.25">
      <c r="A18" s="578"/>
      <c r="B18" s="578"/>
      <c r="C18" s="326"/>
      <c r="D18" s="326"/>
      <c r="E18" s="326"/>
      <c r="F18" s="260"/>
      <c r="G18" s="261"/>
      <c r="H18" s="260"/>
      <c r="I18" s="261"/>
      <c r="J18" s="260"/>
      <c r="K18" s="261"/>
      <c r="L18" s="237"/>
      <c r="M18" s="261"/>
      <c r="N18" s="237"/>
      <c r="O18" s="261"/>
      <c r="P18" s="237"/>
      <c r="Q18" s="260"/>
      <c r="R18" s="260"/>
      <c r="S18" s="260"/>
      <c r="T18" s="260"/>
      <c r="U18" s="260"/>
    </row>
    <row r="19" spans="1:21" ht="15.75" x14ac:dyDescent="0.25">
      <c r="A19" s="578"/>
      <c r="B19" s="578"/>
      <c r="C19" s="326"/>
      <c r="D19" s="326"/>
      <c r="E19" s="326"/>
      <c r="F19" s="260"/>
      <c r="G19" s="261"/>
      <c r="H19" s="260"/>
      <c r="I19" s="261"/>
      <c r="J19" s="260"/>
      <c r="K19" s="261"/>
      <c r="L19" s="237"/>
      <c r="M19" s="261"/>
      <c r="N19" s="237"/>
      <c r="O19" s="261"/>
      <c r="P19" s="237"/>
      <c r="Q19" s="260"/>
      <c r="R19" s="260"/>
      <c r="S19" s="260"/>
      <c r="T19" s="260"/>
      <c r="U19" s="260"/>
    </row>
    <row r="20" spans="1:21" ht="15.75" x14ac:dyDescent="0.25">
      <c r="A20" s="578"/>
      <c r="B20" s="578"/>
      <c r="C20" s="259"/>
      <c r="D20" s="326"/>
      <c r="E20" s="326"/>
      <c r="F20" s="326"/>
      <c r="G20" s="261"/>
      <c r="H20" s="264"/>
      <c r="I20" s="261"/>
      <c r="J20" s="264"/>
      <c r="K20" s="261"/>
      <c r="L20" s="237"/>
      <c r="M20" s="261"/>
      <c r="N20" s="237"/>
      <c r="O20" s="260"/>
      <c r="P20" s="237"/>
      <c r="Q20" s="260"/>
      <c r="R20" s="260"/>
      <c r="S20" s="260"/>
      <c r="T20" s="260"/>
      <c r="U20" s="326"/>
    </row>
    <row r="21" spans="1:21" ht="15.75" x14ac:dyDescent="0.25">
      <c r="A21" s="578"/>
      <c r="B21" s="579"/>
      <c r="C21" s="259"/>
      <c r="D21" s="326"/>
      <c r="E21" s="326"/>
      <c r="F21" s="289"/>
      <c r="G21" s="261"/>
      <c r="H21" s="260"/>
      <c r="I21" s="261"/>
      <c r="J21" s="260"/>
      <c r="K21" s="261"/>
      <c r="L21" s="237"/>
      <c r="M21" s="261"/>
      <c r="N21" s="237"/>
      <c r="O21" s="261"/>
      <c r="P21" s="237"/>
      <c r="Q21" s="260"/>
      <c r="R21" s="260"/>
      <c r="S21" s="260"/>
      <c r="T21" s="260"/>
      <c r="U21" s="326"/>
    </row>
    <row r="22" spans="1:21" ht="15.75" customHeight="1" x14ac:dyDescent="0.25">
      <c r="A22" s="578"/>
      <c r="B22" s="580" t="s">
        <v>1358</v>
      </c>
      <c r="C22" s="259"/>
      <c r="D22" s="326"/>
      <c r="E22" s="326"/>
      <c r="F22" s="326"/>
      <c r="G22" s="260"/>
      <c r="H22" s="260"/>
      <c r="I22" s="210"/>
      <c r="J22" s="260"/>
      <c r="K22" s="260"/>
      <c r="L22" s="237"/>
      <c r="M22" s="260"/>
      <c r="N22" s="237"/>
      <c r="O22" s="210"/>
      <c r="P22" s="237"/>
      <c r="Q22" s="260"/>
      <c r="R22" s="260"/>
      <c r="S22" s="260"/>
      <c r="T22" s="260"/>
      <c r="U22" s="326"/>
    </row>
    <row r="23" spans="1:21" ht="15.75" x14ac:dyDescent="0.25">
      <c r="A23" s="578"/>
      <c r="B23" s="580"/>
      <c r="C23" s="259"/>
      <c r="D23" s="326"/>
      <c r="E23" s="326"/>
      <c r="F23" s="326"/>
      <c r="G23" s="260"/>
      <c r="H23" s="260"/>
      <c r="I23" s="210"/>
      <c r="J23" s="260"/>
      <c r="K23" s="260"/>
      <c r="L23" s="237"/>
      <c r="M23" s="260"/>
      <c r="N23" s="237"/>
      <c r="O23" s="210"/>
      <c r="P23" s="237"/>
      <c r="Q23" s="260"/>
      <c r="R23" s="260"/>
      <c r="S23" s="260"/>
      <c r="T23" s="260"/>
      <c r="U23" s="326"/>
    </row>
    <row r="24" spans="1:21" ht="15.75" x14ac:dyDescent="0.25">
      <c r="A24" s="578"/>
      <c r="B24" s="580"/>
      <c r="C24" s="259"/>
      <c r="D24" s="326"/>
      <c r="E24" s="326"/>
      <c r="F24" s="326"/>
      <c r="G24" s="260"/>
      <c r="H24" s="260"/>
      <c r="I24" s="210"/>
      <c r="J24" s="260"/>
      <c r="K24" s="260"/>
      <c r="L24" s="237"/>
      <c r="M24" s="260"/>
      <c r="N24" s="237"/>
      <c r="O24" s="210"/>
      <c r="P24" s="237"/>
      <c r="Q24" s="260"/>
      <c r="R24" s="260"/>
      <c r="S24" s="260"/>
      <c r="T24" s="260"/>
      <c r="U24" s="326"/>
    </row>
    <row r="25" spans="1:21" ht="15.75" x14ac:dyDescent="0.25">
      <c r="A25" s="578"/>
      <c r="B25" s="580"/>
      <c r="C25" s="259"/>
      <c r="D25" s="326"/>
      <c r="E25" s="326"/>
      <c r="F25" s="326"/>
      <c r="G25" s="260"/>
      <c r="H25" s="260"/>
      <c r="I25" s="210"/>
      <c r="J25" s="260"/>
      <c r="K25" s="260"/>
      <c r="L25" s="237"/>
      <c r="M25" s="260"/>
      <c r="N25" s="237"/>
      <c r="O25" s="210"/>
      <c r="P25" s="237"/>
      <c r="Q25" s="260"/>
      <c r="R25" s="260"/>
      <c r="S25" s="260"/>
      <c r="T25" s="260"/>
      <c r="U25" s="326"/>
    </row>
    <row r="26" spans="1:21" ht="15.75" x14ac:dyDescent="0.25">
      <c r="A26" s="578"/>
      <c r="B26" s="580"/>
      <c r="C26" s="259"/>
      <c r="D26" s="326"/>
      <c r="E26" s="326"/>
      <c r="F26" s="326"/>
      <c r="G26" s="260"/>
      <c r="H26" s="260"/>
      <c r="I26" s="210"/>
      <c r="J26" s="260"/>
      <c r="K26" s="260"/>
      <c r="L26" s="237"/>
      <c r="M26" s="260"/>
      <c r="N26" s="237"/>
      <c r="O26" s="210"/>
      <c r="P26" s="237"/>
      <c r="Q26" s="260"/>
      <c r="R26" s="260"/>
      <c r="S26" s="260"/>
      <c r="T26" s="260"/>
      <c r="U26" s="326"/>
    </row>
    <row r="27" spans="1:21" ht="15.75" x14ac:dyDescent="0.25">
      <c r="A27" s="578"/>
      <c r="B27" s="580" t="s">
        <v>1406</v>
      </c>
      <c r="C27" s="259"/>
      <c r="D27" s="326"/>
      <c r="E27" s="326"/>
      <c r="F27" s="326"/>
      <c r="G27" s="260"/>
      <c r="H27" s="260"/>
      <c r="I27" s="210"/>
      <c r="J27" s="260"/>
      <c r="K27" s="260"/>
      <c r="L27" s="237"/>
      <c r="M27" s="260"/>
      <c r="N27" s="237"/>
      <c r="O27" s="210"/>
      <c r="P27" s="237"/>
      <c r="Q27" s="260"/>
      <c r="R27" s="260"/>
      <c r="S27" s="260"/>
      <c r="T27" s="260"/>
      <c r="U27" s="326"/>
    </row>
    <row r="28" spans="1:21" ht="15.75" x14ac:dyDescent="0.25">
      <c r="A28" s="578"/>
      <c r="B28" s="580"/>
      <c r="C28" s="326"/>
      <c r="D28" s="326"/>
      <c r="E28" s="326"/>
      <c r="F28" s="326"/>
      <c r="G28" s="260"/>
      <c r="H28" s="260"/>
      <c r="I28" s="210"/>
      <c r="J28" s="260"/>
      <c r="K28" s="260"/>
      <c r="L28" s="237"/>
      <c r="M28" s="260"/>
      <c r="N28" s="237"/>
      <c r="O28" s="210"/>
      <c r="P28" s="237"/>
      <c r="Q28" s="260"/>
      <c r="R28" s="260"/>
      <c r="S28" s="260"/>
      <c r="T28" s="260"/>
      <c r="U28" s="326"/>
    </row>
    <row r="29" spans="1:21" ht="15.75" x14ac:dyDescent="0.25">
      <c r="A29" s="578"/>
      <c r="B29" s="580"/>
      <c r="C29" s="326"/>
      <c r="D29" s="326"/>
      <c r="E29" s="326"/>
      <c r="F29" s="326"/>
      <c r="G29" s="260"/>
      <c r="H29" s="260"/>
      <c r="I29" s="210"/>
      <c r="J29" s="260"/>
      <c r="K29" s="260"/>
      <c r="L29" s="237"/>
      <c r="M29" s="260"/>
      <c r="N29" s="237"/>
      <c r="O29" s="210"/>
      <c r="P29" s="237"/>
      <c r="Q29" s="260"/>
      <c r="R29" s="260"/>
      <c r="S29" s="260"/>
      <c r="T29" s="260"/>
      <c r="U29" s="326"/>
    </row>
    <row r="30" spans="1:21" ht="15.75" x14ac:dyDescent="0.25">
      <c r="A30" s="578"/>
      <c r="B30" s="580"/>
      <c r="C30" s="326"/>
      <c r="D30" s="326"/>
      <c r="E30" s="326"/>
      <c r="F30" s="326"/>
      <c r="G30" s="260"/>
      <c r="H30" s="260"/>
      <c r="I30" s="210"/>
      <c r="J30" s="260"/>
      <c r="K30" s="260"/>
      <c r="L30" s="237"/>
      <c r="M30" s="260"/>
      <c r="N30" s="237"/>
      <c r="O30" s="210"/>
      <c r="P30" s="237"/>
      <c r="Q30" s="260"/>
      <c r="R30" s="260"/>
      <c r="S30" s="260"/>
      <c r="T30" s="260"/>
      <c r="U30" s="326"/>
    </row>
    <row r="31" spans="1:21" ht="15.75" x14ac:dyDescent="0.25">
      <c r="A31" s="578"/>
      <c r="B31" s="580"/>
      <c r="C31" s="326"/>
      <c r="D31" s="326"/>
      <c r="E31" s="326"/>
      <c r="F31" s="326"/>
      <c r="G31" s="260"/>
      <c r="H31" s="260"/>
      <c r="I31" s="210"/>
      <c r="J31" s="260"/>
      <c r="K31" s="260"/>
      <c r="L31" s="237"/>
      <c r="M31" s="260"/>
      <c r="N31" s="237"/>
      <c r="O31" s="210"/>
      <c r="P31" s="237"/>
      <c r="Q31" s="260"/>
      <c r="R31" s="260"/>
      <c r="S31" s="260"/>
      <c r="T31" s="260"/>
      <c r="U31" s="326"/>
    </row>
    <row r="32" spans="1:21" ht="15.75" x14ac:dyDescent="0.25">
      <c r="A32" s="578"/>
      <c r="B32" s="580" t="s">
        <v>1407</v>
      </c>
      <c r="C32" s="326"/>
      <c r="D32" s="326"/>
      <c r="E32" s="326"/>
      <c r="F32" s="326"/>
      <c r="G32" s="260"/>
      <c r="H32" s="260"/>
      <c r="I32" s="210"/>
      <c r="J32" s="260"/>
      <c r="K32" s="260"/>
      <c r="L32" s="237"/>
      <c r="M32" s="260"/>
      <c r="N32" s="237"/>
      <c r="O32" s="210"/>
      <c r="P32" s="237"/>
      <c r="Q32" s="260"/>
      <c r="R32" s="260"/>
      <c r="S32" s="260"/>
      <c r="T32" s="260"/>
      <c r="U32" s="326"/>
    </row>
    <row r="33" spans="1:21" ht="15.75" x14ac:dyDescent="0.25">
      <c r="A33" s="578"/>
      <c r="B33" s="580"/>
      <c r="C33" s="326"/>
      <c r="D33" s="326"/>
      <c r="E33" s="326"/>
      <c r="F33" s="326"/>
      <c r="G33" s="260"/>
      <c r="H33" s="260"/>
      <c r="I33" s="210"/>
      <c r="J33" s="260"/>
      <c r="K33" s="260"/>
      <c r="L33" s="237"/>
      <c r="M33" s="260"/>
      <c r="N33" s="237"/>
      <c r="O33" s="210"/>
      <c r="P33" s="237"/>
      <c r="Q33" s="260"/>
      <c r="R33" s="260"/>
      <c r="S33" s="260"/>
      <c r="T33" s="260"/>
      <c r="U33" s="326"/>
    </row>
    <row r="34" spans="1:21" ht="15.75" x14ac:dyDescent="0.25">
      <c r="A34" s="578"/>
      <c r="B34" s="580"/>
      <c r="C34" s="326"/>
      <c r="D34" s="326"/>
      <c r="E34" s="326"/>
      <c r="F34" s="326"/>
      <c r="G34" s="260"/>
      <c r="H34" s="260"/>
      <c r="I34" s="210"/>
      <c r="J34" s="260"/>
      <c r="K34" s="260"/>
      <c r="L34" s="237"/>
      <c r="M34" s="260"/>
      <c r="N34" s="237"/>
      <c r="O34" s="210"/>
      <c r="P34" s="237"/>
      <c r="Q34" s="260"/>
      <c r="R34" s="260"/>
      <c r="S34" s="260"/>
      <c r="T34" s="260"/>
      <c r="U34" s="326"/>
    </row>
    <row r="35" spans="1:21" ht="15.75" x14ac:dyDescent="0.25">
      <c r="A35" s="578"/>
      <c r="B35" s="580"/>
      <c r="C35" s="326"/>
      <c r="D35" s="326"/>
      <c r="E35" s="326"/>
      <c r="F35" s="326"/>
      <c r="G35" s="260"/>
      <c r="H35" s="260"/>
      <c r="I35" s="210"/>
      <c r="J35" s="260"/>
      <c r="K35" s="260"/>
      <c r="L35" s="237"/>
      <c r="M35" s="260"/>
      <c r="N35" s="237"/>
      <c r="O35" s="210"/>
      <c r="P35" s="237"/>
      <c r="Q35" s="260"/>
      <c r="R35" s="260"/>
      <c r="S35" s="260"/>
      <c r="T35" s="260"/>
      <c r="U35" s="326"/>
    </row>
    <row r="36" spans="1:21" ht="15.75" x14ac:dyDescent="0.25">
      <c r="A36" s="578"/>
      <c r="B36" s="580" t="s">
        <v>1408</v>
      </c>
      <c r="C36" s="326"/>
      <c r="D36" s="326"/>
      <c r="E36" s="326"/>
      <c r="F36" s="326"/>
      <c r="G36" s="260"/>
      <c r="H36" s="260"/>
      <c r="I36" s="210"/>
      <c r="J36" s="260"/>
      <c r="K36" s="260"/>
      <c r="L36" s="237"/>
      <c r="M36" s="260"/>
      <c r="N36" s="237"/>
      <c r="O36" s="210"/>
      <c r="P36" s="237"/>
      <c r="Q36" s="260"/>
      <c r="R36" s="260"/>
      <c r="S36" s="260"/>
      <c r="T36" s="260"/>
      <c r="U36" s="326"/>
    </row>
    <row r="37" spans="1:21" ht="15.75" x14ac:dyDescent="0.25">
      <c r="A37" s="578"/>
      <c r="B37" s="580"/>
      <c r="C37" s="326"/>
      <c r="D37" s="326"/>
      <c r="E37" s="326"/>
      <c r="F37" s="326"/>
      <c r="G37" s="260"/>
      <c r="H37" s="260"/>
      <c r="I37" s="210"/>
      <c r="J37" s="260"/>
      <c r="K37" s="260"/>
      <c r="L37" s="237"/>
      <c r="M37" s="260"/>
      <c r="N37" s="237"/>
      <c r="O37" s="210"/>
      <c r="P37" s="237"/>
      <c r="Q37" s="260"/>
      <c r="R37" s="260"/>
      <c r="S37" s="260"/>
      <c r="T37" s="260"/>
      <c r="U37" s="326"/>
    </row>
    <row r="38" spans="1:21" ht="15.75" x14ac:dyDescent="0.25">
      <c r="A38" s="578"/>
      <c r="B38" s="580"/>
      <c r="C38" s="326"/>
      <c r="D38" s="326"/>
      <c r="E38" s="326"/>
      <c r="F38" s="326"/>
      <c r="G38" s="260"/>
      <c r="H38" s="260"/>
      <c r="I38" s="210"/>
      <c r="J38" s="260"/>
      <c r="K38" s="260"/>
      <c r="L38" s="237"/>
      <c r="M38" s="260"/>
      <c r="N38" s="237"/>
      <c r="O38" s="210"/>
      <c r="P38" s="237"/>
      <c r="Q38" s="260"/>
      <c r="R38" s="260"/>
      <c r="S38" s="260"/>
      <c r="T38" s="260"/>
      <c r="U38" s="326"/>
    </row>
    <row r="39" spans="1:21" ht="15.75" x14ac:dyDescent="0.25">
      <c r="A39" s="578"/>
      <c r="B39" s="580"/>
      <c r="C39" s="326"/>
      <c r="D39" s="326"/>
      <c r="E39" s="326"/>
      <c r="F39" s="326"/>
      <c r="G39" s="260"/>
      <c r="H39" s="260"/>
      <c r="I39" s="210"/>
      <c r="J39" s="260"/>
      <c r="K39" s="260"/>
      <c r="L39" s="237"/>
      <c r="M39" s="260"/>
      <c r="N39" s="237"/>
      <c r="O39" s="210"/>
      <c r="P39" s="237"/>
      <c r="Q39" s="260"/>
      <c r="R39" s="260"/>
      <c r="S39" s="260"/>
      <c r="T39" s="260"/>
      <c r="U39" s="326"/>
    </row>
    <row r="40" spans="1:21" ht="15.75" x14ac:dyDescent="0.25">
      <c r="A40" s="578"/>
      <c r="B40" s="580" t="s">
        <v>1409</v>
      </c>
      <c r="C40" s="326"/>
      <c r="D40" s="326"/>
      <c r="E40" s="326"/>
      <c r="F40" s="326"/>
      <c r="G40" s="260"/>
      <c r="H40" s="260"/>
      <c r="I40" s="210"/>
      <c r="J40" s="260"/>
      <c r="K40" s="260"/>
      <c r="L40" s="237"/>
      <c r="M40" s="260"/>
      <c r="N40" s="237"/>
      <c r="O40" s="210"/>
      <c r="P40" s="237"/>
      <c r="Q40" s="260"/>
      <c r="R40" s="260"/>
      <c r="S40" s="260"/>
      <c r="T40" s="260"/>
      <c r="U40" s="326"/>
    </row>
    <row r="41" spans="1:21" ht="15.75" x14ac:dyDescent="0.25">
      <c r="A41" s="578"/>
      <c r="B41" s="580"/>
      <c r="C41" s="326"/>
      <c r="D41" s="326"/>
      <c r="E41" s="326"/>
      <c r="F41" s="326"/>
      <c r="G41" s="260"/>
      <c r="H41" s="260"/>
      <c r="I41" s="210"/>
      <c r="J41" s="260"/>
      <c r="K41" s="260"/>
      <c r="L41" s="237"/>
      <c r="M41" s="260"/>
      <c r="N41" s="237"/>
      <c r="O41" s="210"/>
      <c r="P41" s="237"/>
      <c r="Q41" s="260"/>
      <c r="R41" s="260"/>
      <c r="S41" s="260"/>
      <c r="T41" s="260"/>
      <c r="U41" s="326"/>
    </row>
    <row r="42" spans="1:21" ht="15.75" x14ac:dyDescent="0.25">
      <c r="A42" s="578"/>
      <c r="B42" s="580"/>
      <c r="C42" s="326"/>
      <c r="D42" s="326"/>
      <c r="E42" s="326"/>
      <c r="F42" s="326"/>
      <c r="G42" s="260"/>
      <c r="H42" s="260"/>
      <c r="I42" s="210"/>
      <c r="J42" s="260"/>
      <c r="K42" s="260"/>
      <c r="L42" s="237"/>
      <c r="M42" s="260"/>
      <c r="N42" s="237"/>
      <c r="O42" s="210"/>
      <c r="P42" s="237"/>
      <c r="Q42" s="260"/>
      <c r="R42" s="260"/>
      <c r="S42" s="260"/>
      <c r="T42" s="260"/>
      <c r="U42" s="326"/>
    </row>
    <row r="43" spans="1:21" ht="15.75" x14ac:dyDescent="0.25">
      <c r="A43" s="578"/>
      <c r="B43" s="580"/>
      <c r="C43" s="326"/>
      <c r="D43" s="326"/>
      <c r="E43" s="326"/>
      <c r="F43" s="326"/>
      <c r="G43" s="260"/>
      <c r="H43" s="260"/>
      <c r="I43" s="210"/>
      <c r="J43" s="260"/>
      <c r="K43" s="260"/>
      <c r="L43" s="237"/>
      <c r="M43" s="260"/>
      <c r="N43" s="237"/>
      <c r="O43" s="210"/>
      <c r="P43" s="237"/>
      <c r="Q43" s="260"/>
      <c r="R43" s="260"/>
      <c r="S43" s="260"/>
      <c r="T43" s="260"/>
      <c r="U43" s="326"/>
    </row>
    <row r="44" spans="1:21" ht="15.75" x14ac:dyDescent="0.25">
      <c r="A44" s="578"/>
      <c r="B44" s="580"/>
      <c r="C44" s="326"/>
      <c r="D44" s="326"/>
      <c r="E44" s="326"/>
      <c r="F44" s="326"/>
      <c r="G44" s="260"/>
      <c r="H44" s="260"/>
      <c r="I44" s="210"/>
      <c r="J44" s="260"/>
      <c r="K44" s="260"/>
      <c r="L44" s="237"/>
      <c r="M44" s="260"/>
      <c r="N44" s="237"/>
      <c r="O44" s="210"/>
      <c r="P44" s="237"/>
      <c r="Q44" s="260"/>
      <c r="R44" s="260"/>
      <c r="S44" s="260"/>
      <c r="T44" s="260"/>
      <c r="U44" s="326"/>
    </row>
    <row r="45" spans="1:21" ht="15.75" x14ac:dyDescent="0.25">
      <c r="A45" s="578"/>
      <c r="B45" s="580"/>
      <c r="C45" s="326"/>
      <c r="D45" s="326"/>
      <c r="E45" s="326"/>
      <c r="F45" s="326"/>
      <c r="G45" s="260"/>
      <c r="H45" s="260"/>
      <c r="I45" s="210"/>
      <c r="J45" s="260"/>
      <c r="K45" s="260"/>
      <c r="L45" s="237"/>
      <c r="M45" s="260"/>
      <c r="N45" s="237"/>
      <c r="O45" s="210"/>
      <c r="P45" s="237"/>
      <c r="Q45" s="260"/>
      <c r="R45" s="260"/>
      <c r="S45" s="260"/>
      <c r="T45" s="260"/>
      <c r="U45" s="326"/>
    </row>
    <row r="46" spans="1:21" ht="15.75" x14ac:dyDescent="0.25">
      <c r="A46" s="304"/>
      <c r="B46" s="305"/>
      <c r="C46" s="304" t="s">
        <v>1410</v>
      </c>
      <c r="D46" s="305"/>
      <c r="E46" s="305"/>
      <c r="F46" s="306"/>
      <c r="G46" s="266">
        <f t="shared" ref="G46:P46" si="0">SUM(G7:G23)</f>
        <v>0</v>
      </c>
      <c r="H46" s="267">
        <f t="shared" si="0"/>
        <v>0</v>
      </c>
      <c r="I46" s="266">
        <f t="shared" si="0"/>
        <v>0</v>
      </c>
      <c r="J46" s="266">
        <f t="shared" si="0"/>
        <v>0</v>
      </c>
      <c r="K46" s="266">
        <f t="shared" si="0"/>
        <v>0</v>
      </c>
      <c r="L46" s="267">
        <f t="shared" si="0"/>
        <v>0</v>
      </c>
      <c r="M46" s="266">
        <f t="shared" si="0"/>
        <v>0</v>
      </c>
      <c r="N46" s="266">
        <f t="shared" si="0"/>
        <v>0</v>
      </c>
      <c r="O46" s="266">
        <f t="shared" si="0"/>
        <v>0</v>
      </c>
      <c r="P46" s="266">
        <f t="shared" si="0"/>
        <v>0</v>
      </c>
      <c r="Q46" s="268"/>
      <c r="R46" s="268"/>
      <c r="S46" s="268"/>
      <c r="T46" s="268"/>
      <c r="U46" s="268"/>
    </row>
    <row r="47" spans="1:21" ht="15.75" x14ac:dyDescent="0.25">
      <c r="A47" s="269"/>
      <c r="B47" s="270"/>
      <c r="C47" s="270"/>
      <c r="D47" s="270"/>
      <c r="E47" s="271"/>
      <c r="F47" s="270"/>
      <c r="G47" s="270"/>
      <c r="H47" s="270"/>
      <c r="I47" s="270"/>
      <c r="J47" s="270"/>
      <c r="K47" s="270"/>
      <c r="L47" s="270"/>
      <c r="M47" s="270"/>
      <c r="N47" s="270"/>
      <c r="O47" s="270"/>
      <c r="P47" s="270"/>
      <c r="Q47" s="270"/>
      <c r="R47" s="270"/>
      <c r="S47" s="270"/>
      <c r="T47" s="270"/>
      <c r="U47" s="270"/>
    </row>
    <row r="48" spans="1:21" ht="15.75" x14ac:dyDescent="0.25">
      <c r="A48" s="269"/>
      <c r="B48" s="270"/>
      <c r="C48" s="270"/>
      <c r="D48" s="270"/>
      <c r="E48" s="271"/>
      <c r="F48" s="270"/>
      <c r="G48" s="270"/>
      <c r="H48" s="270"/>
      <c r="I48" s="270"/>
      <c r="J48" s="270"/>
      <c r="K48" s="270"/>
      <c r="L48" s="270"/>
      <c r="M48" s="270"/>
      <c r="N48" s="270"/>
      <c r="O48" s="270"/>
      <c r="P48" s="270"/>
      <c r="Q48" s="270"/>
      <c r="R48" s="270"/>
      <c r="S48" s="270"/>
      <c r="T48" s="270"/>
      <c r="U48" s="270"/>
    </row>
    <row r="49" spans="1:21" ht="15.75" x14ac:dyDescent="0.25">
      <c r="A49" s="269"/>
      <c r="B49" s="270"/>
      <c r="C49" s="270"/>
      <c r="D49" s="270"/>
      <c r="E49" s="271"/>
      <c r="F49" s="270"/>
      <c r="G49" s="270"/>
      <c r="H49" s="270"/>
      <c r="I49" s="270"/>
      <c r="J49" s="270"/>
      <c r="K49" s="270"/>
      <c r="L49" s="270"/>
      <c r="M49" s="270"/>
      <c r="N49" s="270"/>
      <c r="O49" s="270"/>
      <c r="P49" s="270"/>
      <c r="Q49" s="270"/>
      <c r="R49" s="270"/>
      <c r="S49" s="270"/>
      <c r="T49" s="270"/>
      <c r="U49" s="270"/>
    </row>
    <row r="50" spans="1:21" ht="15.75" x14ac:dyDescent="0.25">
      <c r="A50" s="269"/>
      <c r="B50" s="270"/>
      <c r="C50" s="270"/>
      <c r="D50" s="270"/>
      <c r="E50" s="271"/>
      <c r="F50" s="270"/>
      <c r="G50" s="270"/>
      <c r="H50" s="270"/>
      <c r="I50" s="270"/>
      <c r="J50" s="270"/>
      <c r="K50" s="270"/>
      <c r="L50" s="270"/>
      <c r="M50" s="270"/>
      <c r="N50" s="270"/>
      <c r="O50" s="270"/>
      <c r="P50" s="270"/>
      <c r="Q50" s="270"/>
      <c r="R50" s="270"/>
      <c r="S50" s="270"/>
      <c r="T50" s="270"/>
      <c r="U50" s="270"/>
    </row>
    <row r="51" spans="1:21" ht="15.75" x14ac:dyDescent="0.25">
      <c r="A51" s="269"/>
      <c r="B51" s="270"/>
      <c r="C51" s="270"/>
      <c r="D51" s="270"/>
      <c r="E51" s="271"/>
      <c r="F51" s="270"/>
      <c r="G51" s="270"/>
      <c r="H51" s="270"/>
      <c r="I51" s="270"/>
      <c r="J51" s="270"/>
      <c r="K51" s="270"/>
      <c r="L51" s="270"/>
      <c r="M51" s="270"/>
      <c r="N51" s="270"/>
      <c r="O51" s="270"/>
      <c r="P51" s="270"/>
      <c r="Q51" s="270"/>
      <c r="R51" s="270"/>
      <c r="S51" s="270"/>
      <c r="T51" s="270"/>
      <c r="U51" s="270"/>
    </row>
    <row r="52" spans="1:21" ht="15.75" x14ac:dyDescent="0.25">
      <c r="A52" s="269"/>
      <c r="B52" s="270"/>
      <c r="C52" s="270"/>
      <c r="D52" s="270"/>
      <c r="E52" s="271"/>
      <c r="F52" s="270"/>
      <c r="G52" s="270"/>
      <c r="H52" s="270"/>
      <c r="I52" s="270"/>
      <c r="J52" s="270"/>
      <c r="K52" s="270"/>
      <c r="L52" s="270"/>
      <c r="M52" s="270"/>
      <c r="N52" s="270"/>
      <c r="O52" s="270"/>
      <c r="P52" s="270"/>
      <c r="Q52" s="270"/>
      <c r="R52" s="270"/>
      <c r="S52" s="270"/>
      <c r="T52" s="270"/>
      <c r="U52" s="270"/>
    </row>
    <row r="53" spans="1:21" ht="15.75" x14ac:dyDescent="0.25">
      <c r="A53" s="269"/>
      <c r="B53" s="270"/>
      <c r="C53" s="270"/>
      <c r="D53" s="270"/>
      <c r="E53" s="271"/>
      <c r="F53" s="270"/>
      <c r="G53" s="270"/>
      <c r="H53" s="270"/>
      <c r="I53" s="270"/>
      <c r="J53" s="270"/>
      <c r="K53" s="270"/>
      <c r="L53" s="270"/>
      <c r="M53" s="270"/>
      <c r="N53" s="270"/>
      <c r="O53" s="270"/>
      <c r="P53" s="270"/>
      <c r="Q53" s="270"/>
      <c r="R53" s="270"/>
      <c r="S53" s="270"/>
      <c r="T53" s="270"/>
      <c r="U53" s="270"/>
    </row>
    <row r="54" spans="1:21" ht="15.75" x14ac:dyDescent="0.25">
      <c r="A54" s="269"/>
      <c r="B54" s="270"/>
      <c r="C54" s="270"/>
      <c r="D54" s="270"/>
      <c r="E54" s="271"/>
      <c r="F54" s="270"/>
      <c r="G54" s="270"/>
      <c r="H54" s="270"/>
      <c r="I54" s="270"/>
      <c r="J54" s="270"/>
      <c r="K54" s="270"/>
      <c r="L54" s="270"/>
      <c r="M54" s="270"/>
      <c r="N54" s="270"/>
      <c r="O54" s="270"/>
      <c r="P54" s="270"/>
      <c r="Q54" s="270"/>
      <c r="R54" s="270"/>
      <c r="S54" s="270"/>
      <c r="T54" s="270"/>
      <c r="U54" s="270"/>
    </row>
    <row r="55" spans="1:21" ht="15.75" x14ac:dyDescent="0.25">
      <c r="A55" s="269"/>
      <c r="B55" s="270"/>
      <c r="C55" s="270"/>
      <c r="D55" s="270"/>
      <c r="E55" s="271"/>
      <c r="F55" s="270"/>
      <c r="G55" s="270"/>
      <c r="H55" s="270"/>
      <c r="I55" s="270"/>
      <c r="J55" s="270"/>
      <c r="K55" s="270"/>
      <c r="L55" s="270"/>
      <c r="M55" s="270"/>
      <c r="N55" s="270"/>
      <c r="O55" s="270"/>
      <c r="P55" s="270"/>
      <c r="Q55" s="270"/>
      <c r="R55" s="270"/>
      <c r="S55" s="270"/>
      <c r="T55" s="270"/>
      <c r="U55" s="270"/>
    </row>
    <row r="56" spans="1:21" ht="15.75" x14ac:dyDescent="0.25">
      <c r="A56" s="269"/>
      <c r="B56" s="270"/>
      <c r="C56" s="270"/>
      <c r="D56" s="270"/>
      <c r="E56" s="271"/>
      <c r="F56" s="270"/>
      <c r="G56" s="270"/>
      <c r="H56" s="270"/>
      <c r="I56" s="270"/>
      <c r="J56" s="270"/>
      <c r="K56" s="270"/>
      <c r="L56" s="270"/>
      <c r="M56" s="270"/>
      <c r="N56" s="270"/>
      <c r="O56" s="270"/>
      <c r="P56" s="270"/>
      <c r="Q56" s="270"/>
      <c r="R56" s="270"/>
      <c r="S56" s="270"/>
      <c r="T56" s="270"/>
      <c r="U56" s="270"/>
    </row>
    <row r="57" spans="1:21" ht="15.75" x14ac:dyDescent="0.25">
      <c r="A57" s="269"/>
      <c r="B57" s="270"/>
      <c r="C57" s="270"/>
      <c r="D57" s="270"/>
      <c r="E57" s="271"/>
      <c r="F57" s="270"/>
      <c r="G57" s="270"/>
      <c r="H57" s="270"/>
      <c r="I57" s="270"/>
      <c r="J57" s="270"/>
      <c r="K57" s="270"/>
      <c r="L57" s="270"/>
      <c r="M57" s="270"/>
      <c r="N57" s="270"/>
      <c r="O57" s="270"/>
      <c r="P57" s="270"/>
      <c r="Q57" s="270"/>
      <c r="R57" s="270"/>
      <c r="S57" s="270"/>
      <c r="T57" s="270"/>
      <c r="U57" s="270"/>
    </row>
    <row r="58" spans="1:21" ht="15.75" x14ac:dyDescent="0.25">
      <c r="A58" s="269"/>
      <c r="B58" s="270"/>
      <c r="C58" s="270"/>
      <c r="D58" s="270"/>
      <c r="E58" s="271"/>
      <c r="F58" s="270"/>
      <c r="G58" s="270"/>
      <c r="H58" s="270"/>
      <c r="I58" s="270"/>
      <c r="J58" s="270"/>
      <c r="K58" s="270"/>
      <c r="L58" s="270"/>
      <c r="M58" s="270"/>
      <c r="N58" s="270"/>
      <c r="O58" s="270"/>
      <c r="P58" s="270"/>
      <c r="Q58" s="270"/>
      <c r="R58" s="270"/>
      <c r="S58" s="270"/>
      <c r="T58" s="270"/>
      <c r="U58" s="270"/>
    </row>
    <row r="59" spans="1:21" ht="15.75" x14ac:dyDescent="0.25">
      <c r="A59" s="269"/>
      <c r="B59" s="270"/>
      <c r="C59" s="270"/>
      <c r="D59" s="270"/>
      <c r="E59" s="271"/>
      <c r="F59" s="270"/>
      <c r="G59" s="270"/>
      <c r="H59" s="270"/>
      <c r="I59" s="270"/>
      <c r="J59" s="270"/>
      <c r="K59" s="270"/>
      <c r="L59" s="270"/>
      <c r="M59" s="270"/>
      <c r="N59" s="270"/>
      <c r="O59" s="270"/>
      <c r="P59" s="270"/>
      <c r="Q59" s="270"/>
      <c r="R59" s="270"/>
      <c r="S59" s="270"/>
      <c r="T59" s="270"/>
      <c r="U59" s="270"/>
    </row>
    <row r="60" spans="1:21" ht="15.75" x14ac:dyDescent="0.25">
      <c r="A60" s="269"/>
      <c r="B60" s="270"/>
      <c r="C60" s="270"/>
      <c r="D60" s="270"/>
      <c r="E60" s="271"/>
      <c r="F60" s="270"/>
      <c r="G60" s="270"/>
      <c r="H60" s="270"/>
      <c r="I60" s="270"/>
      <c r="J60" s="270"/>
      <c r="K60" s="270"/>
      <c r="L60" s="270"/>
      <c r="M60" s="270"/>
      <c r="N60" s="270"/>
      <c r="O60" s="270"/>
      <c r="P60" s="270"/>
      <c r="Q60" s="270"/>
      <c r="R60" s="270"/>
      <c r="S60" s="270"/>
      <c r="T60" s="270"/>
      <c r="U60" s="270"/>
    </row>
    <row r="61" spans="1:21" ht="15.75" x14ac:dyDescent="0.25">
      <c r="A61" s="269"/>
      <c r="B61" s="270"/>
      <c r="C61" s="270"/>
      <c r="D61" s="270"/>
      <c r="E61" s="271"/>
      <c r="F61" s="270"/>
      <c r="G61" s="270"/>
      <c r="H61" s="270"/>
      <c r="I61" s="270"/>
      <c r="J61" s="270"/>
      <c r="K61" s="270"/>
      <c r="L61" s="270"/>
      <c r="M61" s="270"/>
      <c r="N61" s="270"/>
      <c r="O61" s="270"/>
      <c r="P61" s="270"/>
      <c r="Q61" s="270"/>
      <c r="R61" s="270"/>
      <c r="S61" s="270"/>
      <c r="T61" s="270"/>
      <c r="U61" s="270"/>
    </row>
    <row r="62" spans="1:21" ht="15.75" x14ac:dyDescent="0.25">
      <c r="A62" s="269"/>
      <c r="B62" s="270"/>
      <c r="C62" s="270"/>
      <c r="D62" s="270"/>
      <c r="E62" s="271"/>
      <c r="F62" s="270"/>
      <c r="G62" s="270"/>
      <c r="H62" s="270"/>
      <c r="I62" s="270"/>
      <c r="J62" s="270"/>
      <c r="K62" s="270"/>
      <c r="L62" s="270"/>
      <c r="M62" s="270"/>
      <c r="N62" s="270"/>
      <c r="O62" s="270"/>
      <c r="P62" s="270"/>
      <c r="Q62" s="270"/>
      <c r="R62" s="270"/>
      <c r="S62" s="270"/>
      <c r="T62" s="270"/>
      <c r="U62" s="270"/>
    </row>
    <row r="63" spans="1:21" ht="15.75" x14ac:dyDescent="0.25">
      <c r="A63" s="269"/>
      <c r="B63" s="270"/>
      <c r="C63" s="270"/>
      <c r="D63" s="270"/>
      <c r="E63" s="271"/>
      <c r="F63" s="270"/>
      <c r="G63" s="270"/>
      <c r="H63" s="270"/>
      <c r="I63" s="270"/>
      <c r="J63" s="270"/>
      <c r="K63" s="270"/>
      <c r="L63" s="270"/>
      <c r="M63" s="270"/>
      <c r="N63" s="270"/>
      <c r="O63" s="270"/>
      <c r="P63" s="270"/>
      <c r="Q63" s="270"/>
      <c r="R63" s="270"/>
      <c r="S63" s="270"/>
      <c r="T63" s="270"/>
      <c r="U63" s="270"/>
    </row>
    <row r="64" spans="1:21" ht="15.75" x14ac:dyDescent="0.25">
      <c r="A64" s="269"/>
      <c r="B64" s="270"/>
      <c r="C64" s="270"/>
      <c r="D64" s="270"/>
      <c r="E64" s="271"/>
      <c r="F64" s="270"/>
      <c r="G64" s="270"/>
      <c r="H64" s="270"/>
      <c r="I64" s="270"/>
      <c r="J64" s="270"/>
      <c r="K64" s="270"/>
      <c r="L64" s="270"/>
      <c r="M64" s="270"/>
      <c r="N64" s="270"/>
      <c r="O64" s="270"/>
      <c r="P64" s="270"/>
      <c r="Q64" s="270"/>
      <c r="R64" s="270"/>
      <c r="S64" s="270"/>
      <c r="T64" s="270"/>
      <c r="U64" s="270"/>
    </row>
    <row r="65" spans="1:21" ht="15.75" x14ac:dyDescent="0.25">
      <c r="A65" s="269"/>
      <c r="B65" s="270"/>
      <c r="C65" s="270"/>
      <c r="D65" s="270"/>
      <c r="E65" s="271"/>
      <c r="F65" s="270"/>
      <c r="G65" s="270"/>
      <c r="H65" s="270"/>
      <c r="I65" s="270"/>
      <c r="J65" s="270"/>
      <c r="K65" s="270"/>
      <c r="L65" s="270"/>
      <c r="M65" s="270"/>
      <c r="N65" s="270"/>
      <c r="O65" s="270"/>
      <c r="P65" s="270"/>
      <c r="Q65" s="270"/>
      <c r="R65" s="270"/>
      <c r="S65" s="270"/>
      <c r="T65" s="270"/>
      <c r="U65" s="270"/>
    </row>
    <row r="66" spans="1:21" ht="15.75" x14ac:dyDescent="0.25">
      <c r="A66" s="269"/>
      <c r="B66" s="270"/>
      <c r="C66" s="270"/>
      <c r="D66" s="270"/>
      <c r="E66" s="271"/>
      <c r="F66" s="270"/>
      <c r="G66" s="270"/>
      <c r="H66" s="270"/>
      <c r="I66" s="270"/>
      <c r="J66" s="270"/>
      <c r="K66" s="270"/>
      <c r="L66" s="270"/>
      <c r="M66" s="270"/>
      <c r="N66" s="270"/>
      <c r="O66" s="270"/>
      <c r="P66" s="270"/>
      <c r="Q66" s="270"/>
      <c r="R66" s="270"/>
      <c r="S66" s="270"/>
      <c r="T66" s="270"/>
      <c r="U66" s="270"/>
    </row>
    <row r="67" spans="1:21" ht="15.75" x14ac:dyDescent="0.25">
      <c r="A67" s="269"/>
      <c r="B67" s="270"/>
      <c r="C67" s="270"/>
      <c r="D67" s="270"/>
      <c r="E67" s="271"/>
      <c r="F67" s="270"/>
      <c r="G67" s="270"/>
      <c r="H67" s="270"/>
      <c r="I67" s="270"/>
      <c r="J67" s="270"/>
      <c r="K67" s="270"/>
      <c r="L67" s="270"/>
      <c r="M67" s="270"/>
      <c r="N67" s="270"/>
      <c r="O67" s="270"/>
      <c r="P67" s="270"/>
      <c r="Q67" s="270"/>
      <c r="R67" s="270"/>
      <c r="S67" s="270"/>
      <c r="T67" s="270"/>
      <c r="U67" s="270"/>
    </row>
    <row r="68" spans="1:21" ht="15.75" x14ac:dyDescent="0.25">
      <c r="A68" s="269"/>
      <c r="B68" s="270"/>
      <c r="C68" s="270"/>
      <c r="D68" s="270"/>
      <c r="E68" s="271"/>
      <c r="F68" s="270"/>
      <c r="G68" s="270"/>
      <c r="H68" s="270"/>
      <c r="I68" s="270"/>
      <c r="J68" s="270"/>
      <c r="K68" s="270"/>
      <c r="L68" s="270"/>
      <c r="M68" s="270"/>
      <c r="N68" s="270"/>
      <c r="O68" s="270"/>
      <c r="P68" s="270"/>
      <c r="Q68" s="270"/>
      <c r="R68" s="270"/>
      <c r="S68" s="270"/>
      <c r="T68" s="270"/>
      <c r="U68" s="270"/>
    </row>
    <row r="69" spans="1:21" ht="15.75" x14ac:dyDescent="0.25">
      <c r="A69" s="269"/>
      <c r="B69" s="270"/>
      <c r="C69" s="270"/>
      <c r="D69" s="270"/>
      <c r="E69" s="271"/>
      <c r="F69" s="270"/>
      <c r="G69" s="270"/>
      <c r="H69" s="270"/>
      <c r="I69" s="270"/>
      <c r="J69" s="270"/>
      <c r="K69" s="270"/>
      <c r="L69" s="270"/>
      <c r="M69" s="270"/>
      <c r="N69" s="270"/>
      <c r="O69" s="270"/>
      <c r="P69" s="270"/>
      <c r="Q69" s="270"/>
      <c r="R69" s="270"/>
      <c r="S69" s="270"/>
      <c r="T69" s="270"/>
      <c r="U69" s="270"/>
    </row>
    <row r="70" spans="1:21" ht="15.75" x14ac:dyDescent="0.25">
      <c r="A70" s="269"/>
      <c r="B70" s="270"/>
      <c r="C70" s="270"/>
      <c r="D70" s="270"/>
      <c r="E70" s="271"/>
      <c r="F70" s="270"/>
      <c r="G70" s="270"/>
      <c r="H70" s="270"/>
      <c r="I70" s="270"/>
      <c r="J70" s="270"/>
      <c r="K70" s="270"/>
      <c r="L70" s="270"/>
      <c r="M70" s="270"/>
      <c r="N70" s="270"/>
      <c r="O70" s="270"/>
      <c r="P70" s="270"/>
      <c r="Q70" s="270"/>
      <c r="R70" s="270"/>
      <c r="S70" s="270"/>
      <c r="T70" s="270"/>
      <c r="U70" s="270"/>
    </row>
    <row r="71" spans="1:21" ht="15.75" x14ac:dyDescent="0.25">
      <c r="A71" s="269"/>
      <c r="B71" s="270"/>
      <c r="C71" s="270"/>
      <c r="D71" s="270"/>
      <c r="E71" s="271"/>
      <c r="F71" s="270"/>
      <c r="G71" s="270"/>
      <c r="H71" s="270"/>
      <c r="I71" s="270"/>
      <c r="J71" s="270"/>
      <c r="K71" s="270"/>
      <c r="L71" s="270"/>
      <c r="M71" s="270"/>
      <c r="N71" s="270"/>
      <c r="O71" s="270"/>
      <c r="P71" s="270"/>
      <c r="Q71" s="270"/>
      <c r="R71" s="270"/>
      <c r="S71" s="270"/>
      <c r="T71" s="270"/>
      <c r="U71" s="270"/>
    </row>
    <row r="72" spans="1:21" ht="15.75" x14ac:dyDescent="0.25">
      <c r="A72" s="269"/>
      <c r="B72" s="270"/>
      <c r="C72" s="270"/>
      <c r="D72" s="270"/>
      <c r="E72" s="271"/>
      <c r="F72" s="270"/>
      <c r="G72" s="270"/>
      <c r="H72" s="270"/>
      <c r="I72" s="270"/>
      <c r="J72" s="270"/>
      <c r="K72" s="270"/>
      <c r="L72" s="270"/>
      <c r="M72" s="270"/>
      <c r="N72" s="270"/>
      <c r="O72" s="270"/>
      <c r="P72" s="270"/>
      <c r="Q72" s="270"/>
      <c r="R72" s="270"/>
      <c r="S72" s="270"/>
      <c r="T72" s="270"/>
      <c r="U72" s="270"/>
    </row>
    <row r="73" spans="1:21" ht="15.75" x14ac:dyDescent="0.25">
      <c r="A73" s="269"/>
      <c r="B73" s="270"/>
      <c r="C73" s="270"/>
      <c r="D73" s="270"/>
      <c r="E73" s="271"/>
      <c r="F73" s="270"/>
      <c r="G73" s="270"/>
      <c r="H73" s="270"/>
      <c r="I73" s="270"/>
      <c r="J73" s="270"/>
      <c r="K73" s="270"/>
      <c r="L73" s="270"/>
      <c r="M73" s="270"/>
      <c r="N73" s="270"/>
      <c r="O73" s="270"/>
      <c r="P73" s="270"/>
      <c r="Q73" s="270"/>
      <c r="R73" s="270"/>
      <c r="S73" s="270"/>
      <c r="T73" s="270"/>
      <c r="U73" s="270"/>
    </row>
    <row r="74" spans="1:21" ht="15.75" x14ac:dyDescent="0.25">
      <c r="A74" s="269"/>
      <c r="B74" s="270"/>
      <c r="C74" s="270"/>
      <c r="D74" s="270"/>
      <c r="E74" s="271"/>
      <c r="F74" s="270"/>
      <c r="G74" s="270"/>
      <c r="H74" s="270"/>
      <c r="I74" s="270"/>
      <c r="J74" s="270"/>
      <c r="K74" s="270"/>
      <c r="L74" s="270"/>
      <c r="M74" s="270"/>
      <c r="N74" s="270"/>
      <c r="O74" s="270"/>
      <c r="P74" s="270"/>
      <c r="Q74" s="270"/>
      <c r="R74" s="270"/>
      <c r="S74" s="270"/>
      <c r="T74" s="270"/>
      <c r="U74" s="270"/>
    </row>
    <row r="75" spans="1:21" ht="15.75" x14ac:dyDescent="0.25">
      <c r="A75" s="269"/>
      <c r="B75" s="270"/>
      <c r="C75" s="270"/>
      <c r="D75" s="270"/>
      <c r="E75" s="271"/>
      <c r="F75" s="270"/>
      <c r="G75" s="270"/>
      <c r="H75" s="270"/>
      <c r="I75" s="270"/>
      <c r="J75" s="270"/>
      <c r="K75" s="270"/>
      <c r="L75" s="270"/>
      <c r="M75" s="270"/>
      <c r="N75" s="270"/>
      <c r="O75" s="270"/>
      <c r="P75" s="270"/>
      <c r="Q75" s="270"/>
      <c r="R75" s="270"/>
      <c r="S75" s="270"/>
      <c r="T75" s="270"/>
      <c r="U75" s="270"/>
    </row>
    <row r="76" spans="1:21" ht="15.75" x14ac:dyDescent="0.25">
      <c r="A76" s="269"/>
      <c r="B76" s="270"/>
      <c r="C76" s="270"/>
      <c r="D76" s="270"/>
      <c r="E76" s="271"/>
      <c r="F76" s="270"/>
      <c r="G76" s="270"/>
      <c r="H76" s="270"/>
      <c r="I76" s="270"/>
      <c r="J76" s="270"/>
      <c r="K76" s="270"/>
      <c r="L76" s="270"/>
      <c r="M76" s="270"/>
      <c r="N76" s="270"/>
      <c r="O76" s="270"/>
      <c r="P76" s="270"/>
      <c r="Q76" s="270"/>
      <c r="R76" s="270"/>
      <c r="S76" s="270"/>
      <c r="T76" s="270"/>
      <c r="U76" s="270"/>
    </row>
    <row r="77" spans="1:21" ht="15.75" x14ac:dyDescent="0.25">
      <c r="A77" s="269"/>
      <c r="B77" s="270"/>
      <c r="C77" s="270"/>
      <c r="D77" s="270"/>
      <c r="E77" s="271"/>
      <c r="F77" s="270"/>
      <c r="G77" s="270"/>
      <c r="H77" s="270"/>
      <c r="I77" s="270"/>
      <c r="J77" s="270"/>
      <c r="K77" s="270"/>
      <c r="L77" s="270"/>
      <c r="M77" s="270"/>
      <c r="N77" s="270"/>
      <c r="O77" s="270"/>
      <c r="P77" s="270"/>
      <c r="Q77" s="270"/>
      <c r="R77" s="270"/>
      <c r="S77" s="270"/>
      <c r="T77" s="270"/>
      <c r="U77" s="270"/>
    </row>
    <row r="78" spans="1:21" ht="15.75" x14ac:dyDescent="0.25">
      <c r="A78" s="269"/>
      <c r="B78" s="270"/>
      <c r="C78" s="270"/>
      <c r="D78" s="270"/>
      <c r="E78" s="271"/>
      <c r="F78" s="270"/>
      <c r="G78" s="270"/>
      <c r="H78" s="270"/>
      <c r="I78" s="270"/>
      <c r="J78" s="270"/>
      <c r="K78" s="270"/>
      <c r="L78" s="270"/>
      <c r="M78" s="270"/>
      <c r="N78" s="270"/>
      <c r="O78" s="270"/>
      <c r="P78" s="270"/>
      <c r="Q78" s="270"/>
      <c r="R78" s="270"/>
      <c r="S78" s="270"/>
      <c r="T78" s="270"/>
      <c r="U78" s="270"/>
    </row>
    <row r="94" spans="1:5" x14ac:dyDescent="0.25">
      <c r="A94" s="263"/>
      <c r="E94" s="263"/>
    </row>
    <row r="95" spans="1:5" x14ac:dyDescent="0.25">
      <c r="A95" s="263"/>
      <c r="E95" s="263"/>
    </row>
    <row r="96" spans="1:5" x14ac:dyDescent="0.25">
      <c r="A96" s="263"/>
      <c r="E96" s="263"/>
    </row>
    <row r="97" spans="1:5" x14ac:dyDescent="0.25">
      <c r="A97" s="263"/>
      <c r="E97" s="263"/>
    </row>
    <row r="98" spans="1:5" x14ac:dyDescent="0.25">
      <c r="A98" s="263"/>
      <c r="E98" s="263"/>
    </row>
    <row r="99" spans="1:5" x14ac:dyDescent="0.25">
      <c r="A99" s="263"/>
      <c r="E99" s="263"/>
    </row>
    <row r="100" spans="1:5" x14ac:dyDescent="0.25">
      <c r="A100" s="263"/>
      <c r="E100" s="263"/>
    </row>
    <row r="101" spans="1:5" x14ac:dyDescent="0.25">
      <c r="A101" s="263"/>
      <c r="E101" s="263"/>
    </row>
    <row r="102" spans="1:5" x14ac:dyDescent="0.25">
      <c r="A102" s="263"/>
      <c r="E102" s="263"/>
    </row>
    <row r="103" spans="1:5" x14ac:dyDescent="0.25">
      <c r="A103" s="263"/>
      <c r="E103" s="263"/>
    </row>
    <row r="104" spans="1:5" x14ac:dyDescent="0.25">
      <c r="A104" s="263"/>
      <c r="E104" s="263"/>
    </row>
    <row r="105" spans="1:5" x14ac:dyDescent="0.25">
      <c r="A105" s="263"/>
      <c r="E105" s="263"/>
    </row>
    <row r="106" spans="1:5" x14ac:dyDescent="0.25">
      <c r="A106" s="263"/>
      <c r="E106" s="263"/>
    </row>
    <row r="107" spans="1:5" x14ac:dyDescent="0.25">
      <c r="A107" s="263"/>
      <c r="E107" s="263"/>
    </row>
    <row r="108" spans="1:5" x14ac:dyDescent="0.25">
      <c r="A108" s="263"/>
      <c r="E108" s="263"/>
    </row>
    <row r="109" spans="1:5" x14ac:dyDescent="0.25">
      <c r="A109" s="263"/>
      <c r="E109" s="263"/>
    </row>
    <row r="110" spans="1:5" x14ac:dyDescent="0.25">
      <c r="A110" s="263"/>
      <c r="E110" s="263"/>
    </row>
    <row r="111" spans="1:5" x14ac:dyDescent="0.25">
      <c r="A111" s="263"/>
      <c r="E111" s="263"/>
    </row>
    <row r="112" spans="1:5" x14ac:dyDescent="0.25">
      <c r="A112" s="263"/>
      <c r="E112" s="263"/>
    </row>
    <row r="113" spans="1:5" x14ac:dyDescent="0.25">
      <c r="A113" s="263"/>
      <c r="E113" s="263"/>
    </row>
    <row r="114" spans="1:5" x14ac:dyDescent="0.25">
      <c r="A114" s="263"/>
      <c r="E114" s="263"/>
    </row>
    <row r="115" spans="1:5" x14ac:dyDescent="0.25">
      <c r="A115" s="263"/>
      <c r="E115" s="263"/>
    </row>
    <row r="116" spans="1:5" x14ac:dyDescent="0.25">
      <c r="A116" s="263"/>
      <c r="E116" s="263"/>
    </row>
    <row r="117" spans="1:5" x14ac:dyDescent="0.25">
      <c r="A117" s="263"/>
      <c r="E117" s="263"/>
    </row>
    <row r="118" spans="1:5" x14ac:dyDescent="0.25">
      <c r="A118" s="263"/>
      <c r="E118" s="263"/>
    </row>
    <row r="119" spans="1:5" x14ac:dyDescent="0.25">
      <c r="A119" s="263"/>
      <c r="E119" s="263"/>
    </row>
    <row r="120" spans="1:5" x14ac:dyDescent="0.25">
      <c r="A120" s="263"/>
      <c r="E120" s="263"/>
    </row>
    <row r="121" spans="1:5" x14ac:dyDescent="0.25">
      <c r="A121" s="263"/>
      <c r="E121" s="263"/>
    </row>
    <row r="122" spans="1:5" x14ac:dyDescent="0.25">
      <c r="A122" s="263"/>
      <c r="E122" s="263"/>
    </row>
    <row r="123" spans="1:5" x14ac:dyDescent="0.25">
      <c r="A123" s="263"/>
      <c r="E123" s="263"/>
    </row>
    <row r="124" spans="1:5" x14ac:dyDescent="0.25">
      <c r="A124" s="263"/>
      <c r="E124" s="263"/>
    </row>
    <row r="125" spans="1:5" x14ac:dyDescent="0.25">
      <c r="A125" s="263"/>
      <c r="E125" s="263"/>
    </row>
    <row r="126" spans="1:5" x14ac:dyDescent="0.25">
      <c r="A126" s="263"/>
      <c r="E126" s="263"/>
    </row>
    <row r="127" spans="1:5" x14ac:dyDescent="0.25">
      <c r="A127" s="263"/>
      <c r="E127" s="263"/>
    </row>
    <row r="128" spans="1:5" x14ac:dyDescent="0.25">
      <c r="A128" s="263"/>
      <c r="E128" s="263"/>
    </row>
    <row r="129" spans="1:5" x14ac:dyDescent="0.25">
      <c r="A129" s="263"/>
      <c r="E129" s="263"/>
    </row>
    <row r="130" spans="1:5" x14ac:dyDescent="0.25">
      <c r="A130" s="263"/>
      <c r="E130" s="263"/>
    </row>
    <row r="131" spans="1:5" x14ac:dyDescent="0.25">
      <c r="A131" s="263"/>
      <c r="E131" s="263"/>
    </row>
    <row r="132" spans="1:5" x14ac:dyDescent="0.25">
      <c r="A132" s="263"/>
      <c r="E132" s="263"/>
    </row>
    <row r="133" spans="1:5" x14ac:dyDescent="0.25">
      <c r="A133" s="263"/>
      <c r="E133" s="263"/>
    </row>
    <row r="134" spans="1:5" x14ac:dyDescent="0.25">
      <c r="A134" s="263"/>
      <c r="E134" s="263"/>
    </row>
    <row r="135" spans="1:5" x14ac:dyDescent="0.25">
      <c r="A135" s="263"/>
      <c r="E135" s="263"/>
    </row>
    <row r="136" spans="1:5" x14ac:dyDescent="0.25">
      <c r="A136" s="263"/>
      <c r="E136" s="263"/>
    </row>
    <row r="137" spans="1:5" x14ac:dyDescent="0.25">
      <c r="A137" s="263"/>
      <c r="E137" s="263"/>
    </row>
    <row r="138" spans="1:5" x14ac:dyDescent="0.25">
      <c r="A138" s="263"/>
      <c r="E138" s="263"/>
    </row>
    <row r="139" spans="1:5" x14ac:dyDescent="0.25">
      <c r="A139" s="263"/>
      <c r="E139" s="263"/>
    </row>
    <row r="140" spans="1:5" x14ac:dyDescent="0.25">
      <c r="A140" s="263"/>
      <c r="E140" s="263"/>
    </row>
    <row r="141" spans="1:5" x14ac:dyDescent="0.25">
      <c r="A141" s="263"/>
      <c r="E141" s="263"/>
    </row>
    <row r="142" spans="1:5" x14ac:dyDescent="0.25">
      <c r="A142" s="263"/>
      <c r="E142" s="263"/>
    </row>
    <row r="143" spans="1:5" x14ac:dyDescent="0.25">
      <c r="A143" s="263"/>
      <c r="E143" s="263"/>
    </row>
    <row r="144" spans="1:5" x14ac:dyDescent="0.25">
      <c r="A144" s="263"/>
      <c r="E144" s="263"/>
    </row>
    <row r="145" spans="1:5" x14ac:dyDescent="0.25">
      <c r="A145" s="263"/>
      <c r="E145" s="263"/>
    </row>
    <row r="146" spans="1:5" x14ac:dyDescent="0.25">
      <c r="A146" s="263"/>
      <c r="E146" s="263"/>
    </row>
    <row r="147" spans="1:5" x14ac:dyDescent="0.25">
      <c r="A147" s="263"/>
      <c r="E147" s="263"/>
    </row>
    <row r="148" spans="1:5" x14ac:dyDescent="0.25">
      <c r="A148" s="263"/>
      <c r="E148" s="263"/>
    </row>
    <row r="149" spans="1:5" x14ac:dyDescent="0.25">
      <c r="A149" s="263"/>
      <c r="E149" s="263"/>
    </row>
    <row r="150" spans="1:5" x14ac:dyDescent="0.25">
      <c r="A150" s="263"/>
      <c r="E150" s="263"/>
    </row>
    <row r="151" spans="1:5" x14ac:dyDescent="0.25">
      <c r="A151" s="263"/>
      <c r="E151" s="263"/>
    </row>
    <row r="152" spans="1:5" x14ac:dyDescent="0.25">
      <c r="A152" s="263"/>
      <c r="E152" s="263"/>
    </row>
    <row r="153" spans="1:5" x14ac:dyDescent="0.25">
      <c r="A153" s="263"/>
      <c r="E153" s="263"/>
    </row>
    <row r="154" spans="1:5" x14ac:dyDescent="0.25">
      <c r="A154" s="263"/>
      <c r="E154" s="263"/>
    </row>
    <row r="155" spans="1:5" x14ac:dyDescent="0.25">
      <c r="A155" s="263"/>
      <c r="E155" s="263"/>
    </row>
    <row r="156" spans="1:5" x14ac:dyDescent="0.25">
      <c r="A156" s="263"/>
      <c r="E156" s="263"/>
    </row>
    <row r="157" spans="1:5" x14ac:dyDescent="0.25">
      <c r="A157" s="263"/>
      <c r="E157" s="263"/>
    </row>
    <row r="158" spans="1:5" x14ac:dyDescent="0.25">
      <c r="A158" s="263"/>
      <c r="E158" s="263"/>
    </row>
    <row r="159" spans="1:5" x14ac:dyDescent="0.25">
      <c r="A159" s="263"/>
      <c r="E159" s="263"/>
    </row>
    <row r="160" spans="1:5" x14ac:dyDescent="0.25">
      <c r="A160" s="263"/>
      <c r="E160" s="263"/>
    </row>
    <row r="161" spans="1:5" x14ac:dyDescent="0.25">
      <c r="A161" s="263"/>
      <c r="E161" s="263"/>
    </row>
    <row r="162" spans="1:5" x14ac:dyDescent="0.25">
      <c r="A162" s="263"/>
      <c r="E162" s="263"/>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workbookViewId="0">
      <pane ySplit="7" topLeftCell="A18" activePane="bottomLeft" state="frozen"/>
      <selection activeCell="A7" sqref="A7"/>
      <selection pane="bottomLeft" activeCell="B25" sqref="B25:B29"/>
    </sheetView>
  </sheetViews>
  <sheetFormatPr baseColWidth="10" defaultColWidth="11.42578125" defaultRowHeight="12.75" x14ac:dyDescent="0.25"/>
  <cols>
    <col min="1" max="1" width="21.7109375" style="274" customWidth="1"/>
    <col min="2" max="2" width="46.42578125" style="274" customWidth="1"/>
    <col min="3" max="4" width="27.42578125" style="274" customWidth="1"/>
    <col min="5" max="5" width="27.42578125" style="273" customWidth="1"/>
    <col min="6" max="6" width="27.42578125" style="274" customWidth="1"/>
    <col min="7" max="7" width="15.28515625" style="274" customWidth="1"/>
    <col min="8" max="8" width="16" style="274" customWidth="1"/>
    <col min="9" max="9" width="15.28515625" style="274" customWidth="1"/>
    <col min="10" max="10" width="18.5703125" style="274" customWidth="1"/>
    <col min="11" max="11" width="15.28515625" style="274" customWidth="1"/>
    <col min="12" max="12" width="15.85546875" style="274" customWidth="1"/>
    <col min="13" max="13" width="15.28515625" style="274" customWidth="1"/>
    <col min="14" max="14" width="15" style="274" customWidth="1"/>
    <col min="15" max="15" width="15.28515625" style="274" customWidth="1"/>
    <col min="16" max="16" width="17" style="274" bestFit="1" customWidth="1"/>
    <col min="17" max="18" width="14.28515625" style="274" customWidth="1"/>
    <col min="19" max="20" width="14.28515625" style="272" customWidth="1"/>
    <col min="21" max="21" width="17" style="274" customWidth="1"/>
    <col min="22" max="16384" width="11.42578125" style="274"/>
  </cols>
  <sheetData>
    <row r="1" spans="1:27" ht="18.75" customHeight="1" x14ac:dyDescent="0.25">
      <c r="E1" s="301"/>
      <c r="G1" s="296" t="s">
        <v>94</v>
      </c>
      <c r="I1" s="296"/>
      <c r="J1" s="296"/>
      <c r="K1" s="296"/>
      <c r="L1" s="296"/>
      <c r="M1" s="296"/>
      <c r="N1" s="296"/>
      <c r="O1" s="296"/>
      <c r="P1" s="296"/>
      <c r="Q1" s="296"/>
      <c r="R1" s="296"/>
      <c r="S1" s="296"/>
      <c r="T1" s="296"/>
      <c r="U1" s="296"/>
      <c r="V1" s="296"/>
      <c r="W1" s="296"/>
      <c r="X1" s="296"/>
      <c r="Y1" s="296"/>
      <c r="Z1" s="296"/>
      <c r="AA1" s="296"/>
    </row>
    <row r="2" spans="1:27" ht="18.75" x14ac:dyDescent="0.25">
      <c r="A2" s="280" t="s">
        <v>1374</v>
      </c>
      <c r="E2" s="301"/>
      <c r="G2" s="296"/>
      <c r="I2" s="296"/>
      <c r="J2" s="296"/>
      <c r="K2" s="296"/>
      <c r="L2" s="296"/>
      <c r="M2" s="296"/>
      <c r="N2" s="296"/>
      <c r="O2" s="296"/>
      <c r="P2" s="296"/>
      <c r="Q2" s="296"/>
      <c r="R2" s="296"/>
      <c r="S2" s="296"/>
      <c r="T2" s="296"/>
      <c r="U2" s="296"/>
      <c r="V2" s="296"/>
      <c r="W2" s="296"/>
      <c r="X2" s="296"/>
      <c r="Y2" s="296"/>
      <c r="Z2" s="296"/>
      <c r="AA2" s="296"/>
    </row>
    <row r="3" spans="1:27" ht="18.75" x14ac:dyDescent="0.25">
      <c r="A3" s="337" t="s">
        <v>1412</v>
      </c>
      <c r="E3" s="301"/>
      <c r="G3" s="296"/>
      <c r="I3" s="296"/>
      <c r="J3" s="296"/>
      <c r="K3" s="296"/>
      <c r="L3" s="296"/>
      <c r="M3" s="296"/>
      <c r="N3" s="296"/>
      <c r="O3" s="296"/>
      <c r="P3" s="296"/>
      <c r="Q3" s="296"/>
      <c r="R3" s="296"/>
      <c r="S3" s="296"/>
      <c r="T3" s="296"/>
      <c r="U3" s="296"/>
      <c r="V3" s="296"/>
      <c r="W3" s="296"/>
      <c r="X3" s="296"/>
      <c r="Y3" s="296"/>
      <c r="Z3" s="296"/>
      <c r="AA3" s="296"/>
    </row>
    <row r="4" spans="1:27" ht="15" x14ac:dyDescent="0.25">
      <c r="A4" s="337" t="s">
        <v>1413</v>
      </c>
      <c r="B4" s="280"/>
      <c r="C4" s="280"/>
      <c r="D4" s="280"/>
      <c r="E4" s="258"/>
      <c r="F4" s="280"/>
      <c r="G4" s="280"/>
      <c r="H4" s="280"/>
      <c r="I4" s="280"/>
      <c r="J4" s="280"/>
      <c r="K4" s="280"/>
      <c r="L4" s="280"/>
      <c r="M4" s="280"/>
      <c r="N4" s="280"/>
      <c r="O4" s="280"/>
      <c r="P4" s="280"/>
      <c r="Q4" s="280"/>
      <c r="R4" s="280"/>
      <c r="S4" s="280"/>
      <c r="T4" s="280"/>
      <c r="U4" s="280"/>
    </row>
    <row r="5" spans="1:27" s="66" customFormat="1" ht="23.25" customHeight="1" x14ac:dyDescent="0.25">
      <c r="A5" s="582" t="s">
        <v>100</v>
      </c>
      <c r="B5" s="552" t="s">
        <v>115</v>
      </c>
      <c r="C5" s="555" t="s">
        <v>89</v>
      </c>
      <c r="D5" s="555" t="s">
        <v>90</v>
      </c>
      <c r="E5" s="570" t="s">
        <v>402</v>
      </c>
      <c r="F5" s="555" t="s">
        <v>91</v>
      </c>
      <c r="G5" s="582" t="s">
        <v>103</v>
      </c>
      <c r="H5" s="582"/>
      <c r="I5" s="582"/>
      <c r="J5" s="582"/>
      <c r="K5" s="582"/>
      <c r="L5" s="582"/>
      <c r="M5" s="582"/>
      <c r="N5" s="582"/>
      <c r="O5" s="581" t="s">
        <v>104</v>
      </c>
      <c r="P5" s="581"/>
      <c r="Q5" s="552" t="s">
        <v>105</v>
      </c>
      <c r="R5" s="552" t="s">
        <v>106</v>
      </c>
      <c r="S5" s="552" t="s">
        <v>113</v>
      </c>
      <c r="T5" s="552" t="s">
        <v>112</v>
      </c>
      <c r="U5" s="567" t="s">
        <v>92</v>
      </c>
    </row>
    <row r="6" spans="1:27" s="66" customFormat="1" ht="15" customHeight="1" x14ac:dyDescent="0.25">
      <c r="A6" s="582"/>
      <c r="B6" s="553"/>
      <c r="C6" s="556"/>
      <c r="D6" s="556"/>
      <c r="E6" s="571"/>
      <c r="F6" s="556"/>
      <c r="G6" s="582" t="s">
        <v>107</v>
      </c>
      <c r="H6" s="582"/>
      <c r="I6" s="582" t="s">
        <v>108</v>
      </c>
      <c r="J6" s="582"/>
      <c r="K6" s="582" t="s">
        <v>109</v>
      </c>
      <c r="L6" s="582"/>
      <c r="M6" s="582" t="s">
        <v>110</v>
      </c>
      <c r="N6" s="582"/>
      <c r="O6" s="581"/>
      <c r="P6" s="581"/>
      <c r="Q6" s="553"/>
      <c r="R6" s="553"/>
      <c r="S6" s="553"/>
      <c r="T6" s="553"/>
      <c r="U6" s="568"/>
    </row>
    <row r="7" spans="1:27" s="66" customFormat="1" ht="24" customHeight="1" x14ac:dyDescent="0.25">
      <c r="A7" s="582"/>
      <c r="B7" s="554"/>
      <c r="C7" s="557"/>
      <c r="D7" s="557"/>
      <c r="E7" s="572"/>
      <c r="F7" s="557"/>
      <c r="G7" s="345" t="s">
        <v>111</v>
      </c>
      <c r="H7" s="345" t="s">
        <v>12</v>
      </c>
      <c r="I7" s="345" t="s">
        <v>111</v>
      </c>
      <c r="J7" s="345" t="s">
        <v>12</v>
      </c>
      <c r="K7" s="345" t="s">
        <v>111</v>
      </c>
      <c r="L7" s="345" t="s">
        <v>12</v>
      </c>
      <c r="M7" s="345" t="s">
        <v>111</v>
      </c>
      <c r="N7" s="345" t="s">
        <v>12</v>
      </c>
      <c r="O7" s="345" t="s">
        <v>111</v>
      </c>
      <c r="P7" s="345" t="s">
        <v>12</v>
      </c>
      <c r="Q7" s="554"/>
      <c r="R7" s="554"/>
      <c r="S7" s="554"/>
      <c r="T7" s="554"/>
      <c r="U7" s="569"/>
    </row>
    <row r="8" spans="1:27" ht="15.75" customHeight="1" x14ac:dyDescent="0.25">
      <c r="A8" s="318"/>
      <c r="B8" s="319"/>
      <c r="C8" s="319"/>
      <c r="D8" s="319"/>
      <c r="E8" s="319"/>
      <c r="F8" s="319"/>
      <c r="G8" s="319"/>
      <c r="H8" s="319"/>
      <c r="I8" s="318" t="s">
        <v>114</v>
      </c>
      <c r="J8" s="319"/>
      <c r="K8" s="319"/>
      <c r="L8" s="319"/>
      <c r="M8" s="319"/>
      <c r="N8" s="319"/>
      <c r="O8" s="319"/>
      <c r="P8" s="319"/>
      <c r="Q8" s="319"/>
      <c r="R8" s="319"/>
      <c r="S8" s="319"/>
      <c r="T8" s="319"/>
      <c r="U8" s="320"/>
    </row>
    <row r="9" spans="1:27" ht="15.75" x14ac:dyDescent="0.25">
      <c r="A9" s="577" t="s">
        <v>1412</v>
      </c>
      <c r="B9" s="577" t="s">
        <v>1414</v>
      </c>
      <c r="C9" s="326"/>
      <c r="D9" s="260"/>
      <c r="E9" s="326"/>
      <c r="F9" s="326"/>
      <c r="G9" s="260"/>
      <c r="H9" s="405"/>
      <c r="I9" s="405"/>
      <c r="J9" s="405"/>
      <c r="K9" s="405"/>
      <c r="L9" s="405"/>
      <c r="M9" s="405"/>
      <c r="N9" s="405"/>
      <c r="O9" s="405"/>
      <c r="P9" s="406"/>
      <c r="Q9" s="405"/>
      <c r="R9" s="405"/>
      <c r="S9" s="260"/>
      <c r="T9" s="260"/>
      <c r="U9" s="260"/>
    </row>
    <row r="10" spans="1:27" ht="15.75" x14ac:dyDescent="0.25">
      <c r="A10" s="578"/>
      <c r="B10" s="578"/>
      <c r="C10" s="326"/>
      <c r="D10" s="260"/>
      <c r="E10" s="326"/>
      <c r="F10" s="326"/>
      <c r="G10" s="260"/>
      <c r="H10" s="405"/>
      <c r="I10" s="405"/>
      <c r="J10" s="405"/>
      <c r="K10" s="405"/>
      <c r="L10" s="405"/>
      <c r="M10" s="405"/>
      <c r="N10" s="405"/>
      <c r="O10" s="405"/>
      <c r="P10" s="406"/>
      <c r="Q10" s="405"/>
      <c r="R10" s="405"/>
      <c r="S10" s="260"/>
      <c r="T10" s="260"/>
      <c r="U10" s="260"/>
    </row>
    <row r="11" spans="1:27" ht="15.75" x14ac:dyDescent="0.25">
      <c r="A11" s="578"/>
      <c r="B11" s="578"/>
      <c r="C11" s="326"/>
      <c r="D11" s="260"/>
      <c r="E11" s="326"/>
      <c r="F11" s="326"/>
      <c r="G11" s="260"/>
      <c r="H11" s="405"/>
      <c r="I11" s="405"/>
      <c r="J11" s="405"/>
      <c r="K11" s="405"/>
      <c r="L11" s="405"/>
      <c r="M11" s="405"/>
      <c r="N11" s="405"/>
      <c r="O11" s="405"/>
      <c r="P11" s="406"/>
      <c r="Q11" s="405"/>
      <c r="R11" s="405"/>
      <c r="S11" s="260"/>
      <c r="T11" s="260"/>
      <c r="U11" s="260"/>
    </row>
    <row r="12" spans="1:27" ht="15.75" x14ac:dyDescent="0.25">
      <c r="A12" s="578"/>
      <c r="B12" s="578"/>
      <c r="C12" s="326"/>
      <c r="D12" s="260"/>
      <c r="E12" s="326"/>
      <c r="F12" s="326"/>
      <c r="G12" s="260"/>
      <c r="H12" s="405"/>
      <c r="I12" s="405"/>
      <c r="J12" s="405"/>
      <c r="K12" s="405"/>
      <c r="L12" s="405"/>
      <c r="M12" s="405"/>
      <c r="N12" s="405"/>
      <c r="O12" s="405"/>
      <c r="P12" s="406"/>
      <c r="Q12" s="405"/>
      <c r="R12" s="405"/>
      <c r="S12" s="260"/>
      <c r="T12" s="260"/>
      <c r="U12" s="260"/>
    </row>
    <row r="13" spans="1:27" ht="15.75" x14ac:dyDescent="0.25">
      <c r="A13" s="578"/>
      <c r="B13" s="578"/>
      <c r="C13" s="326"/>
      <c r="D13" s="260"/>
      <c r="E13" s="326"/>
      <c r="F13" s="326"/>
      <c r="G13" s="260"/>
      <c r="H13" s="405"/>
      <c r="I13" s="405"/>
      <c r="J13" s="405"/>
      <c r="K13" s="405"/>
      <c r="L13" s="405"/>
      <c r="M13" s="405"/>
      <c r="N13" s="405"/>
      <c r="O13" s="405"/>
      <c r="P13" s="406"/>
      <c r="Q13" s="405"/>
      <c r="R13" s="405"/>
      <c r="S13" s="260"/>
      <c r="T13" s="260"/>
      <c r="U13" s="260"/>
    </row>
    <row r="14" spans="1:27" ht="15.75" x14ac:dyDescent="0.25">
      <c r="A14" s="578"/>
      <c r="B14" s="579"/>
      <c r="C14" s="326"/>
      <c r="D14" s="260"/>
      <c r="E14" s="326"/>
      <c r="F14" s="326"/>
      <c r="G14" s="260"/>
      <c r="H14" s="405"/>
      <c r="I14" s="405"/>
      <c r="J14" s="405"/>
      <c r="K14" s="405"/>
      <c r="L14" s="405"/>
      <c r="M14" s="405"/>
      <c r="N14" s="405"/>
      <c r="O14" s="405"/>
      <c r="P14" s="406"/>
      <c r="Q14" s="405"/>
      <c r="R14" s="405"/>
      <c r="S14" s="260"/>
      <c r="T14" s="260"/>
      <c r="U14" s="260"/>
    </row>
    <row r="15" spans="1:27" ht="15.75" customHeight="1" x14ac:dyDescent="0.25">
      <c r="A15" s="578"/>
      <c r="B15" s="577" t="s">
        <v>1415</v>
      </c>
      <c r="C15" s="326"/>
      <c r="D15" s="260"/>
      <c r="E15" s="326"/>
      <c r="F15" s="326"/>
      <c r="G15" s="261"/>
      <c r="H15" s="407"/>
      <c r="I15" s="408"/>
      <c r="J15" s="407"/>
      <c r="K15" s="408"/>
      <c r="L15" s="407"/>
      <c r="M15" s="408"/>
      <c r="N15" s="407"/>
      <c r="O15" s="405"/>
      <c r="P15" s="409"/>
      <c r="Q15" s="404"/>
      <c r="R15" s="404"/>
      <c r="S15" s="260"/>
      <c r="T15" s="260"/>
      <c r="U15" s="260"/>
    </row>
    <row r="16" spans="1:27" ht="15.75" x14ac:dyDescent="0.25">
      <c r="A16" s="578"/>
      <c r="B16" s="578"/>
      <c r="C16" s="326"/>
      <c r="D16" s="260"/>
      <c r="E16" s="326"/>
      <c r="F16" s="326"/>
      <c r="G16" s="261"/>
      <c r="H16" s="407"/>
      <c r="I16" s="408"/>
      <c r="J16" s="407"/>
      <c r="K16" s="408"/>
      <c r="L16" s="407"/>
      <c r="M16" s="408"/>
      <c r="N16" s="407"/>
      <c r="O16" s="405"/>
      <c r="P16" s="409"/>
      <c r="Q16" s="404"/>
      <c r="R16" s="404"/>
      <c r="S16" s="260"/>
      <c r="T16" s="260"/>
      <c r="U16" s="260"/>
    </row>
    <row r="17" spans="1:21" ht="15.75" x14ac:dyDescent="0.25">
      <c r="A17" s="578"/>
      <c r="B17" s="578"/>
      <c r="C17" s="326"/>
      <c r="D17" s="260"/>
      <c r="E17" s="326"/>
      <c r="F17" s="326"/>
      <c r="G17" s="261"/>
      <c r="H17" s="407"/>
      <c r="I17" s="408"/>
      <c r="J17" s="407"/>
      <c r="K17" s="408"/>
      <c r="L17" s="407"/>
      <c r="M17" s="408"/>
      <c r="N17" s="407"/>
      <c r="O17" s="405"/>
      <c r="P17" s="409"/>
      <c r="Q17" s="404"/>
      <c r="R17" s="404"/>
      <c r="S17" s="260"/>
      <c r="T17" s="260"/>
      <c r="U17" s="260"/>
    </row>
    <row r="18" spans="1:21" ht="15.75" x14ac:dyDescent="0.25">
      <c r="A18" s="578"/>
      <c r="B18" s="578"/>
      <c r="C18" s="326"/>
      <c r="D18" s="260"/>
      <c r="E18" s="326"/>
      <c r="F18" s="326"/>
      <c r="G18" s="261"/>
      <c r="H18" s="407"/>
      <c r="I18" s="408"/>
      <c r="J18" s="407"/>
      <c r="K18" s="408"/>
      <c r="L18" s="407"/>
      <c r="M18" s="408"/>
      <c r="N18" s="407"/>
      <c r="O18" s="405"/>
      <c r="P18" s="409"/>
      <c r="Q18" s="404"/>
      <c r="R18" s="404"/>
      <c r="S18" s="260"/>
      <c r="T18" s="260"/>
      <c r="U18" s="260"/>
    </row>
    <row r="19" spans="1:21" ht="15.75" x14ac:dyDescent="0.25">
      <c r="A19" s="578"/>
      <c r="B19" s="578"/>
      <c r="C19" s="326"/>
      <c r="D19" s="260"/>
      <c r="E19" s="326"/>
      <c r="F19" s="326"/>
      <c r="G19" s="260"/>
      <c r="H19" s="407"/>
      <c r="I19" s="405"/>
      <c r="J19" s="405"/>
      <c r="K19" s="405"/>
      <c r="L19" s="405"/>
      <c r="M19" s="405"/>
      <c r="N19" s="405"/>
      <c r="O19" s="405"/>
      <c r="P19" s="406"/>
      <c r="Q19" s="260"/>
      <c r="R19" s="260"/>
      <c r="S19" s="260"/>
      <c r="T19" s="260"/>
      <c r="U19" s="260"/>
    </row>
    <row r="20" spans="1:21" ht="15.75" x14ac:dyDescent="0.25">
      <c r="A20" s="578"/>
      <c r="B20" s="578"/>
      <c r="C20" s="326"/>
      <c r="D20" s="260"/>
      <c r="E20" s="326"/>
      <c r="F20" s="326"/>
      <c r="G20" s="260"/>
      <c r="H20" s="407"/>
      <c r="I20" s="405"/>
      <c r="J20" s="405"/>
      <c r="K20" s="405"/>
      <c r="L20" s="405"/>
      <c r="M20" s="405"/>
      <c r="N20" s="405"/>
      <c r="O20" s="405"/>
      <c r="P20" s="406"/>
      <c r="Q20" s="260"/>
      <c r="R20" s="260"/>
      <c r="S20" s="260"/>
      <c r="T20" s="260"/>
      <c r="U20" s="260"/>
    </row>
    <row r="21" spans="1:21" ht="15.75" x14ac:dyDescent="0.25">
      <c r="A21" s="578"/>
      <c r="B21" s="578"/>
      <c r="C21" s="326"/>
      <c r="D21" s="260"/>
      <c r="E21" s="326"/>
      <c r="F21" s="326"/>
      <c r="G21" s="260"/>
      <c r="H21" s="407"/>
      <c r="I21" s="405"/>
      <c r="J21" s="405"/>
      <c r="K21" s="405"/>
      <c r="L21" s="405"/>
      <c r="M21" s="405"/>
      <c r="N21" s="405"/>
      <c r="O21" s="405"/>
      <c r="P21" s="406"/>
      <c r="Q21" s="260"/>
      <c r="R21" s="260"/>
      <c r="S21" s="260"/>
      <c r="T21" s="260"/>
      <c r="U21" s="260"/>
    </row>
    <row r="22" spans="1:21" ht="15.75" x14ac:dyDescent="0.25">
      <c r="A22" s="578"/>
      <c r="B22" s="578"/>
      <c r="C22" s="326"/>
      <c r="D22" s="260"/>
      <c r="E22" s="326"/>
      <c r="F22" s="326"/>
      <c r="G22" s="260"/>
      <c r="H22" s="407"/>
      <c r="I22" s="405"/>
      <c r="J22" s="405"/>
      <c r="K22" s="405"/>
      <c r="L22" s="405"/>
      <c r="M22" s="405"/>
      <c r="N22" s="405"/>
      <c r="O22" s="405"/>
      <c r="P22" s="406"/>
      <c r="Q22" s="260"/>
      <c r="R22" s="260"/>
      <c r="S22" s="260"/>
      <c r="T22" s="260"/>
      <c r="U22" s="260"/>
    </row>
    <row r="23" spans="1:21" ht="15.75" x14ac:dyDescent="0.25">
      <c r="A23" s="578"/>
      <c r="B23" s="578"/>
      <c r="C23" s="326"/>
      <c r="D23" s="260"/>
      <c r="E23" s="326"/>
      <c r="F23" s="326"/>
      <c r="G23" s="260"/>
      <c r="H23" s="407"/>
      <c r="I23" s="405"/>
      <c r="J23" s="405"/>
      <c r="K23" s="405"/>
      <c r="L23" s="405"/>
      <c r="M23" s="405"/>
      <c r="N23" s="405"/>
      <c r="O23" s="405"/>
      <c r="P23" s="406"/>
      <c r="Q23" s="260"/>
      <c r="R23" s="260"/>
      <c r="S23" s="260"/>
      <c r="T23" s="260"/>
      <c r="U23" s="260"/>
    </row>
    <row r="24" spans="1:21" ht="15.75" x14ac:dyDescent="0.25">
      <c r="A24" s="578"/>
      <c r="B24" s="578"/>
      <c r="C24" s="326"/>
      <c r="D24" s="260"/>
      <c r="E24" s="326"/>
      <c r="F24" s="326"/>
      <c r="G24" s="260"/>
      <c r="H24" s="407"/>
      <c r="I24" s="405"/>
      <c r="J24" s="405"/>
      <c r="K24" s="405"/>
      <c r="L24" s="405"/>
      <c r="M24" s="405"/>
      <c r="N24" s="405"/>
      <c r="O24" s="405"/>
      <c r="P24" s="406"/>
      <c r="Q24" s="260"/>
      <c r="R24" s="260"/>
      <c r="S24" s="260"/>
      <c r="T24" s="260"/>
      <c r="U24" s="260"/>
    </row>
    <row r="25" spans="1:21" ht="15.75" x14ac:dyDescent="0.25">
      <c r="A25" s="578"/>
      <c r="B25" s="580" t="s">
        <v>1416</v>
      </c>
      <c r="C25" s="326"/>
      <c r="D25" s="260"/>
      <c r="E25" s="326"/>
      <c r="F25" s="326"/>
      <c r="G25" s="260"/>
      <c r="H25" s="407"/>
      <c r="I25" s="405"/>
      <c r="J25" s="405"/>
      <c r="K25" s="405"/>
      <c r="L25" s="405"/>
      <c r="M25" s="405"/>
      <c r="N25" s="405"/>
      <c r="O25" s="405"/>
      <c r="P25" s="406"/>
      <c r="Q25" s="260"/>
      <c r="R25" s="260"/>
      <c r="S25" s="260"/>
      <c r="T25" s="260"/>
      <c r="U25" s="260"/>
    </row>
    <row r="26" spans="1:21" ht="15.75" x14ac:dyDescent="0.25">
      <c r="A26" s="578"/>
      <c r="B26" s="580"/>
      <c r="C26" s="326"/>
      <c r="D26" s="260"/>
      <c r="E26" s="326"/>
      <c r="F26" s="326"/>
      <c r="G26" s="260"/>
      <c r="H26" s="407"/>
      <c r="I26" s="405"/>
      <c r="J26" s="405"/>
      <c r="K26" s="405"/>
      <c r="L26" s="405"/>
      <c r="M26" s="405"/>
      <c r="N26" s="405"/>
      <c r="O26" s="405"/>
      <c r="P26" s="406"/>
      <c r="Q26" s="260"/>
      <c r="R26" s="260"/>
      <c r="S26" s="260"/>
      <c r="T26" s="260"/>
      <c r="U26" s="260"/>
    </row>
    <row r="27" spans="1:21" ht="30" customHeight="1" x14ac:dyDescent="0.25">
      <c r="A27" s="578"/>
      <c r="B27" s="580"/>
      <c r="C27" s="326"/>
      <c r="D27" s="260"/>
      <c r="E27" s="326"/>
      <c r="F27" s="326"/>
      <c r="G27" s="260"/>
      <c r="H27" s="407"/>
      <c r="I27" s="405"/>
      <c r="J27" s="405"/>
      <c r="K27" s="405"/>
      <c r="L27" s="405"/>
      <c r="M27" s="405"/>
      <c r="N27" s="405"/>
      <c r="O27" s="405"/>
      <c r="P27" s="406"/>
      <c r="Q27" s="260"/>
      <c r="R27" s="260"/>
      <c r="S27" s="260"/>
      <c r="T27" s="260"/>
      <c r="U27" s="260"/>
    </row>
    <row r="28" spans="1:21" ht="28.5" customHeight="1" x14ac:dyDescent="0.25">
      <c r="A28" s="578"/>
      <c r="B28" s="580"/>
      <c r="C28" s="326"/>
      <c r="D28" s="260"/>
      <c r="E28" s="326"/>
      <c r="F28" s="326"/>
      <c r="G28" s="260"/>
      <c r="H28" s="407"/>
      <c r="I28" s="405"/>
      <c r="J28" s="405"/>
      <c r="K28" s="405"/>
      <c r="L28" s="405"/>
      <c r="M28" s="405"/>
      <c r="N28" s="405"/>
      <c r="O28" s="405"/>
      <c r="P28" s="406"/>
      <c r="Q28" s="260"/>
      <c r="R28" s="260"/>
      <c r="S28" s="260"/>
      <c r="T28" s="260"/>
      <c r="U28" s="260"/>
    </row>
    <row r="29" spans="1:21" ht="29.25" customHeight="1" x14ac:dyDescent="0.25">
      <c r="A29" s="578"/>
      <c r="B29" s="580"/>
      <c r="C29" s="326"/>
      <c r="D29" s="260"/>
      <c r="E29" s="326"/>
      <c r="F29" s="326"/>
      <c r="G29" s="260"/>
      <c r="H29" s="407"/>
      <c r="I29" s="405"/>
      <c r="J29" s="405"/>
      <c r="K29" s="405"/>
      <c r="L29" s="405"/>
      <c r="M29" s="405"/>
      <c r="N29" s="405"/>
      <c r="O29" s="405"/>
      <c r="P29" s="406"/>
      <c r="Q29" s="260"/>
      <c r="R29" s="260"/>
      <c r="S29" s="260"/>
      <c r="T29" s="260"/>
      <c r="U29" s="260"/>
    </row>
    <row r="30" spans="1:21" ht="15.75" x14ac:dyDescent="0.25">
      <c r="A30" s="578"/>
      <c r="B30" s="580" t="s">
        <v>1417</v>
      </c>
      <c r="C30" s="326"/>
      <c r="D30" s="260"/>
      <c r="E30" s="326"/>
      <c r="F30" s="326"/>
      <c r="G30" s="260"/>
      <c r="H30" s="407"/>
      <c r="I30" s="405"/>
      <c r="J30" s="405"/>
      <c r="K30" s="405"/>
      <c r="L30" s="405"/>
      <c r="M30" s="405"/>
      <c r="N30" s="405"/>
      <c r="O30" s="405"/>
      <c r="P30" s="406"/>
      <c r="Q30" s="260"/>
      <c r="R30" s="260"/>
      <c r="S30" s="260"/>
      <c r="T30" s="260"/>
      <c r="U30" s="260"/>
    </row>
    <row r="31" spans="1:21" ht="15.75" x14ac:dyDescent="0.25">
      <c r="A31" s="578"/>
      <c r="B31" s="580"/>
      <c r="C31" s="326"/>
      <c r="D31" s="260"/>
      <c r="E31" s="326"/>
      <c r="F31" s="326"/>
      <c r="G31" s="260"/>
      <c r="H31" s="407"/>
      <c r="I31" s="405"/>
      <c r="J31" s="405"/>
      <c r="K31" s="405"/>
      <c r="L31" s="405"/>
      <c r="M31" s="405"/>
      <c r="N31" s="405"/>
      <c r="O31" s="405"/>
      <c r="P31" s="406"/>
      <c r="Q31" s="260"/>
      <c r="R31" s="260"/>
      <c r="S31" s="260"/>
      <c r="T31" s="260"/>
      <c r="U31" s="260"/>
    </row>
    <row r="32" spans="1:21" ht="15.75" x14ac:dyDescent="0.25">
      <c r="A32" s="578"/>
      <c r="B32" s="580"/>
      <c r="C32" s="326"/>
      <c r="D32" s="260"/>
      <c r="E32" s="326"/>
      <c r="F32" s="326"/>
      <c r="G32" s="260"/>
      <c r="H32" s="407"/>
      <c r="I32" s="405"/>
      <c r="J32" s="405"/>
      <c r="K32" s="405"/>
      <c r="L32" s="405"/>
      <c r="M32" s="405"/>
      <c r="N32" s="405"/>
      <c r="O32" s="405"/>
      <c r="P32" s="406"/>
      <c r="Q32" s="260"/>
      <c r="R32" s="260"/>
      <c r="S32" s="260"/>
      <c r="T32" s="260"/>
      <c r="U32" s="260"/>
    </row>
    <row r="33" spans="1:21" ht="15.75" x14ac:dyDescent="0.25">
      <c r="A33" s="578"/>
      <c r="B33" s="580"/>
      <c r="C33" s="326"/>
      <c r="D33" s="260"/>
      <c r="E33" s="326"/>
      <c r="F33" s="326"/>
      <c r="G33" s="260"/>
      <c r="H33" s="407"/>
      <c r="I33" s="405"/>
      <c r="J33" s="405"/>
      <c r="K33" s="405"/>
      <c r="L33" s="405"/>
      <c r="M33" s="405"/>
      <c r="N33" s="405"/>
      <c r="O33" s="405"/>
      <c r="P33" s="406"/>
      <c r="Q33" s="260"/>
      <c r="R33" s="260"/>
      <c r="S33" s="260"/>
      <c r="T33" s="260"/>
      <c r="U33" s="260"/>
    </row>
    <row r="34" spans="1:21" ht="15.75" x14ac:dyDescent="0.25">
      <c r="A34" s="578"/>
      <c r="B34" s="580" t="s">
        <v>1418</v>
      </c>
      <c r="C34" s="326"/>
      <c r="D34" s="260"/>
      <c r="E34" s="326"/>
      <c r="F34" s="326"/>
      <c r="G34" s="260"/>
      <c r="H34" s="407"/>
      <c r="I34" s="405"/>
      <c r="J34" s="405"/>
      <c r="K34" s="405"/>
      <c r="L34" s="405"/>
      <c r="M34" s="405"/>
      <c r="N34" s="405"/>
      <c r="O34" s="405"/>
      <c r="P34" s="406"/>
      <c r="Q34" s="260"/>
      <c r="R34" s="260"/>
      <c r="S34" s="260"/>
      <c r="T34" s="260"/>
      <c r="U34" s="260"/>
    </row>
    <row r="35" spans="1:21" ht="15.75" x14ac:dyDescent="0.25">
      <c r="A35" s="578"/>
      <c r="B35" s="580"/>
      <c r="C35" s="326"/>
      <c r="D35" s="260"/>
      <c r="E35" s="326"/>
      <c r="F35" s="326"/>
      <c r="G35" s="260"/>
      <c r="H35" s="407"/>
      <c r="I35" s="405"/>
      <c r="J35" s="405"/>
      <c r="K35" s="405"/>
      <c r="L35" s="405"/>
      <c r="M35" s="405"/>
      <c r="N35" s="405"/>
      <c r="O35" s="405"/>
      <c r="P35" s="406"/>
      <c r="Q35" s="260"/>
      <c r="R35" s="260"/>
      <c r="S35" s="260"/>
      <c r="T35" s="260"/>
      <c r="U35" s="260"/>
    </row>
    <row r="36" spans="1:21" ht="15.75" x14ac:dyDescent="0.25">
      <c r="A36" s="578"/>
      <c r="B36" s="580"/>
      <c r="C36" s="326"/>
      <c r="D36" s="260"/>
      <c r="E36" s="326"/>
      <c r="F36" s="326"/>
      <c r="G36" s="260"/>
      <c r="H36" s="407"/>
      <c r="I36" s="405"/>
      <c r="J36" s="405"/>
      <c r="K36" s="405"/>
      <c r="L36" s="405"/>
      <c r="M36" s="405"/>
      <c r="N36" s="405"/>
      <c r="O36" s="405"/>
      <c r="P36" s="406"/>
      <c r="Q36" s="260"/>
      <c r="R36" s="260"/>
      <c r="S36" s="260"/>
      <c r="T36" s="260"/>
      <c r="U36" s="260"/>
    </row>
    <row r="37" spans="1:21" ht="15.75" x14ac:dyDescent="0.25">
      <c r="A37" s="578"/>
      <c r="B37" s="580"/>
      <c r="C37" s="326"/>
      <c r="D37" s="260"/>
      <c r="E37" s="326"/>
      <c r="F37" s="326"/>
      <c r="G37" s="260"/>
      <c r="H37" s="407"/>
      <c r="I37" s="405"/>
      <c r="J37" s="405"/>
      <c r="K37" s="405"/>
      <c r="L37" s="405"/>
      <c r="M37" s="405"/>
      <c r="N37" s="405"/>
      <c r="O37" s="405"/>
      <c r="P37" s="406"/>
      <c r="Q37" s="260"/>
      <c r="R37" s="260"/>
      <c r="S37" s="260"/>
      <c r="T37" s="260"/>
      <c r="U37" s="260"/>
    </row>
    <row r="38" spans="1:21" ht="15.75" x14ac:dyDescent="0.25">
      <c r="A38" s="578"/>
      <c r="B38" s="580"/>
      <c r="C38" s="326"/>
      <c r="D38" s="260"/>
      <c r="E38" s="326"/>
      <c r="F38" s="326"/>
      <c r="G38" s="260"/>
      <c r="H38" s="407"/>
      <c r="I38" s="405"/>
      <c r="J38" s="405"/>
      <c r="K38" s="405"/>
      <c r="L38" s="405"/>
      <c r="M38" s="405"/>
      <c r="N38" s="405"/>
      <c r="O38" s="405"/>
      <c r="P38" s="406"/>
      <c r="Q38" s="260"/>
      <c r="R38" s="260"/>
      <c r="S38" s="260"/>
      <c r="T38" s="260"/>
      <c r="U38" s="260"/>
    </row>
    <row r="39" spans="1:21" ht="15.75" x14ac:dyDescent="0.25">
      <c r="A39" s="577" t="s">
        <v>1413</v>
      </c>
      <c r="B39" s="580" t="s">
        <v>1419</v>
      </c>
      <c r="C39" s="326"/>
      <c r="D39" s="260"/>
      <c r="E39" s="326"/>
      <c r="F39" s="326"/>
      <c r="G39" s="261"/>
      <c r="H39" s="405"/>
      <c r="I39" s="408"/>
      <c r="J39" s="405"/>
      <c r="K39" s="408"/>
      <c r="L39" s="405"/>
      <c r="M39" s="408"/>
      <c r="N39" s="405"/>
      <c r="O39" s="405"/>
      <c r="P39" s="406"/>
      <c r="Q39" s="405"/>
      <c r="R39" s="405"/>
      <c r="S39" s="260"/>
      <c r="T39" s="260"/>
      <c r="U39" s="260"/>
    </row>
    <row r="40" spans="1:21" ht="15.75" x14ac:dyDescent="0.25">
      <c r="A40" s="578"/>
      <c r="B40" s="580"/>
      <c r="C40" s="326"/>
      <c r="D40" s="260"/>
      <c r="E40" s="326"/>
      <c r="F40" s="326"/>
      <c r="G40" s="261"/>
      <c r="H40" s="410"/>
      <c r="I40" s="408"/>
      <c r="J40" s="405"/>
      <c r="K40" s="408"/>
      <c r="L40" s="405"/>
      <c r="M40" s="408"/>
      <c r="N40" s="405"/>
      <c r="O40" s="405"/>
      <c r="P40" s="406"/>
      <c r="Q40" s="405"/>
      <c r="R40" s="405"/>
      <c r="S40" s="260"/>
      <c r="T40" s="260"/>
      <c r="U40" s="260"/>
    </row>
    <row r="41" spans="1:21" ht="15.75" x14ac:dyDescent="0.25">
      <c r="A41" s="578"/>
      <c r="B41" s="580"/>
      <c r="C41" s="326"/>
      <c r="D41" s="260"/>
      <c r="E41" s="326"/>
      <c r="F41" s="326"/>
      <c r="G41" s="261"/>
      <c r="H41" s="410"/>
      <c r="I41" s="408"/>
      <c r="J41" s="405"/>
      <c r="K41" s="408"/>
      <c r="L41" s="405"/>
      <c r="M41" s="408"/>
      <c r="N41" s="405"/>
      <c r="O41" s="405"/>
      <c r="P41" s="406"/>
      <c r="Q41" s="405"/>
      <c r="R41" s="405"/>
      <c r="S41" s="260"/>
      <c r="T41" s="260"/>
      <c r="U41" s="260"/>
    </row>
    <row r="42" spans="1:21" ht="15.75" x14ac:dyDescent="0.25">
      <c r="A42" s="578"/>
      <c r="B42" s="580"/>
      <c r="C42" s="326"/>
      <c r="D42" s="260"/>
      <c r="E42" s="326"/>
      <c r="F42" s="326"/>
      <c r="G42" s="261"/>
      <c r="H42" s="410"/>
      <c r="I42" s="408"/>
      <c r="J42" s="405"/>
      <c r="K42" s="408"/>
      <c r="L42" s="405"/>
      <c r="M42" s="408"/>
      <c r="N42" s="405"/>
      <c r="O42" s="405"/>
      <c r="P42" s="406"/>
      <c r="Q42" s="405"/>
      <c r="R42" s="405"/>
      <c r="S42" s="260"/>
      <c r="T42" s="260"/>
      <c r="U42" s="260"/>
    </row>
    <row r="43" spans="1:21" ht="15.75" x14ac:dyDescent="0.25">
      <c r="A43" s="578"/>
      <c r="B43" s="580"/>
      <c r="C43" s="326"/>
      <c r="D43" s="260"/>
      <c r="E43" s="326"/>
      <c r="F43" s="326"/>
      <c r="G43" s="261"/>
      <c r="H43" s="410"/>
      <c r="I43" s="408"/>
      <c r="J43" s="405"/>
      <c r="K43" s="408"/>
      <c r="L43" s="405"/>
      <c r="M43" s="408"/>
      <c r="N43" s="405"/>
      <c r="O43" s="405"/>
      <c r="P43" s="406"/>
      <c r="Q43" s="405"/>
      <c r="R43" s="405"/>
      <c r="S43" s="260"/>
      <c r="T43" s="260"/>
      <c r="U43" s="260"/>
    </row>
    <row r="44" spans="1:21" ht="15.75" x14ac:dyDescent="0.25">
      <c r="A44" s="578"/>
      <c r="B44" s="580"/>
      <c r="C44" s="326"/>
      <c r="D44" s="260"/>
      <c r="E44" s="326"/>
      <c r="F44" s="326"/>
      <c r="G44" s="261"/>
      <c r="H44" s="410"/>
      <c r="I44" s="408"/>
      <c r="J44" s="405"/>
      <c r="K44" s="408"/>
      <c r="L44" s="405"/>
      <c r="M44" s="408"/>
      <c r="N44" s="405"/>
      <c r="O44" s="405"/>
      <c r="P44" s="406"/>
      <c r="Q44" s="405"/>
      <c r="R44" s="405"/>
      <c r="S44" s="260"/>
      <c r="T44" s="260"/>
      <c r="U44" s="260"/>
    </row>
    <row r="45" spans="1:21" ht="15.75" customHeight="1" x14ac:dyDescent="0.25">
      <c r="A45" s="578"/>
      <c r="B45" s="577" t="s">
        <v>1420</v>
      </c>
      <c r="C45" s="326"/>
      <c r="D45" s="260"/>
      <c r="E45" s="326"/>
      <c r="F45" s="326"/>
      <c r="G45" s="261"/>
      <c r="H45" s="410"/>
      <c r="I45" s="408"/>
      <c r="J45" s="405"/>
      <c r="K45" s="408"/>
      <c r="L45" s="405"/>
      <c r="M45" s="408"/>
      <c r="N45" s="405"/>
      <c r="O45" s="405"/>
      <c r="P45" s="406"/>
      <c r="Q45" s="405"/>
      <c r="R45" s="405"/>
      <c r="S45" s="260"/>
      <c r="T45" s="260"/>
      <c r="U45" s="260"/>
    </row>
    <row r="46" spans="1:21" ht="15.75" x14ac:dyDescent="0.25">
      <c r="A46" s="578"/>
      <c r="B46" s="578"/>
      <c r="C46" s="326"/>
      <c r="D46" s="260"/>
      <c r="E46" s="326"/>
      <c r="F46" s="326"/>
      <c r="G46" s="261"/>
      <c r="H46" s="410"/>
      <c r="I46" s="408"/>
      <c r="J46" s="405"/>
      <c r="K46" s="408"/>
      <c r="L46" s="405"/>
      <c r="M46" s="408"/>
      <c r="N46" s="405"/>
      <c r="O46" s="405"/>
      <c r="P46" s="406"/>
      <c r="Q46" s="405"/>
      <c r="R46" s="405"/>
      <c r="S46" s="260"/>
      <c r="T46" s="260"/>
      <c r="U46" s="260"/>
    </row>
    <row r="47" spans="1:21" ht="15.75" x14ac:dyDescent="0.25">
      <c r="A47" s="578"/>
      <c r="B47" s="578"/>
      <c r="C47" s="326"/>
      <c r="D47" s="260"/>
      <c r="E47" s="326"/>
      <c r="F47" s="326"/>
      <c r="G47" s="261"/>
      <c r="H47" s="410"/>
      <c r="I47" s="408"/>
      <c r="J47" s="405"/>
      <c r="K47" s="408"/>
      <c r="L47" s="405"/>
      <c r="M47" s="408"/>
      <c r="N47" s="405"/>
      <c r="O47" s="405"/>
      <c r="P47" s="406"/>
      <c r="Q47" s="405"/>
      <c r="R47" s="405"/>
      <c r="S47" s="260"/>
      <c r="T47" s="260"/>
      <c r="U47" s="260"/>
    </row>
    <row r="48" spans="1:21" ht="15.75" x14ac:dyDescent="0.25">
      <c r="A48" s="578"/>
      <c r="B48" s="578"/>
      <c r="C48" s="326"/>
      <c r="D48" s="260"/>
      <c r="E48" s="326"/>
      <c r="F48" s="326"/>
      <c r="G48" s="261"/>
      <c r="H48" s="410"/>
      <c r="I48" s="408"/>
      <c r="J48" s="405"/>
      <c r="K48" s="408"/>
      <c r="L48" s="405"/>
      <c r="M48" s="408"/>
      <c r="N48" s="405"/>
      <c r="O48" s="405"/>
      <c r="P48" s="406"/>
      <c r="Q48" s="405"/>
      <c r="R48" s="405"/>
      <c r="S48" s="260"/>
      <c r="T48" s="260"/>
      <c r="U48" s="260"/>
    </row>
    <row r="49" spans="1:21" ht="15.75" x14ac:dyDescent="0.25">
      <c r="A49" s="578"/>
      <c r="B49" s="579"/>
      <c r="C49" s="326"/>
      <c r="D49" s="260"/>
      <c r="E49" s="326"/>
      <c r="F49" s="326"/>
      <c r="G49" s="261"/>
      <c r="H49" s="410"/>
      <c r="I49" s="408"/>
      <c r="J49" s="405"/>
      <c r="K49" s="408"/>
      <c r="L49" s="405"/>
      <c r="M49" s="408"/>
      <c r="N49" s="405"/>
      <c r="O49" s="405"/>
      <c r="P49" s="406"/>
      <c r="Q49" s="405"/>
      <c r="R49" s="405"/>
      <c r="S49" s="260"/>
      <c r="T49" s="260"/>
      <c r="U49" s="260"/>
    </row>
    <row r="50" spans="1:21" s="272" customFormat="1" ht="15.75" x14ac:dyDescent="0.25">
      <c r="A50" s="304"/>
      <c r="B50" s="305"/>
      <c r="C50" s="304" t="s">
        <v>101</v>
      </c>
      <c r="D50" s="305"/>
      <c r="E50" s="305"/>
      <c r="F50" s="306"/>
      <c r="G50" s="275">
        <f t="shared" ref="G50:P50" si="0">SUM(G9:G49)</f>
        <v>0</v>
      </c>
      <c r="H50" s="275">
        <f t="shared" si="0"/>
        <v>0</v>
      </c>
      <c r="I50" s="275">
        <f t="shared" si="0"/>
        <v>0</v>
      </c>
      <c r="J50" s="275">
        <f t="shared" si="0"/>
        <v>0</v>
      </c>
      <c r="K50" s="275">
        <f t="shared" si="0"/>
        <v>0</v>
      </c>
      <c r="L50" s="275">
        <f t="shared" si="0"/>
        <v>0</v>
      </c>
      <c r="M50" s="275">
        <f t="shared" si="0"/>
        <v>0</v>
      </c>
      <c r="N50" s="275">
        <f t="shared" si="0"/>
        <v>0</v>
      </c>
      <c r="O50" s="275">
        <f t="shared" si="0"/>
        <v>0</v>
      </c>
      <c r="P50" s="275">
        <f t="shared" si="0"/>
        <v>0</v>
      </c>
      <c r="Q50" s="276"/>
      <c r="R50" s="276"/>
      <c r="S50" s="276"/>
      <c r="T50" s="276"/>
      <c r="U50" s="276"/>
    </row>
    <row r="51" spans="1:21" ht="15.75" x14ac:dyDescent="0.25">
      <c r="A51" s="272"/>
      <c r="B51" s="272"/>
      <c r="C51" s="272"/>
      <c r="D51" s="272"/>
      <c r="E51" s="271"/>
      <c r="F51" s="272"/>
      <c r="G51" s="272"/>
      <c r="S51" s="277"/>
      <c r="T51" s="277"/>
      <c r="U51" s="278"/>
    </row>
    <row r="52" spans="1:21" ht="15.75" x14ac:dyDescent="0.25">
      <c r="E52" s="271"/>
      <c r="S52" s="277"/>
      <c r="T52" s="277"/>
    </row>
    <row r="53" spans="1:21" ht="15.75" x14ac:dyDescent="0.25">
      <c r="E53" s="271"/>
      <c r="S53" s="277"/>
      <c r="T53" s="277"/>
    </row>
    <row r="54" spans="1:21" ht="15.75" x14ac:dyDescent="0.25">
      <c r="E54" s="271"/>
      <c r="S54" s="277"/>
      <c r="T54" s="277"/>
    </row>
    <row r="55" spans="1:21" ht="15.75" x14ac:dyDescent="0.25">
      <c r="E55" s="271"/>
      <c r="S55" s="277"/>
      <c r="T55" s="277"/>
    </row>
    <row r="56" spans="1:21" ht="15.75" x14ac:dyDescent="0.25">
      <c r="E56" s="271"/>
      <c r="S56" s="277"/>
      <c r="T56" s="277"/>
    </row>
    <row r="57" spans="1:21" ht="15.75" x14ac:dyDescent="0.25">
      <c r="E57" s="271"/>
      <c r="S57" s="277"/>
      <c r="T57" s="277"/>
    </row>
    <row r="58" spans="1:21" ht="15.75" x14ac:dyDescent="0.25">
      <c r="E58" s="271"/>
      <c r="S58" s="277"/>
      <c r="T58" s="277"/>
    </row>
    <row r="59" spans="1:21" ht="15.75" x14ac:dyDescent="0.25">
      <c r="E59" s="271"/>
      <c r="S59" s="277"/>
      <c r="T59" s="277"/>
    </row>
    <row r="60" spans="1:21" ht="15.75" x14ac:dyDescent="0.25">
      <c r="E60" s="271"/>
      <c r="S60" s="277"/>
      <c r="T60" s="277"/>
    </row>
    <row r="61" spans="1:21" ht="15.75" x14ac:dyDescent="0.25">
      <c r="E61" s="271"/>
      <c r="S61" s="277"/>
      <c r="T61" s="277"/>
    </row>
    <row r="62" spans="1:21" ht="15.75" x14ac:dyDescent="0.25">
      <c r="E62" s="271"/>
      <c r="S62" s="279"/>
      <c r="T62" s="279"/>
    </row>
    <row r="63" spans="1:21" ht="15.75" x14ac:dyDescent="0.25">
      <c r="E63" s="271"/>
      <c r="S63" s="277"/>
      <c r="T63" s="277"/>
    </row>
    <row r="64" spans="1:21" ht="15.75" x14ac:dyDescent="0.25">
      <c r="E64" s="271"/>
      <c r="S64" s="277"/>
      <c r="T64" s="277"/>
    </row>
    <row r="65" spans="5:20" ht="15.75" x14ac:dyDescent="0.25">
      <c r="E65" s="271"/>
      <c r="S65" s="277"/>
      <c r="T65" s="277"/>
    </row>
    <row r="66" spans="5:20" ht="15.75" x14ac:dyDescent="0.25">
      <c r="E66" s="271"/>
      <c r="S66" s="277"/>
      <c r="T66" s="277"/>
    </row>
    <row r="67" spans="5:20" ht="15.75" x14ac:dyDescent="0.25">
      <c r="E67" s="271"/>
      <c r="S67" s="277"/>
      <c r="T67" s="277"/>
    </row>
    <row r="68" spans="5:20" ht="15.75" x14ac:dyDescent="0.25">
      <c r="E68" s="271"/>
      <c r="S68" s="277"/>
      <c r="T68" s="277"/>
    </row>
    <row r="69" spans="5:20" ht="15.75" x14ac:dyDescent="0.25">
      <c r="E69" s="271"/>
      <c r="S69" s="277"/>
      <c r="T69" s="277"/>
    </row>
    <row r="70" spans="5:20" ht="15.75" x14ac:dyDescent="0.25">
      <c r="E70" s="271"/>
      <c r="S70" s="277"/>
      <c r="T70" s="277"/>
    </row>
    <row r="71" spans="5:20" ht="15.75" x14ac:dyDescent="0.25">
      <c r="E71" s="271"/>
      <c r="S71" s="277"/>
      <c r="T71" s="277"/>
    </row>
    <row r="72" spans="5:20" ht="15.75" x14ac:dyDescent="0.25">
      <c r="E72" s="271"/>
      <c r="S72" s="277"/>
      <c r="T72" s="277"/>
    </row>
    <row r="73" spans="5:20" ht="15.75" x14ac:dyDescent="0.25">
      <c r="E73" s="271"/>
      <c r="S73" s="277"/>
      <c r="T73" s="277"/>
    </row>
    <row r="74" spans="5:20" ht="15.75" x14ac:dyDescent="0.25">
      <c r="E74" s="271"/>
      <c r="S74" s="279"/>
      <c r="T74" s="279"/>
    </row>
    <row r="75" spans="5:20" ht="15.75" x14ac:dyDescent="0.25">
      <c r="E75" s="271"/>
      <c r="S75" s="277"/>
      <c r="T75" s="277"/>
    </row>
    <row r="76" spans="5:20" ht="15.75" x14ac:dyDescent="0.25">
      <c r="E76" s="271"/>
      <c r="S76" s="277"/>
      <c r="T76" s="277"/>
    </row>
    <row r="77" spans="5:20" ht="15.75" x14ac:dyDescent="0.25">
      <c r="E77" s="271"/>
      <c r="S77" s="277"/>
      <c r="T77" s="277"/>
    </row>
    <row r="78" spans="5:20" ht="15.75" x14ac:dyDescent="0.25">
      <c r="E78" s="271"/>
      <c r="S78" s="277"/>
      <c r="T78" s="277"/>
    </row>
    <row r="79" spans="5:20" ht="15.75" x14ac:dyDescent="0.25">
      <c r="E79" s="271"/>
      <c r="S79" s="277"/>
      <c r="T79" s="277"/>
    </row>
    <row r="80" spans="5:20" ht="15.75" x14ac:dyDescent="0.25">
      <c r="E80" s="271"/>
      <c r="S80" s="277"/>
      <c r="T80" s="277"/>
    </row>
    <row r="81" spans="5:20" ht="15.75" x14ac:dyDescent="0.25">
      <c r="E81" s="271"/>
      <c r="S81" s="277"/>
      <c r="T81" s="277"/>
    </row>
    <row r="82" spans="5:20" ht="15.75" x14ac:dyDescent="0.25">
      <c r="E82" s="271"/>
      <c r="S82" s="277"/>
      <c r="T82" s="277"/>
    </row>
    <row r="83" spans="5:20" ht="15.75" x14ac:dyDescent="0.25">
      <c r="E83" s="271"/>
      <c r="S83" s="279"/>
      <c r="T83" s="279"/>
    </row>
    <row r="84" spans="5:20" ht="15.75" x14ac:dyDescent="0.25">
      <c r="E84" s="271"/>
      <c r="S84" s="277"/>
      <c r="T84" s="277"/>
    </row>
    <row r="85" spans="5:20" ht="15.75" x14ac:dyDescent="0.25">
      <c r="E85" s="271"/>
      <c r="S85" s="277"/>
      <c r="T85" s="277"/>
    </row>
    <row r="86" spans="5:20" x14ac:dyDescent="0.25">
      <c r="S86" s="277"/>
      <c r="T86" s="277"/>
    </row>
    <row r="87" spans="5:20" x14ac:dyDescent="0.25">
      <c r="S87" s="277"/>
      <c r="T87" s="277"/>
    </row>
    <row r="88" spans="5:20" x14ac:dyDescent="0.25">
      <c r="S88" s="277"/>
      <c r="T88" s="277"/>
    </row>
    <row r="89" spans="5:20" x14ac:dyDescent="0.25">
      <c r="S89" s="277"/>
      <c r="T89" s="277"/>
    </row>
    <row r="90" spans="5:20" x14ac:dyDescent="0.25">
      <c r="S90" s="277"/>
      <c r="T90" s="277"/>
    </row>
    <row r="91" spans="5:20" ht="15.75" x14ac:dyDescent="0.25">
      <c r="S91" s="279"/>
      <c r="T91" s="279"/>
    </row>
    <row r="92" spans="5:20" x14ac:dyDescent="0.25">
      <c r="S92" s="277"/>
      <c r="T92" s="277"/>
    </row>
    <row r="93" spans="5:20" x14ac:dyDescent="0.25">
      <c r="S93" s="277"/>
      <c r="T93" s="277"/>
    </row>
    <row r="94" spans="5:20" x14ac:dyDescent="0.25">
      <c r="S94" s="277"/>
      <c r="T94" s="277"/>
    </row>
    <row r="95" spans="5:20" x14ac:dyDescent="0.25">
      <c r="S95" s="277"/>
      <c r="T95" s="277"/>
    </row>
    <row r="96" spans="5:20" x14ac:dyDescent="0.25">
      <c r="S96" s="277"/>
      <c r="T96" s="277"/>
    </row>
    <row r="97" spans="5:20" x14ac:dyDescent="0.25">
      <c r="S97" s="277"/>
      <c r="T97" s="277"/>
    </row>
    <row r="101" spans="5:20" x14ac:dyDescent="0.25">
      <c r="E101" s="263"/>
      <c r="S101" s="274"/>
      <c r="T101" s="274"/>
    </row>
    <row r="102" spans="5:20" x14ac:dyDescent="0.25">
      <c r="E102" s="263"/>
      <c r="S102" s="274"/>
      <c r="T102" s="274"/>
    </row>
    <row r="103" spans="5:20" x14ac:dyDescent="0.25">
      <c r="E103" s="263"/>
      <c r="S103" s="274"/>
      <c r="T103" s="274"/>
    </row>
    <row r="104" spans="5:20" x14ac:dyDescent="0.25">
      <c r="E104" s="263"/>
      <c r="S104" s="274"/>
      <c r="T104" s="274"/>
    </row>
    <row r="105" spans="5:20" x14ac:dyDescent="0.25">
      <c r="E105" s="263"/>
      <c r="S105" s="274"/>
      <c r="T105" s="274"/>
    </row>
    <row r="106" spans="5:20" x14ac:dyDescent="0.25">
      <c r="E106" s="263"/>
      <c r="S106" s="274"/>
      <c r="T106" s="274"/>
    </row>
    <row r="107" spans="5:20" x14ac:dyDescent="0.25">
      <c r="E107" s="263"/>
      <c r="S107" s="274"/>
      <c r="T107" s="274"/>
    </row>
    <row r="108" spans="5:20" x14ac:dyDescent="0.25">
      <c r="E108" s="263"/>
      <c r="S108" s="274"/>
      <c r="T108" s="274"/>
    </row>
    <row r="109" spans="5:20" x14ac:dyDescent="0.25">
      <c r="E109" s="263"/>
      <c r="S109" s="274"/>
      <c r="T109" s="274"/>
    </row>
    <row r="110" spans="5:20" x14ac:dyDescent="0.25">
      <c r="E110" s="263"/>
      <c r="S110" s="274"/>
      <c r="T110" s="274"/>
    </row>
    <row r="111" spans="5:20" x14ac:dyDescent="0.25">
      <c r="E111" s="263"/>
      <c r="S111" s="274"/>
      <c r="T111" s="274"/>
    </row>
    <row r="112" spans="5:20" x14ac:dyDescent="0.25">
      <c r="E112" s="263"/>
      <c r="S112" s="274"/>
      <c r="T112" s="274"/>
    </row>
    <row r="113" spans="5:20" x14ac:dyDescent="0.25">
      <c r="E113" s="263"/>
      <c r="S113" s="274"/>
      <c r="T113" s="274"/>
    </row>
    <row r="114" spans="5:20" x14ac:dyDescent="0.25">
      <c r="E114" s="263"/>
      <c r="S114" s="274"/>
      <c r="T114" s="274"/>
    </row>
    <row r="115" spans="5:20" x14ac:dyDescent="0.25">
      <c r="E115" s="263"/>
      <c r="S115" s="274"/>
      <c r="T115" s="274"/>
    </row>
    <row r="116" spans="5:20" x14ac:dyDescent="0.25">
      <c r="E116" s="263"/>
      <c r="S116" s="274"/>
      <c r="T116" s="274"/>
    </row>
    <row r="117" spans="5:20" x14ac:dyDescent="0.25">
      <c r="E117" s="263"/>
      <c r="S117" s="274"/>
      <c r="T117" s="274"/>
    </row>
    <row r="118" spans="5:20" x14ac:dyDescent="0.25">
      <c r="E118" s="263"/>
      <c r="S118" s="274"/>
      <c r="T118" s="274"/>
    </row>
    <row r="119" spans="5:20" x14ac:dyDescent="0.25">
      <c r="E119" s="263"/>
      <c r="S119" s="274"/>
      <c r="T119" s="274"/>
    </row>
    <row r="120" spans="5:20" x14ac:dyDescent="0.25">
      <c r="E120" s="263"/>
      <c r="S120" s="274"/>
      <c r="T120" s="274"/>
    </row>
    <row r="121" spans="5:20" x14ac:dyDescent="0.25">
      <c r="E121" s="263"/>
      <c r="S121" s="274"/>
      <c r="T121" s="274"/>
    </row>
    <row r="122" spans="5:20" x14ac:dyDescent="0.25">
      <c r="E122" s="263"/>
      <c r="S122" s="274"/>
      <c r="T122" s="274"/>
    </row>
    <row r="123" spans="5:20" x14ac:dyDescent="0.25">
      <c r="E123" s="263"/>
      <c r="S123" s="274"/>
      <c r="T123" s="274"/>
    </row>
    <row r="124" spans="5:20" x14ac:dyDescent="0.25">
      <c r="E124" s="263"/>
      <c r="S124" s="274"/>
      <c r="T124" s="274"/>
    </row>
    <row r="125" spans="5:20" x14ac:dyDescent="0.25">
      <c r="E125" s="263"/>
      <c r="S125" s="274"/>
      <c r="T125" s="274"/>
    </row>
    <row r="126" spans="5:20" x14ac:dyDescent="0.25">
      <c r="E126" s="263"/>
      <c r="S126" s="274"/>
      <c r="T126" s="274"/>
    </row>
    <row r="127" spans="5:20" x14ac:dyDescent="0.25">
      <c r="E127" s="263"/>
      <c r="S127" s="274"/>
      <c r="T127" s="274"/>
    </row>
    <row r="128" spans="5:20" x14ac:dyDescent="0.25">
      <c r="E128" s="263"/>
      <c r="S128" s="274"/>
      <c r="T128" s="274"/>
    </row>
    <row r="129" spans="5:20" x14ac:dyDescent="0.25">
      <c r="E129" s="263"/>
      <c r="S129" s="274"/>
      <c r="T129" s="274"/>
    </row>
    <row r="130" spans="5:20" x14ac:dyDescent="0.25">
      <c r="E130" s="263"/>
    </row>
    <row r="131" spans="5:20" x14ac:dyDescent="0.25">
      <c r="E131" s="263"/>
    </row>
    <row r="132" spans="5:20" x14ac:dyDescent="0.25">
      <c r="E132" s="263"/>
    </row>
    <row r="133" spans="5:20" x14ac:dyDescent="0.25">
      <c r="E133" s="263"/>
    </row>
    <row r="134" spans="5:20" x14ac:dyDescent="0.25">
      <c r="E134" s="263"/>
    </row>
    <row r="135" spans="5:20" x14ac:dyDescent="0.25">
      <c r="E135" s="263"/>
    </row>
    <row r="136" spans="5:20" x14ac:dyDescent="0.25">
      <c r="E136" s="263"/>
    </row>
    <row r="137" spans="5:20" x14ac:dyDescent="0.25">
      <c r="E137" s="263"/>
    </row>
    <row r="138" spans="5:20" x14ac:dyDescent="0.25">
      <c r="E138" s="263"/>
    </row>
    <row r="139" spans="5:20" x14ac:dyDescent="0.25">
      <c r="E139" s="263"/>
    </row>
    <row r="140" spans="5:20" x14ac:dyDescent="0.25">
      <c r="E140" s="263"/>
    </row>
    <row r="141" spans="5:20" x14ac:dyDescent="0.25">
      <c r="E141" s="263"/>
    </row>
    <row r="142" spans="5:20" x14ac:dyDescent="0.25">
      <c r="E142" s="263"/>
    </row>
    <row r="143" spans="5:20" x14ac:dyDescent="0.25">
      <c r="E143" s="263"/>
    </row>
    <row r="144" spans="5:20" x14ac:dyDescent="0.25">
      <c r="E144" s="263"/>
    </row>
    <row r="145" spans="5:5" x14ac:dyDescent="0.25">
      <c r="E145" s="263"/>
    </row>
    <row r="146" spans="5:5" x14ac:dyDescent="0.25">
      <c r="E146" s="263"/>
    </row>
    <row r="147" spans="5:5" x14ac:dyDescent="0.25">
      <c r="E147" s="263"/>
    </row>
    <row r="148" spans="5:5" x14ac:dyDescent="0.25">
      <c r="E148" s="263"/>
    </row>
    <row r="149" spans="5:5" x14ac:dyDescent="0.25">
      <c r="E149" s="263"/>
    </row>
    <row r="150" spans="5:5" x14ac:dyDescent="0.25">
      <c r="E150" s="263"/>
    </row>
    <row r="151" spans="5:5" x14ac:dyDescent="0.25">
      <c r="E151" s="263"/>
    </row>
    <row r="152" spans="5:5" x14ac:dyDescent="0.25">
      <c r="E152" s="263"/>
    </row>
    <row r="153" spans="5:5" x14ac:dyDescent="0.25">
      <c r="E153" s="263"/>
    </row>
    <row r="154" spans="5:5" x14ac:dyDescent="0.25">
      <c r="E154" s="263"/>
    </row>
    <row r="155" spans="5:5" x14ac:dyDescent="0.25">
      <c r="E155" s="263"/>
    </row>
    <row r="156" spans="5:5" x14ac:dyDescent="0.25">
      <c r="E156" s="263"/>
    </row>
    <row r="157" spans="5:5" x14ac:dyDescent="0.25">
      <c r="E157" s="263"/>
    </row>
    <row r="158" spans="5:5" x14ac:dyDescent="0.25">
      <c r="E158" s="263"/>
    </row>
    <row r="159" spans="5:5" x14ac:dyDescent="0.25">
      <c r="E159" s="263"/>
    </row>
    <row r="160" spans="5:5" x14ac:dyDescent="0.25">
      <c r="E160" s="263"/>
    </row>
    <row r="161" spans="5:5" x14ac:dyDescent="0.25">
      <c r="E161" s="263"/>
    </row>
    <row r="162" spans="5:5" x14ac:dyDescent="0.25">
      <c r="E162" s="263"/>
    </row>
    <row r="163" spans="5:5" x14ac:dyDescent="0.25">
      <c r="E163" s="263"/>
    </row>
    <row r="164" spans="5:5" x14ac:dyDescent="0.25">
      <c r="E164" s="263"/>
    </row>
    <row r="165" spans="5:5" x14ac:dyDescent="0.25">
      <c r="E165" s="263"/>
    </row>
    <row r="166" spans="5:5" x14ac:dyDescent="0.25">
      <c r="E166" s="263"/>
    </row>
    <row r="167" spans="5:5" x14ac:dyDescent="0.25">
      <c r="E167" s="263"/>
    </row>
    <row r="168" spans="5:5" x14ac:dyDescent="0.25">
      <c r="E168" s="263"/>
    </row>
    <row r="169" spans="5:5" x14ac:dyDescent="0.25">
      <c r="E169" s="263"/>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A7" sqref="A7:B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20" width="14.140625" customWidth="1"/>
    <col min="21" max="21" width="17" customWidth="1"/>
  </cols>
  <sheetData>
    <row r="1" spans="1:21" ht="18.75" x14ac:dyDescent="0.25">
      <c r="B1" s="296"/>
      <c r="C1" s="296"/>
      <c r="D1" s="296"/>
      <c r="E1" s="296"/>
      <c r="F1" s="296"/>
      <c r="G1" s="296" t="s">
        <v>491</v>
      </c>
      <c r="I1" s="296"/>
      <c r="J1" s="296"/>
      <c r="K1" s="296"/>
      <c r="L1" s="296"/>
      <c r="M1" s="296"/>
      <c r="N1" s="296"/>
      <c r="O1" s="296"/>
      <c r="P1" s="296"/>
      <c r="Q1" s="296"/>
      <c r="R1" s="296"/>
      <c r="S1" s="296"/>
      <c r="T1" s="296"/>
      <c r="U1" s="296"/>
    </row>
    <row r="2" spans="1:21" ht="18.75" x14ac:dyDescent="0.25">
      <c r="A2" s="338" t="s">
        <v>1373</v>
      </c>
      <c r="B2" s="296"/>
      <c r="C2" s="296"/>
      <c r="D2" s="296"/>
      <c r="E2" s="296"/>
      <c r="F2" s="296"/>
      <c r="G2" s="296"/>
      <c r="I2" s="296"/>
      <c r="J2" s="296"/>
      <c r="K2" s="296"/>
      <c r="L2" s="296"/>
      <c r="M2" s="296"/>
      <c r="N2" s="296"/>
      <c r="O2" s="296"/>
      <c r="P2" s="296"/>
      <c r="Q2" s="296"/>
      <c r="R2" s="296"/>
      <c r="S2" s="296"/>
      <c r="T2" s="296"/>
      <c r="U2" s="296"/>
    </row>
    <row r="3" spans="1:21" x14ac:dyDescent="0.25">
      <c r="A3" s="583" t="s">
        <v>1375</v>
      </c>
      <c r="B3" s="583"/>
      <c r="C3" s="583"/>
      <c r="D3" s="583"/>
      <c r="E3" s="583"/>
      <c r="F3" s="583"/>
      <c r="G3" s="583"/>
      <c r="H3" s="583"/>
      <c r="I3" s="583"/>
      <c r="J3" s="583"/>
      <c r="K3" s="583"/>
      <c r="L3" s="583"/>
      <c r="M3" s="583"/>
      <c r="N3" s="583"/>
      <c r="O3" s="583"/>
      <c r="P3" s="583"/>
      <c r="Q3" s="583"/>
      <c r="R3" s="583"/>
      <c r="S3" s="583"/>
      <c r="T3" s="583"/>
      <c r="U3" s="583"/>
    </row>
    <row r="4" spans="1:21" ht="15" customHeight="1" x14ac:dyDescent="0.25">
      <c r="A4" s="582" t="s">
        <v>100</v>
      </c>
      <c r="B4" s="552" t="s">
        <v>115</v>
      </c>
      <c r="C4" s="555" t="s">
        <v>89</v>
      </c>
      <c r="D4" s="555" t="s">
        <v>90</v>
      </c>
      <c r="E4" s="570" t="s">
        <v>402</v>
      </c>
      <c r="F4" s="555" t="s">
        <v>91</v>
      </c>
      <c r="G4" s="582" t="s">
        <v>103</v>
      </c>
      <c r="H4" s="582"/>
      <c r="I4" s="582"/>
      <c r="J4" s="582"/>
      <c r="K4" s="582"/>
      <c r="L4" s="582"/>
      <c r="M4" s="582"/>
      <c r="N4" s="582"/>
      <c r="O4" s="581" t="s">
        <v>104</v>
      </c>
      <c r="P4" s="581"/>
      <c r="Q4" s="552" t="s">
        <v>105</v>
      </c>
      <c r="R4" s="552" t="s">
        <v>106</v>
      </c>
      <c r="S4" s="552" t="s">
        <v>113</v>
      </c>
      <c r="T4" s="552" t="s">
        <v>112</v>
      </c>
      <c r="U4" s="567" t="s">
        <v>92</v>
      </c>
    </row>
    <row r="5" spans="1:21" x14ac:dyDescent="0.25">
      <c r="A5" s="582"/>
      <c r="B5" s="553"/>
      <c r="C5" s="556"/>
      <c r="D5" s="556"/>
      <c r="E5" s="571"/>
      <c r="F5" s="556"/>
      <c r="G5" s="582" t="s">
        <v>107</v>
      </c>
      <c r="H5" s="582"/>
      <c r="I5" s="582" t="s">
        <v>108</v>
      </c>
      <c r="J5" s="582"/>
      <c r="K5" s="582" t="s">
        <v>109</v>
      </c>
      <c r="L5" s="582"/>
      <c r="M5" s="582" t="s">
        <v>110</v>
      </c>
      <c r="N5" s="582"/>
      <c r="O5" s="581"/>
      <c r="P5" s="581"/>
      <c r="Q5" s="553"/>
      <c r="R5" s="553"/>
      <c r="S5" s="553"/>
      <c r="T5" s="553"/>
      <c r="U5" s="568"/>
    </row>
    <row r="6" spans="1:21" ht="25.5" x14ac:dyDescent="0.25">
      <c r="A6" s="582"/>
      <c r="B6" s="554"/>
      <c r="C6" s="557"/>
      <c r="D6" s="557"/>
      <c r="E6" s="572"/>
      <c r="F6" s="557"/>
      <c r="G6" s="252" t="s">
        <v>111</v>
      </c>
      <c r="H6" s="239" t="s">
        <v>12</v>
      </c>
      <c r="I6" s="252" t="s">
        <v>111</v>
      </c>
      <c r="J6" s="239" t="s">
        <v>12</v>
      </c>
      <c r="K6" s="252" t="s">
        <v>111</v>
      </c>
      <c r="L6" s="239" t="s">
        <v>12</v>
      </c>
      <c r="M6" s="252" t="s">
        <v>111</v>
      </c>
      <c r="N6" s="239" t="s">
        <v>12</v>
      </c>
      <c r="O6" s="252" t="s">
        <v>111</v>
      </c>
      <c r="P6" s="239" t="s">
        <v>12</v>
      </c>
      <c r="Q6" s="554"/>
      <c r="R6" s="554"/>
      <c r="S6" s="554"/>
      <c r="T6" s="554"/>
      <c r="U6" s="569"/>
    </row>
    <row r="7" spans="1:21" ht="15.75" x14ac:dyDescent="0.25">
      <c r="A7" s="577" t="s">
        <v>1421</v>
      </c>
      <c r="B7" s="577" t="s">
        <v>1422</v>
      </c>
      <c r="C7" s="346"/>
      <c r="D7" s="346"/>
      <c r="E7" s="428"/>
      <c r="F7" s="260"/>
      <c r="G7" s="261"/>
      <c r="H7" s="237"/>
      <c r="I7" s="261"/>
      <c r="J7" s="237"/>
      <c r="K7" s="261"/>
      <c r="L7" s="237"/>
      <c r="M7" s="261"/>
      <c r="N7" s="237"/>
      <c r="O7" s="260"/>
      <c r="P7" s="237"/>
      <c r="Q7" s="260"/>
      <c r="R7" s="260"/>
      <c r="S7" s="260"/>
      <c r="T7" s="260"/>
      <c r="U7" s="260"/>
    </row>
    <row r="8" spans="1:21" ht="15.75" x14ac:dyDescent="0.25">
      <c r="A8" s="578"/>
      <c r="B8" s="578"/>
      <c r="C8" s="346"/>
      <c r="D8" s="346"/>
      <c r="E8" s="428"/>
      <c r="F8" s="260"/>
      <c r="G8" s="261"/>
      <c r="H8" s="237"/>
      <c r="I8" s="261"/>
      <c r="J8" s="237"/>
      <c r="K8" s="261"/>
      <c r="L8" s="237"/>
      <c r="M8" s="261"/>
      <c r="N8" s="237"/>
      <c r="O8" s="260"/>
      <c r="P8" s="237"/>
      <c r="Q8" s="260"/>
      <c r="R8" s="260"/>
      <c r="S8" s="260"/>
      <c r="T8" s="260"/>
      <c r="U8" s="260"/>
    </row>
    <row r="9" spans="1:21" ht="15.75" x14ac:dyDescent="0.25">
      <c r="A9" s="578"/>
      <c r="B9" s="578"/>
      <c r="C9" s="346"/>
      <c r="D9" s="346"/>
      <c r="E9" s="428"/>
      <c r="F9" s="260"/>
      <c r="G9" s="261"/>
      <c r="H9" s="237"/>
      <c r="I9" s="261"/>
      <c r="J9" s="237"/>
      <c r="K9" s="261"/>
      <c r="L9" s="237"/>
      <c r="M9" s="261"/>
      <c r="N9" s="237"/>
      <c r="O9" s="260"/>
      <c r="P9" s="237"/>
      <c r="Q9" s="260"/>
      <c r="R9" s="260"/>
      <c r="S9" s="260"/>
      <c r="T9" s="260"/>
      <c r="U9" s="260"/>
    </row>
    <row r="10" spans="1:21" ht="15.75" x14ac:dyDescent="0.25">
      <c r="A10" s="578"/>
      <c r="B10" s="578"/>
      <c r="C10" s="346"/>
      <c r="D10" s="346"/>
      <c r="E10" s="428"/>
      <c r="F10" s="260"/>
      <c r="G10" s="261"/>
      <c r="H10" s="237"/>
      <c r="I10" s="261"/>
      <c r="J10" s="237"/>
      <c r="K10" s="261"/>
      <c r="L10" s="237"/>
      <c r="M10" s="261"/>
      <c r="N10" s="237"/>
      <c r="O10" s="260"/>
      <c r="P10" s="237"/>
      <c r="Q10" s="260"/>
      <c r="R10" s="260"/>
      <c r="S10" s="260"/>
      <c r="T10" s="260"/>
      <c r="U10" s="260"/>
    </row>
    <row r="11" spans="1:21" ht="15.75" x14ac:dyDescent="0.25">
      <c r="A11" s="578"/>
      <c r="B11" s="578"/>
      <c r="C11" s="346"/>
      <c r="D11" s="346"/>
      <c r="E11" s="428"/>
      <c r="F11" s="260"/>
      <c r="G11" s="261"/>
      <c r="H11" s="237"/>
      <c r="I11" s="261"/>
      <c r="J11" s="237"/>
      <c r="K11" s="261"/>
      <c r="L11" s="237"/>
      <c r="M11" s="261"/>
      <c r="N11" s="237"/>
      <c r="O11" s="260"/>
      <c r="P11" s="237"/>
      <c r="Q11" s="260"/>
      <c r="R11" s="260"/>
      <c r="S11" s="260"/>
      <c r="T11" s="260"/>
      <c r="U11" s="260"/>
    </row>
    <row r="12" spans="1:21" ht="15.75" x14ac:dyDescent="0.25">
      <c r="A12" s="578"/>
      <c r="B12" s="578"/>
      <c r="C12" s="346"/>
      <c r="D12" s="346"/>
      <c r="E12" s="428"/>
      <c r="F12" s="260"/>
      <c r="G12" s="261"/>
      <c r="H12" s="237"/>
      <c r="I12" s="261"/>
      <c r="J12" s="237"/>
      <c r="K12" s="261"/>
      <c r="L12" s="237"/>
      <c r="M12" s="261"/>
      <c r="N12" s="237"/>
      <c r="O12" s="260"/>
      <c r="P12" s="237"/>
      <c r="Q12" s="260"/>
      <c r="R12" s="260"/>
      <c r="S12" s="260"/>
      <c r="T12" s="260"/>
      <c r="U12" s="260"/>
    </row>
    <row r="13" spans="1:21" ht="15.75" x14ac:dyDescent="0.25">
      <c r="A13" s="578"/>
      <c r="B13" s="578"/>
      <c r="C13" s="346"/>
      <c r="D13" s="346"/>
      <c r="E13" s="428"/>
      <c r="F13" s="260"/>
      <c r="G13" s="261"/>
      <c r="H13" s="237"/>
      <c r="I13" s="261"/>
      <c r="J13" s="237"/>
      <c r="K13" s="261"/>
      <c r="L13" s="237"/>
      <c r="M13" s="261"/>
      <c r="N13" s="237"/>
      <c r="O13" s="260"/>
      <c r="P13" s="237"/>
      <c r="Q13" s="260"/>
      <c r="R13" s="260"/>
      <c r="S13" s="260"/>
      <c r="T13" s="260"/>
      <c r="U13" s="260"/>
    </row>
    <row r="14" spans="1:21" ht="15.75" x14ac:dyDescent="0.25">
      <c r="A14" s="578"/>
      <c r="B14" s="578"/>
      <c r="C14" s="346"/>
      <c r="D14" s="346"/>
      <c r="E14" s="428"/>
      <c r="F14" s="260"/>
      <c r="G14" s="261"/>
      <c r="H14" s="237"/>
      <c r="I14" s="261"/>
      <c r="J14" s="237"/>
      <c r="K14" s="261"/>
      <c r="L14" s="237"/>
      <c r="M14" s="261"/>
      <c r="N14" s="237"/>
      <c r="O14" s="260"/>
      <c r="P14" s="237"/>
      <c r="Q14" s="260"/>
      <c r="R14" s="260"/>
      <c r="S14" s="260"/>
      <c r="T14" s="260"/>
      <c r="U14" s="260"/>
    </row>
    <row r="15" spans="1:21" ht="15.75" x14ac:dyDescent="0.25">
      <c r="A15" s="578"/>
      <c r="B15" s="578"/>
      <c r="C15" s="346"/>
      <c r="D15" s="346"/>
      <c r="E15" s="428"/>
      <c r="F15" s="260"/>
      <c r="G15" s="261"/>
      <c r="H15" s="237"/>
      <c r="I15" s="261"/>
      <c r="J15" s="237"/>
      <c r="K15" s="261"/>
      <c r="L15" s="237"/>
      <c r="M15" s="261"/>
      <c r="N15" s="237"/>
      <c r="O15" s="260"/>
      <c r="P15" s="237"/>
      <c r="Q15" s="260"/>
      <c r="R15" s="260"/>
      <c r="S15" s="260"/>
      <c r="T15" s="260"/>
      <c r="U15" s="260"/>
    </row>
    <row r="16" spans="1:21" ht="15.75" x14ac:dyDescent="0.25">
      <c r="A16" s="578"/>
      <c r="B16" s="578"/>
      <c r="C16" s="346"/>
      <c r="D16" s="346"/>
      <c r="E16" s="428"/>
      <c r="F16" s="265"/>
      <c r="G16" s="265"/>
      <c r="H16" s="282"/>
      <c r="I16" s="265"/>
      <c r="J16" s="282"/>
      <c r="K16" s="265"/>
      <c r="L16" s="282"/>
      <c r="M16" s="265"/>
      <c r="N16" s="282"/>
      <c r="O16" s="265"/>
      <c r="P16" s="282"/>
      <c r="Q16" s="265"/>
      <c r="R16" s="265"/>
      <c r="S16" s="265"/>
      <c r="T16" s="265"/>
      <c r="U16" s="265"/>
    </row>
    <row r="17" spans="1:21" ht="15.75" x14ac:dyDescent="0.25">
      <c r="A17" s="578"/>
      <c r="B17" s="578"/>
      <c r="C17" s="346"/>
      <c r="D17" s="346"/>
      <c r="E17" s="428"/>
      <c r="F17" s="260"/>
      <c r="G17" s="260"/>
      <c r="H17" s="237"/>
      <c r="I17" s="260"/>
      <c r="J17" s="237"/>
      <c r="K17" s="260"/>
      <c r="L17" s="237"/>
      <c r="M17" s="260"/>
      <c r="N17" s="237"/>
      <c r="O17" s="260"/>
      <c r="P17" s="237"/>
      <c r="Q17" s="283"/>
      <c r="R17" s="283"/>
      <c r="S17" s="283"/>
      <c r="T17" s="260"/>
      <c r="U17" s="284"/>
    </row>
    <row r="18" spans="1:21" ht="15.75" x14ac:dyDescent="0.25">
      <c r="A18" s="578"/>
      <c r="B18" s="578"/>
      <c r="C18" s="346"/>
      <c r="D18" s="346"/>
      <c r="E18" s="428"/>
      <c r="F18" s="265"/>
      <c r="G18" s="265"/>
      <c r="H18" s="282"/>
      <c r="I18" s="265"/>
      <c r="J18" s="282"/>
      <c r="K18" s="265"/>
      <c r="L18" s="282"/>
      <c r="M18" s="265"/>
      <c r="N18" s="282"/>
      <c r="O18" s="265"/>
      <c r="P18" s="282"/>
      <c r="Q18" s="265"/>
      <c r="R18" s="265"/>
      <c r="S18" s="265"/>
      <c r="T18" s="265"/>
      <c r="U18" s="265"/>
    </row>
    <row r="19" spans="1:21" ht="15.75" x14ac:dyDescent="0.25">
      <c r="A19" s="579"/>
      <c r="B19" s="579"/>
      <c r="C19" s="346"/>
      <c r="D19" s="346"/>
      <c r="E19" s="428"/>
      <c r="F19" s="260"/>
      <c r="G19" s="261"/>
      <c r="H19" s="237"/>
      <c r="I19" s="261"/>
      <c r="J19" s="237"/>
      <c r="K19" s="261"/>
      <c r="L19" s="237"/>
      <c r="M19" s="260"/>
      <c r="N19" s="237"/>
      <c r="O19" s="260"/>
      <c r="P19" s="237"/>
      <c r="Q19" s="260"/>
      <c r="R19" s="260"/>
      <c r="S19" s="260"/>
      <c r="T19" s="260"/>
      <c r="U19" s="260"/>
    </row>
    <row r="20" spans="1:21" ht="15.75" x14ac:dyDescent="0.25">
      <c r="A20" s="304"/>
      <c r="B20" s="305"/>
      <c r="C20" s="304" t="s">
        <v>1423</v>
      </c>
      <c r="D20" s="305"/>
      <c r="E20" s="305"/>
      <c r="F20" s="306"/>
      <c r="G20" s="275">
        <f t="shared" ref="G20:P20" si="0">SUM(G7:G19)</f>
        <v>0</v>
      </c>
      <c r="H20" s="285">
        <f t="shared" si="0"/>
        <v>0</v>
      </c>
      <c r="I20" s="275">
        <f t="shared" si="0"/>
        <v>0</v>
      </c>
      <c r="J20" s="285">
        <f t="shared" si="0"/>
        <v>0</v>
      </c>
      <c r="K20" s="275">
        <f t="shared" si="0"/>
        <v>0</v>
      </c>
      <c r="L20" s="285">
        <f t="shared" si="0"/>
        <v>0</v>
      </c>
      <c r="M20" s="275">
        <f t="shared" si="0"/>
        <v>0</v>
      </c>
      <c r="N20" s="285">
        <f t="shared" si="0"/>
        <v>0</v>
      </c>
      <c r="O20" s="285">
        <f t="shared" si="0"/>
        <v>0</v>
      </c>
      <c r="P20" s="285">
        <f t="shared" si="0"/>
        <v>0</v>
      </c>
      <c r="Q20" s="276"/>
      <c r="R20" s="276"/>
      <c r="S20" s="276"/>
      <c r="T20" s="276"/>
      <c r="U20"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10" sqref="C10"/>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1" bestFit="1" customWidth="1"/>
    <col min="9" max="9" width="15.28515625" customWidth="1"/>
    <col min="10" max="10" width="18.85546875" style="241" customWidth="1"/>
    <col min="12" max="12" width="12.140625" style="241" bestFit="1" customWidth="1"/>
    <col min="14" max="14" width="12.140625" style="241" bestFit="1" customWidth="1"/>
    <col min="15" max="15" width="15.28515625" customWidth="1"/>
    <col min="16" max="16" width="18.28515625" style="241" customWidth="1"/>
    <col min="17" max="20" width="14.140625" customWidth="1"/>
    <col min="21" max="21" width="17" customWidth="1"/>
  </cols>
  <sheetData>
    <row r="1" spans="1:27" ht="18.75" x14ac:dyDescent="0.25">
      <c r="G1" s="296" t="s">
        <v>1424</v>
      </c>
      <c r="I1" s="296"/>
      <c r="J1" s="296"/>
      <c r="K1" s="296"/>
      <c r="L1" s="296"/>
      <c r="M1" s="296"/>
      <c r="N1" s="296"/>
      <c r="O1" s="296"/>
      <c r="P1" s="296"/>
      <c r="Q1" s="296"/>
      <c r="R1" s="296"/>
      <c r="S1" s="296"/>
      <c r="T1" s="296"/>
      <c r="U1" s="296"/>
      <c r="V1" s="296"/>
      <c r="W1" s="296"/>
      <c r="X1" s="296"/>
      <c r="Y1" s="296"/>
      <c r="Z1" s="296"/>
      <c r="AA1" s="296"/>
    </row>
    <row r="2" spans="1:27" ht="18.75" x14ac:dyDescent="0.25">
      <c r="A2" s="335" t="s">
        <v>1373</v>
      </c>
      <c r="G2" s="296"/>
      <c r="I2" s="296"/>
      <c r="J2" s="296"/>
      <c r="K2" s="296"/>
      <c r="L2" s="296"/>
      <c r="M2" s="296"/>
      <c r="N2" s="296"/>
      <c r="O2" s="296"/>
      <c r="P2" s="296"/>
      <c r="Q2" s="296"/>
      <c r="R2" s="296"/>
      <c r="S2" s="296"/>
      <c r="T2" s="296"/>
      <c r="U2" s="296"/>
      <c r="V2" s="296"/>
      <c r="W2" s="296"/>
      <c r="X2" s="296"/>
      <c r="Y2" s="296"/>
      <c r="Z2" s="296"/>
      <c r="AA2" s="296"/>
    </row>
    <row r="3" spans="1:27" ht="18.75" x14ac:dyDescent="0.25">
      <c r="A3" s="336" t="s">
        <v>1432</v>
      </c>
      <c r="G3" s="296"/>
      <c r="I3" s="296"/>
      <c r="J3" s="296"/>
      <c r="K3" s="296"/>
      <c r="L3" s="296"/>
      <c r="M3" s="296"/>
      <c r="N3" s="296"/>
      <c r="O3" s="296"/>
      <c r="P3" s="296"/>
      <c r="Q3" s="296"/>
      <c r="R3" s="296"/>
      <c r="S3" s="296"/>
      <c r="T3" s="296"/>
      <c r="U3" s="296"/>
      <c r="V3" s="296"/>
      <c r="W3" s="296"/>
      <c r="X3" s="296"/>
      <c r="Y3" s="296"/>
      <c r="Z3" s="296"/>
      <c r="AA3" s="296"/>
    </row>
    <row r="4" spans="1:27" ht="18.75" x14ac:dyDescent="0.25">
      <c r="A4" s="336" t="s">
        <v>1431</v>
      </c>
      <c r="G4" s="296"/>
      <c r="I4" s="296"/>
      <c r="J4" s="296"/>
      <c r="K4" s="296"/>
      <c r="L4" s="296"/>
      <c r="M4" s="296"/>
      <c r="N4" s="296"/>
      <c r="O4" s="296"/>
      <c r="P4" s="296"/>
      <c r="Q4" s="296"/>
      <c r="R4" s="296"/>
      <c r="S4" s="296"/>
      <c r="T4" s="296"/>
      <c r="U4" s="296"/>
      <c r="V4" s="296"/>
      <c r="W4" s="296"/>
      <c r="X4" s="296"/>
      <c r="Y4" s="296"/>
      <c r="Z4" s="296"/>
      <c r="AA4" s="296"/>
    </row>
    <row r="5" spans="1:27" x14ac:dyDescent="0.25">
      <c r="A5" s="300" t="s">
        <v>1434</v>
      </c>
      <c r="B5" s="281"/>
      <c r="C5" s="281"/>
      <c r="D5" s="281"/>
      <c r="E5" s="281"/>
      <c r="F5" s="281"/>
      <c r="G5" s="281"/>
      <c r="H5" s="281"/>
      <c r="I5" s="281"/>
      <c r="J5" s="281"/>
      <c r="K5" s="281"/>
      <c r="L5" s="281"/>
      <c r="M5" s="281"/>
      <c r="N5" s="281"/>
      <c r="O5" s="281"/>
      <c r="P5" s="281"/>
      <c r="Q5" s="281"/>
      <c r="R5" s="281"/>
      <c r="S5" s="281"/>
      <c r="T5" s="281"/>
      <c r="U5" s="281"/>
    </row>
    <row r="6" spans="1:27" ht="15" customHeight="1" x14ac:dyDescent="0.25">
      <c r="A6" s="582" t="s">
        <v>100</v>
      </c>
      <c r="B6" s="552" t="s">
        <v>115</v>
      </c>
      <c r="C6" s="555" t="s">
        <v>89</v>
      </c>
      <c r="D6" s="555" t="s">
        <v>90</v>
      </c>
      <c r="E6" s="570" t="s">
        <v>402</v>
      </c>
      <c r="F6" s="555" t="s">
        <v>91</v>
      </c>
      <c r="G6" s="582" t="s">
        <v>103</v>
      </c>
      <c r="H6" s="582"/>
      <c r="I6" s="582"/>
      <c r="J6" s="582"/>
      <c r="K6" s="582"/>
      <c r="L6" s="582"/>
      <c r="M6" s="582"/>
      <c r="N6" s="582"/>
      <c r="O6" s="581" t="s">
        <v>104</v>
      </c>
      <c r="P6" s="581"/>
      <c r="Q6" s="552" t="s">
        <v>105</v>
      </c>
      <c r="R6" s="552" t="s">
        <v>106</v>
      </c>
      <c r="S6" s="552" t="s">
        <v>113</v>
      </c>
      <c r="T6" s="552" t="s">
        <v>112</v>
      </c>
      <c r="U6" s="567" t="s">
        <v>92</v>
      </c>
    </row>
    <row r="7" spans="1:27" x14ac:dyDescent="0.25">
      <c r="A7" s="582"/>
      <c r="B7" s="553"/>
      <c r="C7" s="556"/>
      <c r="D7" s="556"/>
      <c r="E7" s="571"/>
      <c r="F7" s="556"/>
      <c r="G7" s="582" t="s">
        <v>107</v>
      </c>
      <c r="H7" s="582"/>
      <c r="I7" s="582" t="s">
        <v>108</v>
      </c>
      <c r="J7" s="582"/>
      <c r="K7" s="582" t="s">
        <v>109</v>
      </c>
      <c r="L7" s="582"/>
      <c r="M7" s="582" t="s">
        <v>110</v>
      </c>
      <c r="N7" s="582"/>
      <c r="O7" s="581"/>
      <c r="P7" s="581"/>
      <c r="Q7" s="553"/>
      <c r="R7" s="553"/>
      <c r="S7" s="553"/>
      <c r="T7" s="553"/>
      <c r="U7" s="568"/>
    </row>
    <row r="8" spans="1:27" ht="25.5" x14ac:dyDescent="0.25">
      <c r="A8" s="582"/>
      <c r="B8" s="554"/>
      <c r="C8" s="557"/>
      <c r="D8" s="557"/>
      <c r="E8" s="572"/>
      <c r="F8" s="557"/>
      <c r="G8" s="252" t="s">
        <v>111</v>
      </c>
      <c r="H8" s="239" t="s">
        <v>12</v>
      </c>
      <c r="I8" s="252" t="s">
        <v>111</v>
      </c>
      <c r="J8" s="239" t="s">
        <v>12</v>
      </c>
      <c r="K8" s="252" t="s">
        <v>111</v>
      </c>
      <c r="L8" s="239" t="s">
        <v>12</v>
      </c>
      <c r="M8" s="252" t="s">
        <v>111</v>
      </c>
      <c r="N8" s="239" t="s">
        <v>12</v>
      </c>
      <c r="O8" s="252" t="s">
        <v>111</v>
      </c>
      <c r="P8" s="239" t="s">
        <v>12</v>
      </c>
      <c r="Q8" s="554"/>
      <c r="R8" s="554"/>
      <c r="S8" s="554"/>
      <c r="T8" s="554"/>
      <c r="U8" s="569"/>
    </row>
    <row r="9" spans="1:27" ht="15.75" x14ac:dyDescent="0.25">
      <c r="A9" s="577" t="s">
        <v>1425</v>
      </c>
      <c r="B9" s="577" t="s">
        <v>1426</v>
      </c>
      <c r="C9" s="260"/>
      <c r="D9" s="260"/>
      <c r="E9" s="260"/>
      <c r="F9" s="265"/>
      <c r="G9" s="265"/>
      <c r="H9" s="282"/>
      <c r="I9" s="265"/>
      <c r="J9" s="282"/>
      <c r="K9" s="265"/>
      <c r="L9" s="282"/>
      <c r="M9" s="265"/>
      <c r="N9" s="282"/>
      <c r="O9" s="265"/>
      <c r="P9" s="282"/>
      <c r="Q9" s="265"/>
      <c r="R9" s="265"/>
      <c r="S9" s="265"/>
      <c r="T9" s="265"/>
      <c r="U9" s="73"/>
    </row>
    <row r="10" spans="1:27" ht="15.75" x14ac:dyDescent="0.25">
      <c r="A10" s="578"/>
      <c r="B10" s="578"/>
      <c r="C10" s="260"/>
      <c r="D10" s="260"/>
      <c r="E10" s="260"/>
      <c r="F10" s="265"/>
      <c r="G10" s="265"/>
      <c r="H10" s="282"/>
      <c r="I10" s="265"/>
      <c r="J10" s="282"/>
      <c r="K10" s="265"/>
      <c r="L10" s="282"/>
      <c r="M10" s="265"/>
      <c r="N10" s="282"/>
      <c r="O10" s="265"/>
      <c r="P10" s="282"/>
      <c r="Q10" s="265"/>
      <c r="R10" s="265"/>
      <c r="S10" s="265"/>
      <c r="T10" s="265"/>
      <c r="U10" s="73"/>
    </row>
    <row r="11" spans="1:27" ht="15.75" x14ac:dyDescent="0.25">
      <c r="A11" s="578"/>
      <c r="B11" s="578"/>
      <c r="C11" s="260"/>
      <c r="D11" s="260"/>
      <c r="E11" s="260"/>
      <c r="F11" s="265"/>
      <c r="G11" s="265"/>
      <c r="H11" s="282"/>
      <c r="I11" s="265"/>
      <c r="J11" s="282"/>
      <c r="K11" s="265"/>
      <c r="L11" s="282"/>
      <c r="M11" s="265"/>
      <c r="N11" s="282"/>
      <c r="O11" s="265"/>
      <c r="P11" s="282"/>
      <c r="Q11" s="265"/>
      <c r="R11" s="265"/>
      <c r="S11" s="265"/>
      <c r="T11" s="265"/>
      <c r="U11" s="73"/>
    </row>
    <row r="12" spans="1:27" ht="15.75" x14ac:dyDescent="0.25">
      <c r="A12" s="578"/>
      <c r="B12" s="578"/>
      <c r="C12" s="260"/>
      <c r="D12" s="260"/>
      <c r="E12" s="260"/>
      <c r="F12" s="265"/>
      <c r="G12" s="265"/>
      <c r="H12" s="282"/>
      <c r="I12" s="265"/>
      <c r="J12" s="282"/>
      <c r="K12" s="265"/>
      <c r="L12" s="282"/>
      <c r="M12" s="265"/>
      <c r="N12" s="282"/>
      <c r="O12" s="265"/>
      <c r="P12" s="282"/>
      <c r="Q12" s="265"/>
      <c r="R12" s="265"/>
      <c r="S12" s="265"/>
      <c r="T12" s="265"/>
      <c r="U12" s="73"/>
    </row>
    <row r="13" spans="1:27" ht="15.75" x14ac:dyDescent="0.25">
      <c r="A13" s="578"/>
      <c r="B13" s="578"/>
      <c r="C13" s="260"/>
      <c r="D13" s="260"/>
      <c r="E13" s="260"/>
      <c r="F13" s="265"/>
      <c r="G13" s="265"/>
      <c r="H13" s="282"/>
      <c r="I13" s="265"/>
      <c r="J13" s="282"/>
      <c r="K13" s="265"/>
      <c r="L13" s="282"/>
      <c r="M13" s="265"/>
      <c r="N13" s="282"/>
      <c r="O13" s="265"/>
      <c r="P13" s="282"/>
      <c r="Q13" s="265"/>
      <c r="R13" s="265"/>
      <c r="S13" s="265"/>
      <c r="T13" s="265"/>
      <c r="U13" s="73"/>
    </row>
    <row r="14" spans="1:27" ht="15.75" x14ac:dyDescent="0.25">
      <c r="A14" s="578"/>
      <c r="B14" s="579"/>
      <c r="C14" s="260"/>
      <c r="D14" s="260"/>
      <c r="E14" s="260"/>
      <c r="F14" s="265"/>
      <c r="G14" s="265"/>
      <c r="H14" s="282"/>
      <c r="I14" s="265"/>
      <c r="J14" s="282"/>
      <c r="K14" s="265"/>
      <c r="L14" s="282"/>
      <c r="M14" s="265"/>
      <c r="N14" s="282"/>
      <c r="O14" s="265"/>
      <c r="P14" s="282"/>
      <c r="Q14" s="265"/>
      <c r="R14" s="265"/>
      <c r="S14" s="265"/>
      <c r="T14" s="265"/>
      <c r="U14" s="73"/>
    </row>
    <row r="15" spans="1:27" ht="15.75" x14ac:dyDescent="0.25">
      <c r="A15" s="578"/>
      <c r="B15" s="577" t="s">
        <v>1428</v>
      </c>
      <c r="C15" s="260"/>
      <c r="D15" s="260"/>
      <c r="E15" s="260"/>
      <c r="F15" s="265"/>
      <c r="G15" s="265"/>
      <c r="H15" s="282"/>
      <c r="I15" s="265"/>
      <c r="J15" s="282"/>
      <c r="K15" s="265"/>
      <c r="L15" s="282"/>
      <c r="M15" s="265"/>
      <c r="N15" s="282"/>
      <c r="O15" s="265"/>
      <c r="P15" s="282"/>
      <c r="Q15" s="265"/>
      <c r="R15" s="265"/>
      <c r="S15" s="265"/>
      <c r="T15" s="265"/>
      <c r="U15" s="73"/>
    </row>
    <row r="16" spans="1:27" ht="15.75" x14ac:dyDescent="0.25">
      <c r="A16" s="578"/>
      <c r="B16" s="578"/>
      <c r="C16" s="260"/>
      <c r="D16" s="260"/>
      <c r="E16" s="260"/>
      <c r="F16" s="265"/>
      <c r="G16" s="265"/>
      <c r="H16" s="282"/>
      <c r="I16" s="265"/>
      <c r="J16" s="282"/>
      <c r="K16" s="265"/>
      <c r="L16" s="282"/>
      <c r="M16" s="265"/>
      <c r="N16" s="282"/>
      <c r="O16" s="265"/>
      <c r="P16" s="282"/>
      <c r="Q16" s="265"/>
      <c r="R16" s="265"/>
      <c r="S16" s="265"/>
      <c r="T16" s="265"/>
      <c r="U16" s="73"/>
    </row>
    <row r="17" spans="1:21" ht="15.75" x14ac:dyDescent="0.25">
      <c r="A17" s="578"/>
      <c r="B17" s="578"/>
      <c r="C17" s="260"/>
      <c r="D17" s="260"/>
      <c r="E17" s="260"/>
      <c r="F17" s="265"/>
      <c r="G17" s="265"/>
      <c r="H17" s="282"/>
      <c r="I17" s="265"/>
      <c r="J17" s="282"/>
      <c r="K17" s="265"/>
      <c r="L17" s="282"/>
      <c r="M17" s="265"/>
      <c r="N17" s="282"/>
      <c r="O17" s="265"/>
      <c r="P17" s="282"/>
      <c r="Q17" s="265"/>
      <c r="R17" s="265"/>
      <c r="S17" s="265"/>
      <c r="T17" s="265"/>
      <c r="U17" s="73"/>
    </row>
    <row r="18" spans="1:21" ht="15.75" x14ac:dyDescent="0.25">
      <c r="A18" s="578"/>
      <c r="B18" s="578"/>
      <c r="C18" s="260"/>
      <c r="D18" s="260"/>
      <c r="E18" s="260"/>
      <c r="F18" s="265"/>
      <c r="G18" s="265"/>
      <c r="H18" s="282"/>
      <c r="I18" s="265"/>
      <c r="J18" s="282"/>
      <c r="K18" s="265"/>
      <c r="L18" s="282"/>
      <c r="M18" s="265"/>
      <c r="N18" s="282"/>
      <c r="O18" s="265"/>
      <c r="P18" s="282"/>
      <c r="Q18" s="265"/>
      <c r="R18" s="265"/>
      <c r="S18" s="265"/>
      <c r="T18" s="265"/>
      <c r="U18" s="73"/>
    </row>
    <row r="19" spans="1:21" ht="15.75" x14ac:dyDescent="0.25">
      <c r="A19" s="578"/>
      <c r="B19" s="579"/>
      <c r="C19" s="260"/>
      <c r="D19" s="260"/>
      <c r="E19" s="260"/>
      <c r="F19" s="260"/>
      <c r="G19" s="260"/>
      <c r="H19" s="237"/>
      <c r="I19" s="260"/>
      <c r="J19" s="237"/>
      <c r="K19" s="260"/>
      <c r="L19" s="237"/>
      <c r="M19" s="260"/>
      <c r="N19" s="237"/>
      <c r="O19" s="260"/>
      <c r="P19" s="237"/>
      <c r="Q19" s="260"/>
      <c r="R19" s="260"/>
      <c r="S19" s="260"/>
      <c r="T19" s="260"/>
      <c r="U19" s="347"/>
    </row>
    <row r="20" spans="1:21" ht="15.75" x14ac:dyDescent="0.25">
      <c r="A20" s="578"/>
      <c r="B20" s="577" t="s">
        <v>1429</v>
      </c>
      <c r="C20" s="260"/>
      <c r="D20" s="260"/>
      <c r="E20" s="260"/>
      <c r="F20" s="265"/>
      <c r="G20" s="261"/>
      <c r="H20" s="412"/>
      <c r="I20" s="261"/>
      <c r="J20" s="412"/>
      <c r="K20" s="261"/>
      <c r="L20" s="237"/>
      <c r="M20" s="260"/>
      <c r="N20" s="237"/>
      <c r="O20" s="261"/>
      <c r="P20" s="412"/>
      <c r="Q20" s="260"/>
      <c r="R20" s="260"/>
      <c r="S20" s="260"/>
      <c r="T20" s="260"/>
      <c r="U20" s="260"/>
    </row>
    <row r="21" spans="1:21" ht="15.75" x14ac:dyDescent="0.25">
      <c r="A21" s="578"/>
      <c r="B21" s="578"/>
      <c r="C21" s="260"/>
      <c r="D21" s="260"/>
      <c r="E21" s="260"/>
      <c r="F21" s="265"/>
      <c r="G21" s="261"/>
      <c r="H21" s="412"/>
      <c r="I21" s="261"/>
      <c r="J21" s="412"/>
      <c r="K21" s="261"/>
      <c r="L21" s="237"/>
      <c r="M21" s="260"/>
      <c r="N21" s="237"/>
      <c r="O21" s="261"/>
      <c r="P21" s="412"/>
      <c r="Q21" s="260"/>
      <c r="R21" s="260"/>
      <c r="S21" s="260"/>
      <c r="T21" s="260"/>
      <c r="U21" s="260"/>
    </row>
    <row r="22" spans="1:21" ht="15.75" x14ac:dyDescent="0.25">
      <c r="A22" s="578"/>
      <c r="B22" s="578"/>
      <c r="C22" s="260"/>
      <c r="D22" s="260"/>
      <c r="E22" s="260"/>
      <c r="F22" s="265"/>
      <c r="G22" s="261"/>
      <c r="H22" s="412"/>
      <c r="I22" s="261"/>
      <c r="J22" s="412"/>
      <c r="K22" s="261"/>
      <c r="L22" s="237"/>
      <c r="M22" s="260"/>
      <c r="N22" s="237"/>
      <c r="O22" s="261"/>
      <c r="P22" s="412"/>
      <c r="Q22" s="260"/>
      <c r="R22" s="260"/>
      <c r="S22" s="260"/>
      <c r="T22" s="260"/>
      <c r="U22" s="260"/>
    </row>
    <row r="23" spans="1:21" ht="15.75" x14ac:dyDescent="0.25">
      <c r="A23" s="578"/>
      <c r="B23" s="579"/>
      <c r="C23" s="260"/>
      <c r="D23" s="260"/>
      <c r="E23" s="260"/>
      <c r="F23" s="265"/>
      <c r="G23" s="261"/>
      <c r="H23" s="412"/>
      <c r="I23" s="261"/>
      <c r="J23" s="412"/>
      <c r="K23" s="261"/>
      <c r="L23" s="237"/>
      <c r="M23" s="260"/>
      <c r="N23" s="237"/>
      <c r="O23" s="261"/>
      <c r="P23" s="412"/>
      <c r="Q23" s="260"/>
      <c r="R23" s="260"/>
      <c r="S23" s="260"/>
      <c r="T23" s="260"/>
      <c r="U23" s="260"/>
    </row>
    <row r="24" spans="1:21" ht="15.75" x14ac:dyDescent="0.25">
      <c r="A24" s="578"/>
      <c r="B24" s="580" t="s">
        <v>1430</v>
      </c>
      <c r="C24" s="260"/>
      <c r="D24" s="260"/>
      <c r="E24" s="260"/>
      <c r="F24" s="265"/>
      <c r="G24" s="261"/>
      <c r="H24" s="412"/>
      <c r="I24" s="261"/>
      <c r="J24" s="412"/>
      <c r="K24" s="261"/>
      <c r="L24" s="237"/>
      <c r="M24" s="260"/>
      <c r="N24" s="237"/>
      <c r="O24" s="261"/>
      <c r="P24" s="412"/>
      <c r="Q24" s="260"/>
      <c r="R24" s="260"/>
      <c r="S24" s="260"/>
      <c r="T24" s="260"/>
      <c r="U24" s="260"/>
    </row>
    <row r="25" spans="1:21" ht="15.75" customHeight="1" x14ac:dyDescent="0.25">
      <c r="A25" s="578"/>
      <c r="B25" s="580"/>
      <c r="C25" s="260"/>
      <c r="D25" s="260"/>
      <c r="E25" s="260"/>
      <c r="F25" s="265"/>
      <c r="G25" s="261"/>
      <c r="H25" s="412"/>
      <c r="I25" s="261"/>
      <c r="J25" s="412"/>
      <c r="K25" s="261"/>
      <c r="L25" s="237"/>
      <c r="M25" s="260"/>
      <c r="N25" s="237"/>
      <c r="O25" s="261"/>
      <c r="P25" s="412"/>
      <c r="Q25" s="260"/>
      <c r="R25" s="260"/>
      <c r="S25" s="260"/>
      <c r="T25" s="260"/>
      <c r="U25" s="260"/>
    </row>
    <row r="26" spans="1:21" ht="15.75" x14ac:dyDescent="0.25">
      <c r="A26" s="578"/>
      <c r="B26" s="580"/>
      <c r="C26" s="260"/>
      <c r="D26" s="260"/>
      <c r="E26" s="260"/>
      <c r="F26" s="265"/>
      <c r="G26" s="261"/>
      <c r="H26" s="412"/>
      <c r="I26" s="261"/>
      <c r="J26" s="412"/>
      <c r="K26" s="261"/>
      <c r="L26" s="237"/>
      <c r="M26" s="260"/>
      <c r="N26" s="237"/>
      <c r="O26" s="261"/>
      <c r="P26" s="412"/>
      <c r="Q26" s="260"/>
      <c r="R26" s="260"/>
      <c r="S26" s="260"/>
      <c r="T26" s="260"/>
      <c r="U26" s="260"/>
    </row>
    <row r="27" spans="1:21" ht="15.75" x14ac:dyDescent="0.25">
      <c r="A27" s="578"/>
      <c r="B27" s="580"/>
      <c r="C27" s="260"/>
      <c r="D27" s="260"/>
      <c r="E27" s="260"/>
      <c r="F27" s="260"/>
      <c r="G27" s="260"/>
      <c r="H27" s="237"/>
      <c r="I27" s="260"/>
      <c r="J27" s="237"/>
      <c r="K27" s="260"/>
      <c r="L27" s="237"/>
      <c r="M27" s="260"/>
      <c r="N27" s="237"/>
      <c r="O27" s="260"/>
      <c r="P27" s="237"/>
      <c r="Q27" s="260"/>
      <c r="R27" s="260"/>
      <c r="S27" s="260"/>
      <c r="T27" s="260"/>
      <c r="U27" s="260"/>
    </row>
    <row r="28" spans="1:21" ht="15.75" x14ac:dyDescent="0.25">
      <c r="A28" s="579"/>
      <c r="B28" s="580"/>
      <c r="C28" s="260"/>
      <c r="D28" s="260"/>
      <c r="E28" s="260"/>
      <c r="F28" s="260"/>
      <c r="G28" s="260"/>
      <c r="H28" s="237"/>
      <c r="I28" s="260"/>
      <c r="J28" s="237"/>
      <c r="K28" s="260"/>
      <c r="L28" s="237"/>
      <c r="M28" s="260"/>
      <c r="N28" s="237"/>
      <c r="O28" s="260"/>
      <c r="P28" s="237"/>
      <c r="Q28" s="260"/>
      <c r="R28" s="260"/>
      <c r="S28" s="260"/>
      <c r="T28" s="260"/>
      <c r="U28" s="260"/>
    </row>
    <row r="29" spans="1:21" ht="15.75" x14ac:dyDescent="0.25">
      <c r="A29" s="584" t="s">
        <v>492</v>
      </c>
      <c r="B29" s="585"/>
      <c r="C29" s="585"/>
      <c r="D29" s="585"/>
      <c r="E29" s="585"/>
      <c r="F29" s="585"/>
      <c r="G29" s="585"/>
      <c r="H29" s="585"/>
      <c r="I29" s="585"/>
      <c r="J29" s="585"/>
      <c r="K29" s="585"/>
      <c r="L29" s="585"/>
      <c r="M29" s="585"/>
      <c r="N29" s="585"/>
      <c r="O29" s="585"/>
      <c r="P29" s="585"/>
      <c r="Q29" s="585"/>
      <c r="R29" s="585"/>
      <c r="S29" s="585"/>
      <c r="T29" s="585"/>
      <c r="U29" s="586"/>
    </row>
    <row r="30" spans="1:21" ht="15.75" customHeight="1" x14ac:dyDescent="0.25">
      <c r="A30" s="577" t="s">
        <v>1435</v>
      </c>
      <c r="B30" s="580" t="s">
        <v>1436</v>
      </c>
      <c r="C30" s="260"/>
      <c r="D30" s="260"/>
      <c r="E30" s="260"/>
      <c r="F30" s="265"/>
      <c r="G30" s="260"/>
      <c r="H30" s="237"/>
      <c r="I30" s="260"/>
      <c r="J30" s="237"/>
      <c r="K30" s="260"/>
      <c r="L30" s="237"/>
      <c r="M30" s="260"/>
      <c r="N30" s="237"/>
      <c r="O30" s="260"/>
      <c r="P30" s="237"/>
      <c r="Q30" s="260"/>
      <c r="R30" s="260"/>
      <c r="S30" s="260"/>
      <c r="T30" s="260"/>
      <c r="U30" s="284"/>
    </row>
    <row r="31" spans="1:21" ht="15.75" x14ac:dyDescent="0.25">
      <c r="A31" s="578"/>
      <c r="B31" s="580"/>
      <c r="C31" s="260"/>
      <c r="D31" s="260"/>
      <c r="E31" s="260"/>
      <c r="F31" s="265"/>
      <c r="G31" s="260"/>
      <c r="H31" s="237"/>
      <c r="I31" s="260"/>
      <c r="J31" s="237"/>
      <c r="K31" s="260"/>
      <c r="L31" s="237"/>
      <c r="M31" s="260"/>
      <c r="N31" s="237"/>
      <c r="O31" s="260"/>
      <c r="P31" s="237"/>
      <c r="Q31" s="260"/>
      <c r="R31" s="260"/>
      <c r="S31" s="260"/>
      <c r="T31" s="260"/>
      <c r="U31" s="284"/>
    </row>
    <row r="32" spans="1:21" ht="15.75" x14ac:dyDescent="0.25">
      <c r="A32" s="578"/>
      <c r="B32" s="580"/>
      <c r="C32" s="260"/>
      <c r="D32" s="260"/>
      <c r="E32" s="260"/>
      <c r="F32" s="265"/>
      <c r="G32" s="260"/>
      <c r="H32" s="237"/>
      <c r="I32" s="260"/>
      <c r="J32" s="237"/>
      <c r="K32" s="260"/>
      <c r="L32" s="237"/>
      <c r="M32" s="260"/>
      <c r="N32" s="237"/>
      <c r="O32" s="260"/>
      <c r="P32" s="237"/>
      <c r="Q32" s="260"/>
      <c r="R32" s="260"/>
      <c r="S32" s="260"/>
      <c r="T32" s="260"/>
      <c r="U32" s="284"/>
    </row>
    <row r="33" spans="1:21" ht="15.75" x14ac:dyDescent="0.25">
      <c r="A33" s="578"/>
      <c r="B33" s="580"/>
      <c r="C33" s="260"/>
      <c r="D33" s="260"/>
      <c r="E33" s="260"/>
      <c r="F33" s="265"/>
      <c r="G33" s="260"/>
      <c r="H33" s="237"/>
      <c r="I33" s="260"/>
      <c r="J33" s="237"/>
      <c r="K33" s="260"/>
      <c r="L33" s="237"/>
      <c r="M33" s="260"/>
      <c r="N33" s="237"/>
      <c r="O33" s="260"/>
      <c r="P33" s="237"/>
      <c r="Q33" s="260"/>
      <c r="R33" s="260"/>
      <c r="S33" s="260"/>
      <c r="T33" s="260"/>
      <c r="U33" s="284"/>
    </row>
    <row r="34" spans="1:21" ht="15.75" x14ac:dyDescent="0.25">
      <c r="A34" s="578"/>
      <c r="B34" s="580"/>
      <c r="C34" s="260"/>
      <c r="D34" s="260"/>
      <c r="E34" s="260"/>
      <c r="F34" s="265"/>
      <c r="G34" s="260"/>
      <c r="H34" s="237"/>
      <c r="I34" s="260"/>
      <c r="J34" s="237"/>
      <c r="K34" s="260"/>
      <c r="L34" s="237"/>
      <c r="M34" s="260"/>
      <c r="N34" s="237"/>
      <c r="O34" s="260"/>
      <c r="P34" s="237"/>
      <c r="Q34" s="260"/>
      <c r="R34" s="260"/>
      <c r="S34" s="260"/>
      <c r="T34" s="260"/>
      <c r="U34" s="284"/>
    </row>
    <row r="35" spans="1:21" ht="15.75" x14ac:dyDescent="0.25">
      <c r="A35" s="579"/>
      <c r="B35" s="580"/>
      <c r="C35" s="260"/>
      <c r="D35" s="260"/>
      <c r="E35" s="260"/>
      <c r="F35" s="265"/>
      <c r="G35" s="260"/>
      <c r="H35" s="237"/>
      <c r="I35" s="260"/>
      <c r="J35" s="237"/>
      <c r="K35" s="260"/>
      <c r="L35" s="237"/>
      <c r="M35" s="260"/>
      <c r="N35" s="237"/>
      <c r="O35" s="260"/>
      <c r="P35" s="237"/>
      <c r="Q35" s="260"/>
      <c r="R35" s="260"/>
      <c r="S35" s="260"/>
      <c r="T35" s="260"/>
      <c r="U35" s="284"/>
    </row>
    <row r="36" spans="1:21" ht="15.75" x14ac:dyDescent="0.25">
      <c r="A36" s="580" t="s">
        <v>1433</v>
      </c>
      <c r="B36" s="580" t="s">
        <v>1437</v>
      </c>
      <c r="C36" s="260"/>
      <c r="D36" s="260"/>
      <c r="E36" s="260"/>
      <c r="F36" s="260"/>
      <c r="G36" s="260"/>
      <c r="H36" s="237"/>
      <c r="I36" s="260"/>
      <c r="J36" s="237"/>
      <c r="K36" s="261"/>
      <c r="L36" s="237"/>
      <c r="M36" s="260"/>
      <c r="N36" s="237"/>
      <c r="O36" s="210"/>
      <c r="P36" s="237"/>
      <c r="Q36" s="260"/>
      <c r="R36" s="260"/>
      <c r="S36" s="260"/>
      <c r="T36" s="260"/>
      <c r="U36" s="347"/>
    </row>
    <row r="37" spans="1:21" ht="15.75" x14ac:dyDescent="0.25">
      <c r="A37" s="580"/>
      <c r="B37" s="580"/>
      <c r="C37" s="260"/>
      <c r="D37" s="260"/>
      <c r="E37" s="260"/>
      <c r="F37" s="260"/>
      <c r="G37" s="260"/>
      <c r="H37" s="237"/>
      <c r="I37" s="260"/>
      <c r="J37" s="237"/>
      <c r="K37" s="261"/>
      <c r="L37" s="237"/>
      <c r="M37" s="260"/>
      <c r="N37" s="237"/>
      <c r="O37" s="210"/>
      <c r="P37" s="237"/>
      <c r="Q37" s="260"/>
      <c r="R37" s="260"/>
      <c r="S37" s="260"/>
      <c r="T37" s="260"/>
      <c r="U37" s="347"/>
    </row>
    <row r="38" spans="1:21" ht="15.75" x14ac:dyDescent="0.25">
      <c r="A38" s="580"/>
      <c r="B38" s="580"/>
      <c r="C38" s="260"/>
      <c r="D38" s="260"/>
      <c r="E38" s="260"/>
      <c r="F38" s="260"/>
      <c r="G38" s="260"/>
      <c r="H38" s="237"/>
      <c r="I38" s="260"/>
      <c r="J38" s="237"/>
      <c r="K38" s="261"/>
      <c r="L38" s="237"/>
      <c r="M38" s="260"/>
      <c r="N38" s="237"/>
      <c r="O38" s="210"/>
      <c r="P38" s="237"/>
      <c r="Q38" s="260"/>
      <c r="R38" s="260"/>
      <c r="S38" s="260"/>
      <c r="T38" s="260"/>
      <c r="U38" s="347"/>
    </row>
    <row r="39" spans="1:21" ht="15.75" x14ac:dyDescent="0.25">
      <c r="A39" s="580"/>
      <c r="B39" s="580"/>
      <c r="C39" s="260"/>
      <c r="D39" s="260"/>
      <c r="E39" s="260"/>
      <c r="F39" s="260"/>
      <c r="G39" s="260"/>
      <c r="H39" s="237"/>
      <c r="I39" s="260"/>
      <c r="J39" s="237"/>
      <c r="K39" s="261"/>
      <c r="L39" s="237"/>
      <c r="M39" s="260"/>
      <c r="N39" s="237"/>
      <c r="O39" s="210"/>
      <c r="P39" s="237"/>
      <c r="Q39" s="260"/>
      <c r="R39" s="260"/>
      <c r="S39" s="260"/>
      <c r="T39" s="260"/>
      <c r="U39" s="347"/>
    </row>
    <row r="40" spans="1:21" ht="15.75" x14ac:dyDescent="0.25">
      <c r="A40" s="580"/>
      <c r="B40" s="580"/>
      <c r="C40" s="260"/>
      <c r="D40" s="260"/>
      <c r="E40" s="260"/>
      <c r="F40" s="260"/>
      <c r="G40" s="260"/>
      <c r="H40" s="237"/>
      <c r="I40" s="260"/>
      <c r="J40" s="237"/>
      <c r="K40" s="261"/>
      <c r="L40" s="237"/>
      <c r="M40" s="260"/>
      <c r="N40" s="237"/>
      <c r="O40" s="210"/>
      <c r="P40" s="237"/>
      <c r="Q40" s="260"/>
      <c r="R40" s="260"/>
      <c r="S40" s="260"/>
      <c r="T40" s="260"/>
      <c r="U40" s="347"/>
    </row>
    <row r="41" spans="1:21" ht="15.75" x14ac:dyDescent="0.25">
      <c r="A41" s="580"/>
      <c r="B41" s="580"/>
      <c r="C41" s="260"/>
      <c r="D41" s="260"/>
      <c r="E41" s="260"/>
      <c r="F41" s="260"/>
      <c r="G41" s="260"/>
      <c r="H41" s="237"/>
      <c r="I41" s="260"/>
      <c r="J41" s="237"/>
      <c r="K41" s="260"/>
      <c r="L41" s="237"/>
      <c r="M41" s="261"/>
      <c r="N41" s="237"/>
      <c r="O41" s="210"/>
      <c r="P41" s="237"/>
      <c r="Q41" s="260"/>
      <c r="R41" s="260"/>
      <c r="S41" s="260"/>
      <c r="T41" s="260"/>
      <c r="U41" s="347"/>
    </row>
    <row r="42" spans="1:21" ht="15.75" x14ac:dyDescent="0.25">
      <c r="A42" s="304"/>
      <c r="B42" s="305"/>
      <c r="C42" s="305"/>
      <c r="D42" s="304" t="s">
        <v>1427</v>
      </c>
      <c r="E42" s="305"/>
      <c r="F42" s="306"/>
      <c r="G42" s="286">
        <f t="shared" ref="G42:P42" si="0">SUM(G9:G41)</f>
        <v>0</v>
      </c>
      <c r="H42" s="287">
        <f t="shared" si="0"/>
        <v>0</v>
      </c>
      <c r="I42" s="286">
        <f t="shared" si="0"/>
        <v>0</v>
      </c>
      <c r="J42" s="287">
        <f t="shared" si="0"/>
        <v>0</v>
      </c>
      <c r="K42" s="286">
        <f t="shared" si="0"/>
        <v>0</v>
      </c>
      <c r="L42" s="287">
        <f t="shared" si="0"/>
        <v>0</v>
      </c>
      <c r="M42" s="286">
        <f t="shared" si="0"/>
        <v>0</v>
      </c>
      <c r="N42" s="287">
        <f t="shared" si="0"/>
        <v>0</v>
      </c>
      <c r="O42" s="287">
        <f t="shared" si="0"/>
        <v>0</v>
      </c>
      <c r="P42" s="287">
        <f t="shared" si="0"/>
        <v>0</v>
      </c>
      <c r="Q42" s="276"/>
      <c r="R42" s="276"/>
      <c r="S42" s="276"/>
      <c r="T42" s="276"/>
      <c r="U42" s="276"/>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A7" sqref="A7:A25"/>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1" bestFit="1" customWidth="1"/>
    <col min="9" max="9" width="15.28515625" customWidth="1"/>
    <col min="10" max="10" width="12.140625" style="241" bestFit="1" customWidth="1"/>
    <col min="11" max="11" width="15.28515625" customWidth="1"/>
    <col min="12" max="12" width="12.140625" style="241" bestFit="1" customWidth="1"/>
    <col min="13" max="13" width="15.28515625" customWidth="1"/>
    <col min="14" max="14" width="11.5703125" style="241"/>
    <col min="15" max="15" width="15.28515625" customWidth="1"/>
    <col min="16" max="16" width="15.7109375" style="241" customWidth="1"/>
    <col min="17" max="20" width="14.28515625" customWidth="1"/>
    <col min="21" max="21" width="17" customWidth="1"/>
  </cols>
  <sheetData>
    <row r="1" spans="1:21" s="297" customFormat="1" ht="18" customHeight="1" x14ac:dyDescent="0.2">
      <c r="B1" s="296"/>
      <c r="C1" s="296"/>
      <c r="D1" s="296"/>
      <c r="E1" s="296"/>
      <c r="F1" s="296"/>
      <c r="G1" s="296" t="s">
        <v>119</v>
      </c>
      <c r="I1" s="296"/>
      <c r="J1" s="296"/>
      <c r="K1" s="296"/>
      <c r="L1" s="296"/>
      <c r="M1" s="296"/>
      <c r="N1" s="296"/>
      <c r="O1" s="296"/>
      <c r="P1" s="296"/>
      <c r="Q1" s="296"/>
      <c r="R1" s="296"/>
      <c r="S1" s="296"/>
      <c r="T1" s="296"/>
      <c r="U1" s="296"/>
    </row>
    <row r="2" spans="1:21" s="297" customFormat="1" ht="18" customHeight="1" x14ac:dyDescent="0.25">
      <c r="A2" s="339" t="s">
        <v>1376</v>
      </c>
      <c r="B2" s="296"/>
      <c r="C2" s="296"/>
      <c r="D2" s="296"/>
      <c r="E2" s="296"/>
      <c r="F2" s="296"/>
      <c r="G2" s="296"/>
      <c r="I2" s="296"/>
      <c r="J2" s="296"/>
      <c r="K2" s="296"/>
      <c r="L2" s="296"/>
      <c r="M2" s="296"/>
      <c r="N2" s="296"/>
      <c r="O2" s="296"/>
      <c r="P2" s="296"/>
      <c r="Q2" s="296"/>
      <c r="R2" s="296"/>
      <c r="S2" s="296"/>
      <c r="T2" s="296"/>
      <c r="U2" s="296"/>
    </row>
    <row r="3" spans="1:21" s="297" customFormat="1" ht="18.75" x14ac:dyDescent="0.2">
      <c r="A3" s="413" t="s">
        <v>1438</v>
      </c>
      <c r="B3" s="296"/>
      <c r="C3" s="296"/>
      <c r="D3" s="296"/>
      <c r="E3" s="296"/>
      <c r="F3" s="296"/>
      <c r="G3" s="296"/>
      <c r="I3" s="296"/>
      <c r="J3" s="296"/>
      <c r="K3" s="296"/>
      <c r="L3" s="296"/>
      <c r="M3" s="296"/>
      <c r="N3" s="296"/>
      <c r="O3" s="296"/>
      <c r="P3" s="296"/>
      <c r="Q3" s="296"/>
      <c r="R3" s="296"/>
      <c r="S3" s="296"/>
      <c r="T3" s="296"/>
      <c r="U3" s="296"/>
    </row>
    <row r="4" spans="1:21" s="66" customFormat="1" ht="15.75" customHeight="1" x14ac:dyDescent="0.25">
      <c r="A4" s="591" t="s">
        <v>100</v>
      </c>
      <c r="B4" s="591" t="s">
        <v>115</v>
      </c>
      <c r="C4" s="555" t="s">
        <v>89</v>
      </c>
      <c r="D4" s="555" t="s">
        <v>90</v>
      </c>
      <c r="E4" s="570" t="s">
        <v>402</v>
      </c>
      <c r="F4" s="555" t="s">
        <v>91</v>
      </c>
      <c r="G4" s="587" t="s">
        <v>103</v>
      </c>
      <c r="H4" s="588"/>
      <c r="I4" s="588"/>
      <c r="J4" s="588"/>
      <c r="K4" s="588"/>
      <c r="L4" s="588"/>
      <c r="M4" s="588"/>
      <c r="N4" s="589"/>
      <c r="O4" s="594" t="s">
        <v>104</v>
      </c>
      <c r="P4" s="595"/>
      <c r="Q4" s="552" t="s">
        <v>105</v>
      </c>
      <c r="R4" s="552" t="s">
        <v>106</v>
      </c>
      <c r="S4" s="552" t="s">
        <v>113</v>
      </c>
      <c r="T4" s="552" t="s">
        <v>112</v>
      </c>
      <c r="U4" s="567" t="s">
        <v>92</v>
      </c>
    </row>
    <row r="5" spans="1:21" s="66" customFormat="1" ht="15.75" x14ac:dyDescent="0.25">
      <c r="A5" s="592"/>
      <c r="B5" s="592"/>
      <c r="C5" s="556"/>
      <c r="D5" s="556"/>
      <c r="E5" s="571"/>
      <c r="F5" s="556"/>
      <c r="G5" s="587" t="s">
        <v>107</v>
      </c>
      <c r="H5" s="589"/>
      <c r="I5" s="587" t="s">
        <v>108</v>
      </c>
      <c r="J5" s="589"/>
      <c r="K5" s="587" t="s">
        <v>109</v>
      </c>
      <c r="L5" s="589"/>
      <c r="M5" s="587" t="s">
        <v>110</v>
      </c>
      <c r="N5" s="589"/>
      <c r="O5" s="596"/>
      <c r="P5" s="597"/>
      <c r="Q5" s="553"/>
      <c r="R5" s="553"/>
      <c r="S5" s="553"/>
      <c r="T5" s="553"/>
      <c r="U5" s="568"/>
    </row>
    <row r="6" spans="1:21" s="67" customFormat="1" ht="31.5" x14ac:dyDescent="0.25">
      <c r="A6" s="593"/>
      <c r="B6" s="593"/>
      <c r="C6" s="557"/>
      <c r="D6" s="557"/>
      <c r="E6" s="572"/>
      <c r="F6" s="557"/>
      <c r="G6" s="416" t="s">
        <v>111</v>
      </c>
      <c r="H6" s="417" t="s">
        <v>12</v>
      </c>
      <c r="I6" s="416" t="s">
        <v>111</v>
      </c>
      <c r="J6" s="417" t="s">
        <v>12</v>
      </c>
      <c r="K6" s="416" t="s">
        <v>111</v>
      </c>
      <c r="L6" s="417" t="s">
        <v>12</v>
      </c>
      <c r="M6" s="416" t="s">
        <v>111</v>
      </c>
      <c r="N6" s="417" t="s">
        <v>12</v>
      </c>
      <c r="O6" s="416" t="s">
        <v>111</v>
      </c>
      <c r="P6" s="417" t="s">
        <v>12</v>
      </c>
      <c r="Q6" s="554"/>
      <c r="R6" s="554"/>
      <c r="S6" s="554"/>
      <c r="T6" s="554"/>
      <c r="U6" s="569"/>
    </row>
    <row r="7" spans="1:21" ht="15.75" x14ac:dyDescent="0.25">
      <c r="A7" s="590" t="s">
        <v>1439</v>
      </c>
      <c r="B7" s="590" t="s">
        <v>116</v>
      </c>
      <c r="C7" s="347"/>
      <c r="D7" s="347"/>
      <c r="E7" s="347"/>
      <c r="F7" s="73"/>
      <c r="G7" s="411"/>
      <c r="H7" s="414"/>
      <c r="I7" s="411"/>
      <c r="J7" s="414"/>
      <c r="K7" s="411"/>
      <c r="L7" s="414"/>
      <c r="M7" s="411"/>
      <c r="N7" s="414"/>
      <c r="O7" s="415"/>
      <c r="P7" s="403"/>
      <c r="Q7" s="405"/>
      <c r="R7" s="405"/>
      <c r="S7" s="260"/>
      <c r="T7" s="260"/>
      <c r="U7" s="260"/>
    </row>
    <row r="8" spans="1:21" ht="15.75" x14ac:dyDescent="0.25">
      <c r="A8" s="590"/>
      <c r="B8" s="590"/>
      <c r="C8" s="347"/>
      <c r="D8" s="347"/>
      <c r="E8" s="347"/>
      <c r="F8" s="73"/>
      <c r="G8" s="411"/>
      <c r="H8" s="414"/>
      <c r="I8" s="411"/>
      <c r="J8" s="414"/>
      <c r="K8" s="411"/>
      <c r="L8" s="414"/>
      <c r="M8" s="411"/>
      <c r="N8" s="414"/>
      <c r="O8" s="415"/>
      <c r="P8" s="403"/>
      <c r="Q8" s="405"/>
      <c r="R8" s="405"/>
      <c r="S8" s="260"/>
      <c r="T8" s="260"/>
      <c r="U8" s="260"/>
    </row>
    <row r="9" spans="1:21" ht="15.75" x14ac:dyDescent="0.25">
      <c r="A9" s="590"/>
      <c r="B9" s="590"/>
      <c r="C9" s="347"/>
      <c r="D9" s="347"/>
      <c r="E9" s="347"/>
      <c r="F9" s="73"/>
      <c r="G9" s="411"/>
      <c r="H9" s="414"/>
      <c r="I9" s="411"/>
      <c r="J9" s="414"/>
      <c r="K9" s="411"/>
      <c r="L9" s="414"/>
      <c r="M9" s="411"/>
      <c r="N9" s="414"/>
      <c r="O9" s="415"/>
      <c r="P9" s="403"/>
      <c r="Q9" s="405"/>
      <c r="R9" s="405"/>
      <c r="S9" s="260"/>
      <c r="T9" s="260"/>
      <c r="U9" s="260"/>
    </row>
    <row r="10" spans="1:21" ht="15.75" x14ac:dyDescent="0.25">
      <c r="A10" s="590"/>
      <c r="B10" s="590"/>
      <c r="C10" s="347"/>
      <c r="D10" s="347"/>
      <c r="E10" s="347"/>
      <c r="F10" s="73"/>
      <c r="G10" s="411"/>
      <c r="H10" s="414"/>
      <c r="I10" s="411"/>
      <c r="J10" s="414"/>
      <c r="K10" s="411"/>
      <c r="L10" s="414"/>
      <c r="M10" s="411"/>
      <c r="N10" s="414"/>
      <c r="O10" s="415"/>
      <c r="P10" s="403"/>
      <c r="Q10" s="405"/>
      <c r="R10" s="405"/>
      <c r="S10" s="260"/>
      <c r="T10" s="260"/>
      <c r="U10" s="260"/>
    </row>
    <row r="11" spans="1:21" ht="15.75" x14ac:dyDescent="0.25">
      <c r="A11" s="590"/>
      <c r="B11" s="590"/>
      <c r="C11" s="347"/>
      <c r="D11" s="347"/>
      <c r="E11" s="347"/>
      <c r="F11" s="73"/>
      <c r="G11" s="411"/>
      <c r="H11" s="414"/>
      <c r="I11" s="411"/>
      <c r="J11" s="414"/>
      <c r="K11" s="411"/>
      <c r="L11" s="414"/>
      <c r="M11" s="411"/>
      <c r="N11" s="414"/>
      <c r="O11" s="415"/>
      <c r="P11" s="403"/>
      <c r="Q11" s="405"/>
      <c r="R11" s="405"/>
      <c r="S11" s="260"/>
      <c r="T11" s="260"/>
      <c r="U11" s="260"/>
    </row>
    <row r="12" spans="1:21" ht="15.75" x14ac:dyDescent="0.25">
      <c r="A12" s="590"/>
      <c r="B12" s="590"/>
      <c r="C12" s="347"/>
      <c r="D12" s="347"/>
      <c r="E12" s="347"/>
      <c r="F12" s="73"/>
      <c r="G12" s="411"/>
      <c r="H12" s="414"/>
      <c r="I12" s="411"/>
      <c r="J12" s="414"/>
      <c r="K12" s="411"/>
      <c r="L12" s="414"/>
      <c r="M12" s="411"/>
      <c r="N12" s="414"/>
      <c r="O12" s="415"/>
      <c r="P12" s="403"/>
      <c r="Q12" s="405"/>
      <c r="R12" s="405"/>
      <c r="S12" s="260"/>
      <c r="T12" s="260"/>
      <c r="U12" s="260"/>
    </row>
    <row r="13" spans="1:21" ht="15.75" x14ac:dyDescent="0.25">
      <c r="A13" s="590"/>
      <c r="B13" s="590" t="s">
        <v>117</v>
      </c>
      <c r="C13" s="347"/>
      <c r="D13" s="347"/>
      <c r="E13" s="347"/>
      <c r="F13" s="73"/>
      <c r="G13" s="411"/>
      <c r="H13" s="414"/>
      <c r="I13" s="411"/>
      <c r="J13" s="414"/>
      <c r="K13" s="411"/>
      <c r="L13" s="414"/>
      <c r="M13" s="411"/>
      <c r="N13" s="414"/>
      <c r="O13" s="415"/>
      <c r="P13" s="403"/>
      <c r="Q13" s="405"/>
      <c r="R13" s="405"/>
      <c r="S13" s="260"/>
      <c r="T13" s="260"/>
      <c r="U13" s="260"/>
    </row>
    <row r="14" spans="1:21" ht="15.75" x14ac:dyDescent="0.25">
      <c r="A14" s="590"/>
      <c r="B14" s="590"/>
      <c r="C14" s="347"/>
      <c r="D14" s="347"/>
      <c r="E14" s="347"/>
      <c r="F14" s="73"/>
      <c r="G14" s="411"/>
      <c r="H14" s="414"/>
      <c r="I14" s="411"/>
      <c r="J14" s="414"/>
      <c r="K14" s="411"/>
      <c r="L14" s="414"/>
      <c r="M14" s="411"/>
      <c r="N14" s="414"/>
      <c r="O14" s="415"/>
      <c r="P14" s="403"/>
      <c r="Q14" s="405"/>
      <c r="R14" s="405"/>
      <c r="S14" s="260"/>
      <c r="T14" s="260"/>
      <c r="U14" s="260"/>
    </row>
    <row r="15" spans="1:21" ht="15.75" x14ac:dyDescent="0.25">
      <c r="A15" s="590"/>
      <c r="B15" s="590"/>
      <c r="C15" s="347"/>
      <c r="D15" s="347"/>
      <c r="E15" s="347"/>
      <c r="F15" s="73"/>
      <c r="G15" s="411"/>
      <c r="H15" s="414"/>
      <c r="I15" s="411"/>
      <c r="J15" s="414"/>
      <c r="K15" s="411"/>
      <c r="L15" s="414"/>
      <c r="M15" s="411"/>
      <c r="N15" s="414"/>
      <c r="O15" s="415"/>
      <c r="P15" s="403"/>
      <c r="Q15" s="405"/>
      <c r="R15" s="405"/>
      <c r="S15" s="260"/>
      <c r="T15" s="260"/>
      <c r="U15" s="260"/>
    </row>
    <row r="16" spans="1:21" ht="15.75" x14ac:dyDescent="0.25">
      <c r="A16" s="590"/>
      <c r="B16" s="590"/>
      <c r="C16" s="347"/>
      <c r="D16" s="347"/>
      <c r="E16" s="347"/>
      <c r="F16" s="73"/>
      <c r="G16" s="411"/>
      <c r="H16" s="414"/>
      <c r="I16" s="411"/>
      <c r="J16" s="414"/>
      <c r="K16" s="411"/>
      <c r="L16" s="414"/>
      <c r="M16" s="411"/>
      <c r="N16" s="414"/>
      <c r="O16" s="415"/>
      <c r="P16" s="403"/>
      <c r="Q16" s="405"/>
      <c r="R16" s="405"/>
      <c r="S16" s="260"/>
      <c r="T16" s="260"/>
      <c r="U16" s="260"/>
    </row>
    <row r="17" spans="1:21" ht="15.75" x14ac:dyDescent="0.25">
      <c r="A17" s="590"/>
      <c r="B17" s="590"/>
      <c r="C17" s="347"/>
      <c r="D17" s="347"/>
      <c r="E17" s="347"/>
      <c r="F17" s="73"/>
      <c r="G17" s="411"/>
      <c r="H17" s="414"/>
      <c r="I17" s="411"/>
      <c r="J17" s="414"/>
      <c r="K17" s="411"/>
      <c r="L17" s="414"/>
      <c r="M17" s="411"/>
      <c r="N17" s="414"/>
      <c r="O17" s="415"/>
      <c r="P17" s="403"/>
      <c r="Q17" s="405"/>
      <c r="R17" s="405"/>
      <c r="S17" s="260"/>
      <c r="T17" s="260"/>
      <c r="U17" s="260"/>
    </row>
    <row r="18" spans="1:21" ht="15.75" x14ac:dyDescent="0.25">
      <c r="A18" s="590"/>
      <c r="B18" s="590"/>
      <c r="C18" s="347"/>
      <c r="D18" s="347"/>
      <c r="E18" s="347"/>
      <c r="F18" s="73"/>
      <c r="G18" s="411"/>
      <c r="H18" s="414"/>
      <c r="I18" s="411"/>
      <c r="J18" s="414"/>
      <c r="K18" s="411"/>
      <c r="L18" s="414"/>
      <c r="M18" s="411"/>
      <c r="N18" s="414"/>
      <c r="O18" s="415"/>
      <c r="P18" s="403"/>
      <c r="Q18" s="405"/>
      <c r="R18" s="405"/>
      <c r="S18" s="260"/>
      <c r="T18" s="260"/>
      <c r="U18" s="260"/>
    </row>
    <row r="19" spans="1:21" ht="15.75" x14ac:dyDescent="0.25">
      <c r="A19" s="590"/>
      <c r="B19" s="590" t="s">
        <v>1440</v>
      </c>
      <c r="C19" s="347"/>
      <c r="D19" s="347"/>
      <c r="E19" s="347"/>
      <c r="F19" s="73"/>
      <c r="G19" s="411"/>
      <c r="H19" s="414"/>
      <c r="I19" s="411"/>
      <c r="J19" s="414"/>
      <c r="K19" s="411"/>
      <c r="L19" s="414"/>
      <c r="M19" s="411"/>
      <c r="N19" s="414"/>
      <c r="O19" s="415"/>
      <c r="P19" s="403"/>
      <c r="Q19" s="405"/>
      <c r="R19" s="405"/>
      <c r="S19" s="260"/>
      <c r="T19" s="260"/>
      <c r="U19" s="260"/>
    </row>
    <row r="20" spans="1:21" ht="15.75" x14ac:dyDescent="0.25">
      <c r="A20" s="590"/>
      <c r="B20" s="590"/>
      <c r="C20" s="347"/>
      <c r="D20" s="347"/>
      <c r="E20" s="347"/>
      <c r="F20" s="73"/>
      <c r="G20" s="411"/>
      <c r="H20" s="414"/>
      <c r="I20" s="411"/>
      <c r="J20" s="414"/>
      <c r="K20" s="411"/>
      <c r="L20" s="414"/>
      <c r="M20" s="411"/>
      <c r="N20" s="414"/>
      <c r="O20" s="415"/>
      <c r="P20" s="403"/>
      <c r="Q20" s="405"/>
      <c r="R20" s="405"/>
      <c r="S20" s="260"/>
      <c r="T20" s="260"/>
      <c r="U20" s="260"/>
    </row>
    <row r="21" spans="1:21" ht="15.75" x14ac:dyDescent="0.25">
      <c r="A21" s="590"/>
      <c r="B21" s="590"/>
      <c r="C21" s="347"/>
      <c r="D21" s="347"/>
      <c r="E21" s="347"/>
      <c r="F21" s="73"/>
      <c r="G21" s="411"/>
      <c r="H21" s="414"/>
      <c r="I21" s="411"/>
      <c r="J21" s="414"/>
      <c r="K21" s="411"/>
      <c r="L21" s="414"/>
      <c r="M21" s="411"/>
      <c r="N21" s="414"/>
      <c r="O21" s="415"/>
      <c r="P21" s="403"/>
      <c r="Q21" s="405"/>
      <c r="R21" s="405"/>
      <c r="S21" s="260"/>
      <c r="T21" s="260"/>
      <c r="U21" s="260"/>
    </row>
    <row r="22" spans="1:21" ht="15.75" x14ac:dyDescent="0.25">
      <c r="A22" s="590"/>
      <c r="B22" s="590"/>
      <c r="C22" s="347"/>
      <c r="D22" s="347"/>
      <c r="E22" s="347"/>
      <c r="F22" s="73"/>
      <c r="G22" s="411"/>
      <c r="H22" s="414"/>
      <c r="I22" s="411"/>
      <c r="J22" s="414"/>
      <c r="K22" s="411"/>
      <c r="L22" s="414"/>
      <c r="M22" s="411"/>
      <c r="N22" s="414"/>
      <c r="O22" s="415"/>
      <c r="P22" s="403"/>
      <c r="Q22" s="405"/>
      <c r="R22" s="405"/>
      <c r="S22" s="260"/>
      <c r="T22" s="260"/>
      <c r="U22" s="260"/>
    </row>
    <row r="23" spans="1:21" ht="15.75" x14ac:dyDescent="0.25">
      <c r="A23" s="590"/>
      <c r="B23" s="590"/>
      <c r="C23" s="74"/>
      <c r="D23" s="347"/>
      <c r="E23" s="347"/>
      <c r="F23" s="73"/>
      <c r="G23" s="411"/>
      <c r="H23" s="414"/>
      <c r="I23" s="411"/>
      <c r="J23" s="414"/>
      <c r="K23" s="411"/>
      <c r="L23" s="414"/>
      <c r="M23" s="411"/>
      <c r="N23" s="414"/>
      <c r="O23" s="415"/>
      <c r="P23" s="403"/>
      <c r="Q23" s="405"/>
      <c r="R23" s="405"/>
      <c r="S23" s="260"/>
      <c r="T23" s="260"/>
      <c r="U23" s="260"/>
    </row>
    <row r="24" spans="1:21" ht="15.75" x14ac:dyDescent="0.25">
      <c r="A24" s="590"/>
      <c r="B24" s="590"/>
      <c r="C24" s="74"/>
      <c r="D24" s="347"/>
      <c r="E24" s="347"/>
      <c r="F24" s="73"/>
      <c r="G24" s="411"/>
      <c r="H24" s="414"/>
      <c r="I24" s="411"/>
      <c r="J24" s="414"/>
      <c r="K24" s="411"/>
      <c r="L24" s="414"/>
      <c r="M24" s="411"/>
      <c r="N24" s="414"/>
      <c r="O24" s="415"/>
      <c r="P24" s="403"/>
      <c r="Q24" s="405"/>
      <c r="R24" s="405"/>
      <c r="S24" s="260"/>
      <c r="T24" s="260"/>
      <c r="U24" s="260"/>
    </row>
    <row r="25" spans="1:21" ht="15.75" x14ac:dyDescent="0.25">
      <c r="A25" s="590"/>
      <c r="B25" s="590"/>
      <c r="C25" s="347"/>
      <c r="D25" s="347"/>
      <c r="E25" s="347"/>
      <c r="F25" s="73"/>
      <c r="G25" s="411"/>
      <c r="H25" s="414"/>
      <c r="I25" s="411"/>
      <c r="J25" s="414"/>
      <c r="K25" s="411"/>
      <c r="L25" s="414"/>
      <c r="M25" s="411"/>
      <c r="N25" s="414"/>
      <c r="O25" s="415"/>
      <c r="P25" s="403"/>
      <c r="Q25" s="405"/>
      <c r="R25" s="405"/>
      <c r="S25" s="260"/>
      <c r="T25" s="260"/>
      <c r="U25" s="260"/>
    </row>
    <row r="26" spans="1:21" s="298" customFormat="1" ht="15.75" x14ac:dyDescent="0.2">
      <c r="A26" s="313"/>
      <c r="B26" s="314"/>
      <c r="C26" s="313" t="s">
        <v>118</v>
      </c>
      <c r="D26" s="314"/>
      <c r="E26" s="314"/>
      <c r="F26" s="315"/>
      <c r="G26" s="276">
        <f t="shared" ref="G26:P26" si="0">SUM(G7:G25)</f>
        <v>0</v>
      </c>
      <c r="H26" s="240">
        <f t="shared" si="0"/>
        <v>0</v>
      </c>
      <c r="I26" s="276">
        <f t="shared" si="0"/>
        <v>0</v>
      </c>
      <c r="J26" s="240">
        <f t="shared" si="0"/>
        <v>0</v>
      </c>
      <c r="K26" s="276">
        <f t="shared" si="0"/>
        <v>0</v>
      </c>
      <c r="L26" s="240">
        <f t="shared" si="0"/>
        <v>0</v>
      </c>
      <c r="M26" s="276">
        <f t="shared" si="0"/>
        <v>0</v>
      </c>
      <c r="N26" s="240">
        <f t="shared" si="0"/>
        <v>0</v>
      </c>
      <c r="O26" s="240">
        <f t="shared" si="0"/>
        <v>0</v>
      </c>
      <c r="P26" s="240">
        <f t="shared" si="0"/>
        <v>0</v>
      </c>
      <c r="Q26" s="276"/>
      <c r="R26" s="276"/>
      <c r="S26" s="276"/>
      <c r="T26" s="276"/>
      <c r="U26" s="27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I1" workbookViewId="0">
      <pane ySplit="5" topLeftCell="A6" activePane="bottomLeft" state="frozen"/>
      <selection activeCell="R5" sqref="R5"/>
      <selection pane="bottomLeft" activeCell="M20" sqref="M20"/>
    </sheetView>
  </sheetViews>
  <sheetFormatPr baseColWidth="10" defaultRowHeight="15" x14ac:dyDescent="0.25"/>
  <cols>
    <col min="1" max="2" width="35.71093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20" width="14.140625" customWidth="1"/>
    <col min="21" max="21" width="17" customWidth="1"/>
  </cols>
  <sheetData>
    <row r="1" spans="1:21" ht="18.75" x14ac:dyDescent="0.25">
      <c r="B1" s="296"/>
      <c r="C1" s="296"/>
      <c r="D1" s="296"/>
      <c r="E1" s="296"/>
      <c r="F1" s="296"/>
      <c r="G1" s="296" t="s">
        <v>494</v>
      </c>
      <c r="I1" s="296"/>
      <c r="J1" s="296"/>
      <c r="K1" s="296"/>
      <c r="L1" s="296"/>
      <c r="M1" s="296"/>
      <c r="N1" s="296"/>
      <c r="O1" s="296"/>
      <c r="P1" s="296"/>
      <c r="Q1" s="296"/>
      <c r="R1" s="296"/>
      <c r="S1" s="296"/>
      <c r="T1" s="296"/>
      <c r="U1" s="296"/>
    </row>
    <row r="2" spans="1:21" x14ac:dyDescent="0.25">
      <c r="A2" s="281" t="s">
        <v>1359</v>
      </c>
      <c r="B2" s="281"/>
      <c r="C2" s="281"/>
      <c r="D2" s="281"/>
      <c r="E2" s="281"/>
      <c r="F2" s="281"/>
      <c r="G2" s="281"/>
      <c r="H2" s="281"/>
      <c r="I2" s="281"/>
      <c r="J2" s="281"/>
      <c r="K2" s="281"/>
      <c r="L2" s="281"/>
      <c r="M2" s="281"/>
      <c r="N2" s="281"/>
      <c r="O2" s="281"/>
      <c r="P2" s="281"/>
      <c r="Q2" s="281"/>
      <c r="R2" s="281"/>
      <c r="S2" s="281"/>
      <c r="T2" s="281"/>
      <c r="U2" s="281"/>
    </row>
    <row r="3" spans="1:21" ht="15" customHeight="1" x14ac:dyDescent="0.25">
      <c r="A3" s="582" t="s">
        <v>100</v>
      </c>
      <c r="B3" s="552" t="s">
        <v>115</v>
      </c>
      <c r="C3" s="555" t="s">
        <v>89</v>
      </c>
      <c r="D3" s="555" t="s">
        <v>90</v>
      </c>
      <c r="E3" s="570" t="s">
        <v>402</v>
      </c>
      <c r="F3" s="555" t="s">
        <v>91</v>
      </c>
      <c r="G3" s="582" t="s">
        <v>103</v>
      </c>
      <c r="H3" s="582"/>
      <c r="I3" s="582"/>
      <c r="J3" s="582"/>
      <c r="K3" s="582"/>
      <c r="L3" s="582"/>
      <c r="M3" s="582"/>
      <c r="N3" s="582"/>
      <c r="O3" s="581" t="s">
        <v>104</v>
      </c>
      <c r="P3" s="581"/>
      <c r="Q3" s="552" t="s">
        <v>105</v>
      </c>
      <c r="R3" s="552" t="s">
        <v>106</v>
      </c>
      <c r="S3" s="552" t="s">
        <v>113</v>
      </c>
      <c r="T3" s="552" t="s">
        <v>112</v>
      </c>
      <c r="U3" s="567" t="s">
        <v>92</v>
      </c>
    </row>
    <row r="4" spans="1:21" ht="15" customHeight="1" x14ac:dyDescent="0.25">
      <c r="A4" s="582"/>
      <c r="B4" s="553"/>
      <c r="C4" s="556"/>
      <c r="D4" s="556"/>
      <c r="E4" s="571"/>
      <c r="F4" s="556"/>
      <c r="G4" s="582" t="s">
        <v>107</v>
      </c>
      <c r="H4" s="582"/>
      <c r="I4" s="582" t="s">
        <v>108</v>
      </c>
      <c r="J4" s="582"/>
      <c r="K4" s="582" t="s">
        <v>109</v>
      </c>
      <c r="L4" s="582"/>
      <c r="M4" s="582" t="s">
        <v>110</v>
      </c>
      <c r="N4" s="582"/>
      <c r="O4" s="581"/>
      <c r="P4" s="581"/>
      <c r="Q4" s="553"/>
      <c r="R4" s="553"/>
      <c r="S4" s="553"/>
      <c r="T4" s="553"/>
      <c r="U4" s="568"/>
    </row>
    <row r="5" spans="1:21" ht="25.5" x14ac:dyDescent="0.25">
      <c r="A5" s="582"/>
      <c r="B5" s="554"/>
      <c r="C5" s="557"/>
      <c r="D5" s="557"/>
      <c r="E5" s="572"/>
      <c r="F5" s="557"/>
      <c r="G5" s="252" t="s">
        <v>111</v>
      </c>
      <c r="H5" s="239" t="s">
        <v>12</v>
      </c>
      <c r="I5" s="252" t="s">
        <v>111</v>
      </c>
      <c r="J5" s="239" t="s">
        <v>12</v>
      </c>
      <c r="K5" s="252" t="s">
        <v>111</v>
      </c>
      <c r="L5" s="239" t="s">
        <v>12</v>
      </c>
      <c r="M5" s="252" t="s">
        <v>111</v>
      </c>
      <c r="N5" s="239" t="s">
        <v>12</v>
      </c>
      <c r="O5" s="252" t="s">
        <v>111</v>
      </c>
      <c r="P5" s="239" t="s">
        <v>12</v>
      </c>
      <c r="Q5" s="554"/>
      <c r="R5" s="554"/>
      <c r="S5" s="554"/>
      <c r="T5" s="554"/>
      <c r="U5" s="569"/>
    </row>
    <row r="6" spans="1:21" ht="15.75" x14ac:dyDescent="0.25">
      <c r="A6" s="580" t="s">
        <v>1481</v>
      </c>
      <c r="B6" s="577" t="s">
        <v>1360</v>
      </c>
      <c r="C6" s="74"/>
      <c r="D6" s="347"/>
      <c r="E6" s="347"/>
      <c r="F6" s="289"/>
      <c r="G6" s="418"/>
      <c r="H6" s="419"/>
      <c r="I6" s="418"/>
      <c r="J6" s="419"/>
      <c r="K6" s="418"/>
      <c r="L6" s="419"/>
      <c r="M6" s="418"/>
      <c r="N6" s="419"/>
      <c r="O6" s="347"/>
      <c r="P6" s="419"/>
      <c r="Q6" s="347"/>
      <c r="R6" s="347"/>
      <c r="S6" s="347"/>
      <c r="T6" s="347"/>
      <c r="U6" s="347"/>
    </row>
    <row r="7" spans="1:21" s="429" customFormat="1" ht="15.75" x14ac:dyDescent="0.25">
      <c r="A7" s="580"/>
      <c r="B7" s="578"/>
      <c r="C7" s="74"/>
      <c r="D7" s="347"/>
      <c r="E7" s="347"/>
      <c r="F7" s="289"/>
      <c r="G7" s="418"/>
      <c r="H7" s="419"/>
      <c r="I7" s="418"/>
      <c r="J7" s="419"/>
      <c r="K7" s="418"/>
      <c r="L7" s="419"/>
      <c r="M7" s="418"/>
      <c r="N7" s="419"/>
      <c r="O7" s="347"/>
      <c r="P7" s="419"/>
      <c r="Q7" s="347"/>
      <c r="R7" s="347"/>
      <c r="S7" s="347"/>
      <c r="T7" s="347"/>
      <c r="U7" s="347"/>
    </row>
    <row r="8" spans="1:21" s="429" customFormat="1" ht="15.75" x14ac:dyDescent="0.25">
      <c r="A8" s="580"/>
      <c r="B8" s="578"/>
      <c r="C8" s="74"/>
      <c r="D8" s="347"/>
      <c r="E8" s="347"/>
      <c r="F8" s="289"/>
      <c r="G8" s="418"/>
      <c r="H8" s="419"/>
      <c r="I8" s="418"/>
      <c r="J8" s="419"/>
      <c r="K8" s="418"/>
      <c r="L8" s="419"/>
      <c r="M8" s="418"/>
      <c r="N8" s="419"/>
      <c r="O8" s="347"/>
      <c r="P8" s="419"/>
      <c r="Q8" s="347"/>
      <c r="R8" s="347"/>
      <c r="S8" s="347"/>
      <c r="T8" s="347"/>
      <c r="U8" s="347"/>
    </row>
    <row r="9" spans="1:21" ht="15.75" x14ac:dyDescent="0.25">
      <c r="A9" s="580"/>
      <c r="B9" s="578"/>
      <c r="C9" s="74"/>
      <c r="D9" s="347"/>
      <c r="E9" s="347"/>
      <c r="F9" s="289"/>
      <c r="G9" s="418"/>
      <c r="H9" s="419"/>
      <c r="I9" s="418"/>
      <c r="J9" s="419"/>
      <c r="K9" s="418"/>
      <c r="L9" s="419"/>
      <c r="M9" s="418"/>
      <c r="N9" s="419"/>
      <c r="O9" s="347"/>
      <c r="P9" s="419"/>
      <c r="Q9" s="347"/>
      <c r="R9" s="347"/>
      <c r="S9" s="347"/>
      <c r="T9" s="347"/>
      <c r="U9" s="347"/>
    </row>
    <row r="10" spans="1:21" ht="15.75" x14ac:dyDescent="0.25">
      <c r="A10" s="580"/>
      <c r="B10" s="578"/>
      <c r="C10" s="74"/>
      <c r="D10" s="347"/>
      <c r="E10" s="347"/>
      <c r="F10" s="289"/>
      <c r="G10" s="418"/>
      <c r="H10" s="419"/>
      <c r="I10" s="418"/>
      <c r="J10" s="419"/>
      <c r="K10" s="418"/>
      <c r="L10" s="419"/>
      <c r="M10" s="418"/>
      <c r="N10" s="419"/>
      <c r="O10" s="347"/>
      <c r="P10" s="419"/>
      <c r="Q10" s="347"/>
      <c r="R10" s="347"/>
      <c r="S10" s="347"/>
      <c r="T10" s="347"/>
      <c r="U10" s="347"/>
    </row>
    <row r="11" spans="1:21" ht="48.75" customHeight="1" x14ac:dyDescent="0.25">
      <c r="A11" s="580"/>
      <c r="B11" s="579"/>
      <c r="C11" s="74"/>
      <c r="D11" s="347"/>
      <c r="E11" s="347"/>
      <c r="F11" s="289"/>
      <c r="G11" s="418"/>
      <c r="H11" s="419"/>
      <c r="I11" s="418"/>
      <c r="J11" s="419"/>
      <c r="K11" s="418"/>
      <c r="L11" s="419"/>
      <c r="M11" s="418"/>
      <c r="N11" s="419"/>
      <c r="O11" s="347"/>
      <c r="P11" s="419"/>
      <c r="Q11" s="347"/>
      <c r="R11" s="347"/>
      <c r="S11" s="347"/>
      <c r="T11" s="347"/>
      <c r="U11" s="347"/>
    </row>
    <row r="12" spans="1:21" ht="15.75" x14ac:dyDescent="0.25">
      <c r="A12" s="578" t="s">
        <v>1482</v>
      </c>
      <c r="B12" s="577" t="s">
        <v>1483</v>
      </c>
      <c r="C12" s="74"/>
      <c r="D12" s="328"/>
      <c r="E12" s="328"/>
      <c r="F12" s="328"/>
      <c r="G12" s="418"/>
      <c r="H12" s="419"/>
      <c r="I12" s="418"/>
      <c r="J12" s="419"/>
      <c r="K12" s="418"/>
      <c r="L12" s="419"/>
      <c r="M12" s="418"/>
      <c r="N12" s="419"/>
      <c r="O12" s="347"/>
      <c r="P12" s="419"/>
      <c r="Q12" s="347"/>
      <c r="R12" s="347"/>
      <c r="S12" s="347"/>
      <c r="T12" s="347"/>
      <c r="U12" s="347"/>
    </row>
    <row r="13" spans="1:21" ht="15.75" x14ac:dyDescent="0.25">
      <c r="A13" s="578"/>
      <c r="B13" s="578"/>
      <c r="C13" s="74"/>
      <c r="D13" s="347"/>
      <c r="E13" s="347"/>
      <c r="F13" s="289"/>
      <c r="G13" s="418"/>
      <c r="H13" s="419"/>
      <c r="I13" s="418"/>
      <c r="J13" s="419"/>
      <c r="K13" s="418"/>
      <c r="L13" s="419"/>
      <c r="M13" s="418"/>
      <c r="N13" s="419"/>
      <c r="O13" s="347"/>
      <c r="P13" s="419"/>
      <c r="Q13" s="347"/>
      <c r="R13" s="347"/>
      <c r="S13" s="347"/>
      <c r="T13" s="347"/>
      <c r="U13" s="347"/>
    </row>
    <row r="14" spans="1:21" ht="15.75" x14ac:dyDescent="0.25">
      <c r="A14" s="578"/>
      <c r="B14" s="578"/>
      <c r="C14" s="74"/>
      <c r="D14" s="347"/>
      <c r="E14" s="347"/>
      <c r="F14" s="289"/>
      <c r="G14" s="418"/>
      <c r="H14" s="419"/>
      <c r="I14" s="418"/>
      <c r="J14" s="419"/>
      <c r="K14" s="418"/>
      <c r="L14" s="419"/>
      <c r="M14" s="418"/>
      <c r="N14" s="419"/>
      <c r="O14" s="347"/>
      <c r="P14" s="419"/>
      <c r="Q14" s="347"/>
      <c r="R14" s="347"/>
      <c r="S14" s="347"/>
      <c r="T14" s="347"/>
      <c r="U14" s="347"/>
    </row>
    <row r="15" spans="1:21" ht="15.75" x14ac:dyDescent="0.25">
      <c r="A15" s="578"/>
      <c r="B15" s="578"/>
      <c r="C15" s="74"/>
      <c r="D15" s="347"/>
      <c r="E15" s="347"/>
      <c r="F15" s="289"/>
      <c r="G15" s="418"/>
      <c r="H15" s="419"/>
      <c r="I15" s="418"/>
      <c r="J15" s="419"/>
      <c r="K15" s="418"/>
      <c r="L15" s="419"/>
      <c r="M15" s="418"/>
      <c r="N15" s="419"/>
      <c r="O15" s="347"/>
      <c r="P15" s="419"/>
      <c r="Q15" s="347"/>
      <c r="R15" s="347"/>
      <c r="S15" s="347"/>
      <c r="T15" s="347"/>
      <c r="U15" s="347"/>
    </row>
    <row r="16" spans="1:21" ht="15.75" x14ac:dyDescent="0.25">
      <c r="A16" s="578"/>
      <c r="B16" s="578"/>
      <c r="C16" s="74"/>
      <c r="D16" s="347"/>
      <c r="E16" s="347"/>
      <c r="F16" s="289"/>
      <c r="G16" s="418"/>
      <c r="H16" s="419"/>
      <c r="I16" s="418"/>
      <c r="J16" s="419"/>
      <c r="K16" s="418"/>
      <c r="L16" s="419"/>
      <c r="M16" s="418"/>
      <c r="N16" s="419"/>
      <c r="O16" s="347"/>
      <c r="P16" s="419"/>
      <c r="Q16" s="347"/>
      <c r="R16" s="347"/>
      <c r="S16" s="347"/>
      <c r="T16" s="347"/>
      <c r="U16" s="347"/>
    </row>
    <row r="17" spans="1:21" ht="15.75" x14ac:dyDescent="0.25">
      <c r="A17" s="578"/>
      <c r="B17" s="578"/>
      <c r="C17" s="74"/>
      <c r="D17" s="347"/>
      <c r="E17" s="347"/>
      <c r="F17" s="289"/>
      <c r="G17" s="418"/>
      <c r="H17" s="419"/>
      <c r="I17" s="418"/>
      <c r="J17" s="419"/>
      <c r="K17" s="418"/>
      <c r="L17" s="419"/>
      <c r="M17" s="418"/>
      <c r="N17" s="419"/>
      <c r="O17" s="347"/>
      <c r="P17" s="419"/>
      <c r="Q17" s="347"/>
      <c r="R17" s="347"/>
      <c r="S17" s="347"/>
      <c r="T17" s="347"/>
      <c r="U17" s="347"/>
    </row>
    <row r="18" spans="1:21" ht="15.75" x14ac:dyDescent="0.25">
      <c r="A18" s="579"/>
      <c r="B18" s="579"/>
      <c r="C18" s="74"/>
      <c r="D18" s="347"/>
      <c r="E18" s="347"/>
      <c r="F18" s="289"/>
      <c r="G18" s="418"/>
      <c r="H18" s="419"/>
      <c r="I18" s="418"/>
      <c r="J18" s="419"/>
      <c r="K18" s="418"/>
      <c r="L18" s="419"/>
      <c r="M18" s="418"/>
      <c r="N18" s="419"/>
      <c r="O18" s="347"/>
      <c r="P18" s="419"/>
      <c r="Q18" s="347"/>
      <c r="R18" s="347"/>
      <c r="S18" s="347"/>
      <c r="T18" s="347"/>
      <c r="U18" s="347"/>
    </row>
    <row r="19" spans="1:21" ht="15.75" x14ac:dyDescent="0.25">
      <c r="A19" s="633" t="s">
        <v>1484</v>
      </c>
      <c r="B19" s="633" t="s">
        <v>1485</v>
      </c>
      <c r="C19" s="74"/>
      <c r="D19" s="347"/>
      <c r="E19" s="347"/>
      <c r="F19" s="289"/>
      <c r="G19" s="418"/>
      <c r="H19" s="419"/>
      <c r="I19" s="418"/>
      <c r="J19" s="419"/>
      <c r="K19" s="418"/>
      <c r="L19" s="419"/>
      <c r="M19" s="418"/>
      <c r="N19" s="419"/>
      <c r="O19" s="347"/>
      <c r="P19" s="419"/>
      <c r="Q19" s="347"/>
      <c r="R19" s="347"/>
      <c r="S19" s="347"/>
      <c r="T19" s="347"/>
      <c r="U19" s="347"/>
    </row>
    <row r="20" spans="1:21" s="429" customFormat="1" ht="15.75" x14ac:dyDescent="0.25">
      <c r="A20" s="634"/>
      <c r="B20" s="634"/>
      <c r="C20" s="74"/>
      <c r="D20" s="347"/>
      <c r="E20" s="347"/>
      <c r="F20" s="289"/>
      <c r="G20" s="418"/>
      <c r="H20" s="419"/>
      <c r="I20" s="418"/>
      <c r="J20" s="419"/>
      <c r="K20" s="418"/>
      <c r="L20" s="419"/>
      <c r="M20" s="418"/>
      <c r="N20" s="419"/>
      <c r="O20" s="347"/>
      <c r="P20" s="419"/>
      <c r="Q20" s="347"/>
      <c r="R20" s="347"/>
      <c r="S20" s="347"/>
      <c r="T20" s="347"/>
      <c r="U20" s="347"/>
    </row>
    <row r="21" spans="1:21" s="429" customFormat="1" ht="15.75" x14ac:dyDescent="0.25">
      <c r="A21" s="634"/>
      <c r="B21" s="634"/>
      <c r="C21" s="74"/>
      <c r="D21" s="347"/>
      <c r="E21" s="347"/>
      <c r="F21" s="289"/>
      <c r="G21" s="418"/>
      <c r="H21" s="419"/>
      <c r="I21" s="418"/>
      <c r="J21" s="419"/>
      <c r="K21" s="418"/>
      <c r="L21" s="419"/>
      <c r="M21" s="418"/>
      <c r="N21" s="419"/>
      <c r="O21" s="347"/>
      <c r="P21" s="419"/>
      <c r="Q21" s="347"/>
      <c r="R21" s="347"/>
      <c r="S21" s="347"/>
      <c r="T21" s="347"/>
      <c r="U21" s="347"/>
    </row>
    <row r="22" spans="1:21" s="429" customFormat="1" ht="15.75" x14ac:dyDescent="0.25">
      <c r="A22" s="634"/>
      <c r="B22" s="634"/>
      <c r="C22" s="74"/>
      <c r="D22" s="347"/>
      <c r="E22" s="347"/>
      <c r="F22" s="289"/>
      <c r="G22" s="418"/>
      <c r="H22" s="419"/>
      <c r="I22" s="418"/>
      <c r="J22" s="419"/>
      <c r="K22" s="418"/>
      <c r="L22" s="419"/>
      <c r="M22" s="418"/>
      <c r="N22" s="419"/>
      <c r="O22" s="347"/>
      <c r="P22" s="419"/>
      <c r="Q22" s="347"/>
      <c r="R22" s="347"/>
      <c r="S22" s="347"/>
      <c r="T22" s="347"/>
      <c r="U22" s="347"/>
    </row>
    <row r="23" spans="1:21" ht="15.75" x14ac:dyDescent="0.25">
      <c r="A23" s="634"/>
      <c r="B23" s="634"/>
      <c r="C23" s="74"/>
      <c r="D23" s="347"/>
      <c r="E23" s="347"/>
      <c r="F23" s="289"/>
      <c r="G23" s="418"/>
      <c r="H23" s="419"/>
      <c r="I23" s="418"/>
      <c r="J23" s="419"/>
      <c r="K23" s="418"/>
      <c r="L23" s="419"/>
      <c r="M23" s="418"/>
      <c r="N23" s="419"/>
      <c r="O23" s="347"/>
      <c r="P23" s="419"/>
      <c r="Q23" s="347"/>
      <c r="R23" s="347"/>
      <c r="S23" s="347"/>
      <c r="T23" s="347"/>
      <c r="U23" s="347"/>
    </row>
    <row r="24" spans="1:21" ht="15.75" x14ac:dyDescent="0.25">
      <c r="A24" s="634"/>
      <c r="B24" s="634"/>
      <c r="C24" s="74"/>
      <c r="D24" s="347"/>
      <c r="E24" s="347"/>
      <c r="F24" s="289"/>
      <c r="G24" s="418"/>
      <c r="H24" s="419"/>
      <c r="I24" s="418"/>
      <c r="J24" s="419"/>
      <c r="K24" s="418"/>
      <c r="L24" s="419"/>
      <c r="M24" s="418"/>
      <c r="N24" s="419"/>
      <c r="O24" s="347"/>
      <c r="P24" s="419"/>
      <c r="Q24" s="347"/>
      <c r="R24" s="347"/>
      <c r="S24" s="347"/>
      <c r="T24" s="347"/>
      <c r="U24" s="347"/>
    </row>
    <row r="25" spans="1:21" ht="15.75" x14ac:dyDescent="0.25">
      <c r="A25" s="635"/>
      <c r="B25" s="635"/>
      <c r="C25" s="74"/>
      <c r="D25" s="347"/>
      <c r="E25" s="347"/>
      <c r="F25" s="289"/>
      <c r="G25" s="418"/>
      <c r="H25" s="419"/>
      <c r="I25" s="418"/>
      <c r="J25" s="419"/>
      <c r="K25" s="418"/>
      <c r="L25" s="419"/>
      <c r="M25" s="418"/>
      <c r="N25" s="419"/>
      <c r="O25" s="347"/>
      <c r="P25" s="419"/>
      <c r="Q25" s="347"/>
      <c r="R25" s="347"/>
      <c r="S25" s="347"/>
      <c r="T25" s="347"/>
      <c r="U25" s="347"/>
    </row>
    <row r="26" spans="1:21" ht="15.75" x14ac:dyDescent="0.25">
      <c r="A26" s="577" t="s">
        <v>1486</v>
      </c>
      <c r="B26" s="577" t="s">
        <v>1487</v>
      </c>
      <c r="C26" s="74"/>
      <c r="D26" s="347"/>
      <c r="E26" s="347"/>
      <c r="F26" s="289"/>
      <c r="G26" s="418"/>
      <c r="H26" s="419"/>
      <c r="I26" s="418"/>
      <c r="J26" s="419"/>
      <c r="K26" s="418"/>
      <c r="L26" s="419"/>
      <c r="M26" s="418"/>
      <c r="N26" s="419"/>
      <c r="O26" s="347"/>
      <c r="P26" s="419"/>
      <c r="Q26" s="347"/>
      <c r="R26" s="347"/>
      <c r="S26" s="347"/>
      <c r="T26" s="347"/>
      <c r="U26" s="347"/>
    </row>
    <row r="27" spans="1:21" s="429" customFormat="1" ht="15.75" x14ac:dyDescent="0.25">
      <c r="A27" s="578"/>
      <c r="B27" s="578"/>
      <c r="C27" s="74"/>
      <c r="D27" s="347"/>
      <c r="E27" s="347"/>
      <c r="F27" s="289"/>
      <c r="G27" s="418"/>
      <c r="H27" s="419"/>
      <c r="I27" s="418"/>
      <c r="J27" s="419"/>
      <c r="K27" s="418"/>
      <c r="L27" s="419"/>
      <c r="M27" s="418"/>
      <c r="N27" s="419"/>
      <c r="O27" s="347"/>
      <c r="P27" s="419"/>
      <c r="Q27" s="347"/>
      <c r="R27" s="347"/>
      <c r="S27" s="347"/>
      <c r="T27" s="347"/>
      <c r="U27" s="347"/>
    </row>
    <row r="28" spans="1:21" s="429" customFormat="1" ht="15.75" x14ac:dyDescent="0.25">
      <c r="A28" s="578"/>
      <c r="B28" s="578"/>
      <c r="C28" s="74"/>
      <c r="D28" s="347"/>
      <c r="E28" s="347"/>
      <c r="F28" s="289"/>
      <c r="G28" s="418"/>
      <c r="H28" s="419"/>
      <c r="I28" s="418"/>
      <c r="J28" s="419"/>
      <c r="K28" s="418"/>
      <c r="L28" s="419"/>
      <c r="M28" s="418"/>
      <c r="N28" s="419"/>
      <c r="O28" s="347"/>
      <c r="P28" s="419"/>
      <c r="Q28" s="347"/>
      <c r="R28" s="347"/>
      <c r="S28" s="347"/>
      <c r="T28" s="347"/>
      <c r="U28" s="347"/>
    </row>
    <row r="29" spans="1:21" s="429" customFormat="1" ht="15.75" x14ac:dyDescent="0.25">
      <c r="A29" s="578"/>
      <c r="B29" s="578"/>
      <c r="C29" s="74"/>
      <c r="D29" s="347"/>
      <c r="E29" s="347"/>
      <c r="F29" s="289"/>
      <c r="G29" s="418"/>
      <c r="H29" s="419"/>
      <c r="I29" s="418"/>
      <c r="J29" s="419"/>
      <c r="K29" s="418"/>
      <c r="L29" s="419"/>
      <c r="M29" s="418"/>
      <c r="N29" s="419"/>
      <c r="O29" s="347"/>
      <c r="P29" s="419"/>
      <c r="Q29" s="347"/>
      <c r="R29" s="347"/>
      <c r="S29" s="347"/>
      <c r="T29" s="347"/>
      <c r="U29" s="347"/>
    </row>
    <row r="30" spans="1:21" ht="15.75" x14ac:dyDescent="0.25">
      <c r="A30" s="578"/>
      <c r="B30" s="578"/>
      <c r="C30" s="74"/>
      <c r="D30" s="347"/>
      <c r="E30" s="347"/>
      <c r="F30" s="289"/>
      <c r="G30" s="418"/>
      <c r="H30" s="419"/>
      <c r="I30" s="418"/>
      <c r="J30" s="419"/>
      <c r="K30" s="418"/>
      <c r="L30" s="419"/>
      <c r="M30" s="418"/>
      <c r="N30" s="419"/>
      <c r="O30" s="347"/>
      <c r="P30" s="419"/>
      <c r="Q30" s="347"/>
      <c r="R30" s="347"/>
      <c r="S30" s="347"/>
      <c r="T30" s="347"/>
      <c r="U30" s="347"/>
    </row>
    <row r="31" spans="1:21" ht="15.75" x14ac:dyDescent="0.25">
      <c r="A31" s="578"/>
      <c r="B31" s="578"/>
      <c r="C31" s="74"/>
      <c r="D31" s="347"/>
      <c r="E31" s="347"/>
      <c r="F31" s="289"/>
      <c r="G31" s="418"/>
      <c r="H31" s="419"/>
      <c r="I31" s="418"/>
      <c r="J31" s="419"/>
      <c r="K31" s="418"/>
      <c r="L31" s="419"/>
      <c r="M31" s="418"/>
      <c r="N31" s="419"/>
      <c r="O31" s="347"/>
      <c r="P31" s="419"/>
      <c r="Q31" s="347"/>
      <c r="R31" s="347"/>
      <c r="S31" s="347"/>
      <c r="T31" s="347"/>
      <c r="U31" s="347"/>
    </row>
    <row r="32" spans="1:21" ht="15.75" x14ac:dyDescent="0.25">
      <c r="A32" s="579"/>
      <c r="B32" s="579"/>
      <c r="C32" s="74"/>
      <c r="D32" s="347"/>
      <c r="E32" s="347"/>
      <c r="F32" s="289"/>
      <c r="G32" s="418"/>
      <c r="H32" s="419"/>
      <c r="I32" s="418"/>
      <c r="J32" s="419"/>
      <c r="K32" s="418"/>
      <c r="L32" s="419"/>
      <c r="M32" s="418"/>
      <c r="N32" s="419"/>
      <c r="O32" s="347"/>
      <c r="P32" s="419"/>
      <c r="Q32" s="347"/>
      <c r="R32" s="347"/>
      <c r="S32" s="347"/>
      <c r="T32" s="347"/>
      <c r="U32" s="347"/>
    </row>
    <row r="33" spans="1:21" ht="15.6" customHeight="1" x14ac:dyDescent="0.25">
      <c r="A33" s="304"/>
      <c r="B33" s="305"/>
      <c r="C33" s="304" t="s">
        <v>123</v>
      </c>
      <c r="D33" s="305"/>
      <c r="E33" s="305"/>
      <c r="F33" s="306"/>
      <c r="G33" s="294">
        <f t="shared" ref="G33:P33" si="0">SUM(G6:G18)</f>
        <v>0</v>
      </c>
      <c r="H33" s="295">
        <f t="shared" si="0"/>
        <v>0</v>
      </c>
      <c r="I33" s="294">
        <f t="shared" si="0"/>
        <v>0</v>
      </c>
      <c r="J33" s="295">
        <f t="shared" si="0"/>
        <v>0</v>
      </c>
      <c r="K33" s="294">
        <f t="shared" si="0"/>
        <v>0</v>
      </c>
      <c r="L33" s="295">
        <f t="shared" si="0"/>
        <v>0</v>
      </c>
      <c r="M33" s="294">
        <f t="shared" si="0"/>
        <v>0</v>
      </c>
      <c r="N33" s="295">
        <f t="shared" si="0"/>
        <v>0</v>
      </c>
      <c r="O33" s="295">
        <f t="shared" si="0"/>
        <v>0</v>
      </c>
      <c r="P33" s="295">
        <f t="shared" si="0"/>
        <v>0</v>
      </c>
      <c r="Q33" s="276"/>
      <c r="R33" s="276"/>
      <c r="S33" s="276"/>
      <c r="T33" s="276"/>
      <c r="U33" s="276"/>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pane ySplit="7" topLeftCell="A8"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20" width="14.140625" customWidth="1"/>
    <col min="21" max="21" width="17" customWidth="1"/>
  </cols>
  <sheetData>
    <row r="1" spans="1:21" ht="18.75" x14ac:dyDescent="0.25">
      <c r="B1" s="296"/>
      <c r="C1" s="296"/>
      <c r="D1" s="296"/>
      <c r="E1" s="296"/>
      <c r="F1" s="296"/>
      <c r="G1" s="296" t="s">
        <v>1444</v>
      </c>
      <c r="J1" s="296"/>
      <c r="K1" s="296"/>
      <c r="L1" s="296"/>
      <c r="M1" s="296"/>
      <c r="N1" s="296"/>
      <c r="O1" s="296"/>
      <c r="P1" s="296"/>
      <c r="Q1" s="296"/>
      <c r="R1" s="296"/>
      <c r="S1" s="296"/>
      <c r="T1" s="296"/>
      <c r="U1" s="296"/>
    </row>
    <row r="2" spans="1:21" ht="18.75" x14ac:dyDescent="0.25">
      <c r="A2" s="281" t="s">
        <v>1373</v>
      </c>
      <c r="B2" s="296"/>
      <c r="C2" s="296"/>
      <c r="D2" s="296"/>
      <c r="E2" s="296"/>
      <c r="F2" s="296"/>
      <c r="G2" s="296"/>
      <c r="J2" s="296"/>
      <c r="K2" s="296"/>
      <c r="L2" s="296"/>
      <c r="M2" s="296"/>
      <c r="N2" s="296"/>
      <c r="O2" s="296"/>
      <c r="P2" s="296"/>
      <c r="Q2" s="296"/>
      <c r="R2" s="296"/>
      <c r="S2" s="296"/>
      <c r="T2" s="296"/>
      <c r="U2" s="296"/>
    </row>
    <row r="3" spans="1:21" x14ac:dyDescent="0.25">
      <c r="A3" s="601" t="s">
        <v>1442</v>
      </c>
      <c r="B3" s="601"/>
      <c r="C3" s="601"/>
      <c r="D3" s="601"/>
      <c r="E3" s="601"/>
      <c r="F3" s="601"/>
      <c r="G3" s="601"/>
      <c r="H3" s="601"/>
      <c r="I3" s="601"/>
      <c r="J3" s="601"/>
      <c r="K3" s="601"/>
      <c r="L3" s="601"/>
      <c r="M3" s="601"/>
      <c r="N3" s="601"/>
      <c r="O3" s="601"/>
      <c r="P3" s="601"/>
      <c r="Q3" s="601"/>
      <c r="R3" s="601"/>
      <c r="S3" s="601"/>
      <c r="T3" s="601"/>
      <c r="U3" s="601"/>
    </row>
    <row r="4" spans="1:21" x14ac:dyDescent="0.25">
      <c r="A4" s="336" t="s">
        <v>1441</v>
      </c>
      <c r="B4" s="281"/>
      <c r="C4" s="281"/>
      <c r="D4" s="281"/>
      <c r="E4" s="281"/>
      <c r="F4" s="281"/>
      <c r="G4" s="281"/>
      <c r="H4" s="281"/>
      <c r="I4" s="281"/>
      <c r="J4" s="281"/>
      <c r="K4" s="281"/>
      <c r="L4" s="281"/>
      <c r="M4" s="281"/>
      <c r="N4" s="281"/>
      <c r="O4" s="281"/>
      <c r="P4" s="281"/>
      <c r="Q4" s="281"/>
      <c r="R4" s="281"/>
      <c r="S4" s="281"/>
      <c r="T4" s="281"/>
      <c r="U4" s="281"/>
    </row>
    <row r="5" spans="1:21" ht="15" customHeight="1" x14ac:dyDescent="0.25">
      <c r="A5" s="582" t="s">
        <v>100</v>
      </c>
      <c r="B5" s="552" t="s">
        <v>115</v>
      </c>
      <c r="C5" s="555" t="s">
        <v>89</v>
      </c>
      <c r="D5" s="555" t="s">
        <v>90</v>
      </c>
      <c r="E5" s="570" t="s">
        <v>402</v>
      </c>
      <c r="F5" s="555" t="s">
        <v>91</v>
      </c>
      <c r="G5" s="582" t="s">
        <v>103</v>
      </c>
      <c r="H5" s="582"/>
      <c r="I5" s="582"/>
      <c r="J5" s="582"/>
      <c r="K5" s="582"/>
      <c r="L5" s="582"/>
      <c r="M5" s="582"/>
      <c r="N5" s="582"/>
      <c r="O5" s="581" t="s">
        <v>104</v>
      </c>
      <c r="P5" s="581"/>
      <c r="Q5" s="552" t="s">
        <v>105</v>
      </c>
      <c r="R5" s="552" t="s">
        <v>106</v>
      </c>
      <c r="S5" s="552" t="s">
        <v>113</v>
      </c>
      <c r="T5" s="552" t="s">
        <v>112</v>
      </c>
      <c r="U5" s="567" t="s">
        <v>92</v>
      </c>
    </row>
    <row r="6" spans="1:21" ht="15" customHeight="1" x14ac:dyDescent="0.25">
      <c r="A6" s="582"/>
      <c r="B6" s="553"/>
      <c r="C6" s="556"/>
      <c r="D6" s="556"/>
      <c r="E6" s="571"/>
      <c r="F6" s="556"/>
      <c r="G6" s="582" t="s">
        <v>107</v>
      </c>
      <c r="H6" s="582"/>
      <c r="I6" s="582" t="s">
        <v>108</v>
      </c>
      <c r="J6" s="582"/>
      <c r="K6" s="582" t="s">
        <v>109</v>
      </c>
      <c r="L6" s="582"/>
      <c r="M6" s="582" t="s">
        <v>110</v>
      </c>
      <c r="N6" s="582"/>
      <c r="O6" s="581"/>
      <c r="P6" s="581"/>
      <c r="Q6" s="553"/>
      <c r="R6" s="553"/>
      <c r="S6" s="553"/>
      <c r="T6" s="553"/>
      <c r="U6" s="568"/>
    </row>
    <row r="7" spans="1:21" ht="25.5" x14ac:dyDescent="0.25">
      <c r="A7" s="582"/>
      <c r="B7" s="554"/>
      <c r="C7" s="557"/>
      <c r="D7" s="557"/>
      <c r="E7" s="572"/>
      <c r="F7" s="557"/>
      <c r="G7" s="252" t="s">
        <v>111</v>
      </c>
      <c r="H7" s="239" t="s">
        <v>12</v>
      </c>
      <c r="I7" s="252" t="s">
        <v>111</v>
      </c>
      <c r="J7" s="239" t="s">
        <v>12</v>
      </c>
      <c r="K7" s="252" t="s">
        <v>111</v>
      </c>
      <c r="L7" s="239" t="s">
        <v>12</v>
      </c>
      <c r="M7" s="252" t="s">
        <v>111</v>
      </c>
      <c r="N7" s="239" t="s">
        <v>12</v>
      </c>
      <c r="O7" s="252" t="s">
        <v>111</v>
      </c>
      <c r="P7" s="239" t="s">
        <v>12</v>
      </c>
      <c r="Q7" s="554"/>
      <c r="R7" s="554"/>
      <c r="S7" s="554"/>
      <c r="T7" s="554"/>
      <c r="U7" s="569"/>
    </row>
    <row r="8" spans="1:21" ht="15.75" x14ac:dyDescent="0.25">
      <c r="A8" s="598" t="s">
        <v>1442</v>
      </c>
      <c r="B8" s="598" t="s">
        <v>1445</v>
      </c>
      <c r="C8" s="292"/>
      <c r="D8" s="292"/>
      <c r="E8" s="292"/>
      <c r="F8" s="293"/>
      <c r="G8" s="293"/>
      <c r="H8" s="421"/>
      <c r="I8" s="293"/>
      <c r="J8" s="421"/>
      <c r="K8" s="293"/>
      <c r="L8" s="421"/>
      <c r="M8" s="293"/>
      <c r="N8" s="421"/>
      <c r="O8" s="293"/>
      <c r="P8" s="421"/>
      <c r="Q8" s="293"/>
      <c r="R8" s="293"/>
      <c r="S8" s="293"/>
      <c r="T8" s="293"/>
      <c r="U8" s="293"/>
    </row>
    <row r="9" spans="1:21" ht="15.75" x14ac:dyDescent="0.25">
      <c r="A9" s="599"/>
      <c r="B9" s="599"/>
      <c r="C9" s="292"/>
      <c r="D9" s="292"/>
      <c r="E9" s="292"/>
      <c r="F9" s="293"/>
      <c r="G9" s="293"/>
      <c r="H9" s="421"/>
      <c r="I9" s="293"/>
      <c r="J9" s="421"/>
      <c r="K9" s="293"/>
      <c r="L9" s="421"/>
      <c r="M9" s="293"/>
      <c r="N9" s="421"/>
      <c r="O9" s="293"/>
      <c r="P9" s="421"/>
      <c r="Q9" s="293"/>
      <c r="R9" s="293"/>
      <c r="S9" s="293"/>
      <c r="T9" s="293"/>
      <c r="U9" s="293"/>
    </row>
    <row r="10" spans="1:21" ht="15.75" x14ac:dyDescent="0.25">
      <c r="A10" s="599"/>
      <c r="B10" s="599"/>
      <c r="C10" s="292"/>
      <c r="D10" s="292"/>
      <c r="E10" s="292"/>
      <c r="F10" s="293"/>
      <c r="G10" s="293"/>
      <c r="H10" s="421"/>
      <c r="I10" s="293"/>
      <c r="J10" s="421"/>
      <c r="K10" s="293"/>
      <c r="L10" s="421"/>
      <c r="M10" s="293"/>
      <c r="N10" s="421"/>
      <c r="O10" s="293"/>
      <c r="P10" s="421"/>
      <c r="Q10" s="293"/>
      <c r="R10" s="293"/>
      <c r="S10" s="293"/>
      <c r="T10" s="293"/>
      <c r="U10" s="293"/>
    </row>
    <row r="11" spans="1:21" ht="15.75" x14ac:dyDescent="0.25">
      <c r="A11" s="599"/>
      <c r="B11" s="599"/>
      <c r="C11" s="292"/>
      <c r="D11" s="292"/>
      <c r="E11" s="292"/>
      <c r="F11" s="293"/>
      <c r="G11" s="293"/>
      <c r="H11" s="421"/>
      <c r="I11" s="293"/>
      <c r="J11" s="421"/>
      <c r="K11" s="293"/>
      <c r="L11" s="421"/>
      <c r="M11" s="293"/>
      <c r="N11" s="421"/>
      <c r="O11" s="293"/>
      <c r="P11" s="421"/>
      <c r="Q11" s="293"/>
      <c r="R11" s="293"/>
      <c r="S11" s="293"/>
      <c r="T11" s="293"/>
      <c r="U11" s="293"/>
    </row>
    <row r="12" spans="1:21" ht="15.75" x14ac:dyDescent="0.25">
      <c r="A12" s="599"/>
      <c r="B12" s="599"/>
      <c r="C12" s="292"/>
      <c r="D12" s="292"/>
      <c r="E12" s="292"/>
      <c r="F12" s="293"/>
      <c r="G12" s="293"/>
      <c r="H12" s="421"/>
      <c r="I12" s="293"/>
      <c r="J12" s="421"/>
      <c r="K12" s="293"/>
      <c r="L12" s="421"/>
      <c r="M12" s="293"/>
      <c r="N12" s="421"/>
      <c r="O12" s="293"/>
      <c r="P12" s="421"/>
      <c r="Q12" s="293"/>
      <c r="R12" s="293"/>
      <c r="S12" s="293"/>
      <c r="T12" s="293"/>
      <c r="U12" s="293"/>
    </row>
    <row r="13" spans="1:21" ht="15.75" x14ac:dyDescent="0.25">
      <c r="A13" s="600"/>
      <c r="B13" s="600"/>
      <c r="C13" s="292"/>
      <c r="D13" s="292"/>
      <c r="E13" s="292"/>
      <c r="F13" s="293"/>
      <c r="G13" s="293"/>
      <c r="H13" s="421"/>
      <c r="I13" s="293"/>
      <c r="J13" s="421"/>
      <c r="K13" s="293"/>
      <c r="L13" s="421"/>
      <c r="M13" s="293"/>
      <c r="N13" s="421"/>
      <c r="O13" s="293"/>
      <c r="P13" s="421"/>
      <c r="Q13" s="293"/>
      <c r="R13" s="293"/>
      <c r="S13" s="293"/>
      <c r="T13" s="293"/>
      <c r="U13" s="422"/>
    </row>
    <row r="14" spans="1:21" ht="15.75" x14ac:dyDescent="0.25">
      <c r="A14" s="598" t="s">
        <v>1441</v>
      </c>
      <c r="B14" s="598" t="s">
        <v>1446</v>
      </c>
      <c r="C14" s="292"/>
      <c r="D14" s="292"/>
      <c r="E14" s="292"/>
      <c r="F14" s="293"/>
      <c r="G14" s="293"/>
      <c r="H14" s="421"/>
      <c r="I14" s="293"/>
      <c r="J14" s="421"/>
      <c r="K14" s="423"/>
      <c r="L14" s="421"/>
      <c r="M14" s="293"/>
      <c r="N14" s="421"/>
      <c r="O14" s="424"/>
      <c r="P14" s="421"/>
      <c r="Q14" s="293"/>
      <c r="R14" s="293"/>
      <c r="S14" s="293"/>
      <c r="T14" s="293"/>
      <c r="U14" s="293"/>
    </row>
    <row r="15" spans="1:21" ht="15.75" x14ac:dyDescent="0.25">
      <c r="A15" s="599"/>
      <c r="B15" s="599"/>
      <c r="C15" s="292"/>
      <c r="D15" s="292"/>
      <c r="E15" s="292"/>
      <c r="F15" s="293"/>
      <c r="G15" s="293"/>
      <c r="H15" s="421"/>
      <c r="I15" s="293"/>
      <c r="J15" s="421"/>
      <c r="K15" s="423"/>
      <c r="L15" s="421"/>
      <c r="M15" s="293"/>
      <c r="N15" s="421"/>
      <c r="O15" s="424"/>
      <c r="P15" s="421"/>
      <c r="Q15" s="293"/>
      <c r="R15" s="293"/>
      <c r="S15" s="293"/>
      <c r="T15" s="293"/>
      <c r="U15" s="293"/>
    </row>
    <row r="16" spans="1:21" ht="15.75" x14ac:dyDescent="0.25">
      <c r="A16" s="599"/>
      <c r="B16" s="599"/>
      <c r="C16" s="292"/>
      <c r="D16" s="292"/>
      <c r="E16" s="292"/>
      <c r="F16" s="293"/>
      <c r="G16" s="293"/>
      <c r="H16" s="421"/>
      <c r="I16" s="293"/>
      <c r="J16" s="421"/>
      <c r="K16" s="423"/>
      <c r="L16" s="421"/>
      <c r="M16" s="293"/>
      <c r="N16" s="421"/>
      <c r="O16" s="424"/>
      <c r="P16" s="421"/>
      <c r="Q16" s="293"/>
      <c r="R16" s="293"/>
      <c r="S16" s="293"/>
      <c r="T16" s="293"/>
      <c r="U16" s="293"/>
    </row>
    <row r="17" spans="1:21" ht="15.75" x14ac:dyDescent="0.25">
      <c r="A17" s="599"/>
      <c r="B17" s="599"/>
      <c r="C17" s="292"/>
      <c r="D17" s="292"/>
      <c r="E17" s="292"/>
      <c r="F17" s="293"/>
      <c r="G17" s="293"/>
      <c r="H17" s="421"/>
      <c r="I17" s="293"/>
      <c r="J17" s="421"/>
      <c r="K17" s="423"/>
      <c r="L17" s="421"/>
      <c r="M17" s="293"/>
      <c r="N17" s="421"/>
      <c r="O17" s="424"/>
      <c r="P17" s="421"/>
      <c r="Q17" s="293"/>
      <c r="R17" s="293"/>
      <c r="S17" s="293"/>
      <c r="T17" s="293"/>
      <c r="U17" s="293"/>
    </row>
    <row r="18" spans="1:21" ht="15.75" x14ac:dyDescent="0.25">
      <c r="A18" s="599"/>
      <c r="B18" s="599"/>
      <c r="C18" s="292"/>
      <c r="D18" s="292"/>
      <c r="E18" s="292"/>
      <c r="F18" s="293"/>
      <c r="G18" s="293"/>
      <c r="H18" s="421"/>
      <c r="I18" s="293"/>
      <c r="J18" s="421"/>
      <c r="K18" s="293"/>
      <c r="L18" s="421"/>
      <c r="M18" s="293"/>
      <c r="N18" s="421"/>
      <c r="O18" s="293"/>
      <c r="P18" s="421"/>
      <c r="Q18" s="293"/>
      <c r="R18" s="293"/>
      <c r="S18" s="293"/>
      <c r="T18" s="293"/>
      <c r="U18" s="425"/>
    </row>
    <row r="19" spans="1:21" ht="15.75" x14ac:dyDescent="0.25">
      <c r="A19" s="600"/>
      <c r="B19" s="600"/>
      <c r="C19" s="292"/>
      <c r="D19" s="292"/>
      <c r="E19" s="292"/>
      <c r="F19" s="293"/>
      <c r="G19" s="293"/>
      <c r="H19" s="421"/>
      <c r="I19" s="293"/>
      <c r="J19" s="421"/>
      <c r="K19" s="293"/>
      <c r="L19" s="421"/>
      <c r="M19" s="293"/>
      <c r="N19" s="421"/>
      <c r="O19" s="293"/>
      <c r="P19" s="421"/>
      <c r="Q19" s="293"/>
      <c r="R19" s="293"/>
      <c r="S19" s="293"/>
      <c r="T19" s="293"/>
      <c r="U19" s="293"/>
    </row>
    <row r="20" spans="1:21" ht="15.75" x14ac:dyDescent="0.25">
      <c r="A20" s="304"/>
      <c r="B20" s="305"/>
      <c r="C20" s="304" t="s">
        <v>1443</v>
      </c>
      <c r="D20" s="305"/>
      <c r="E20" s="305"/>
      <c r="F20" s="306"/>
      <c r="G20" s="294">
        <f t="shared" ref="G20:P20" si="0">SUM(G8:G19)</f>
        <v>0</v>
      </c>
      <c r="H20" s="295">
        <f t="shared" si="0"/>
        <v>0</v>
      </c>
      <c r="I20" s="294">
        <f t="shared" si="0"/>
        <v>0</v>
      </c>
      <c r="J20" s="295">
        <f t="shared" si="0"/>
        <v>0</v>
      </c>
      <c r="K20" s="294">
        <f t="shared" si="0"/>
        <v>0</v>
      </c>
      <c r="L20" s="295">
        <f t="shared" si="0"/>
        <v>0</v>
      </c>
      <c r="M20" s="294">
        <f t="shared" si="0"/>
        <v>0</v>
      </c>
      <c r="N20" s="295">
        <f t="shared" si="0"/>
        <v>0</v>
      </c>
      <c r="O20" s="295">
        <f t="shared" si="0"/>
        <v>0</v>
      </c>
      <c r="P20" s="295">
        <f t="shared" si="0"/>
        <v>0</v>
      </c>
      <c r="Q20" s="275"/>
      <c r="R20" s="275"/>
      <c r="S20" s="275"/>
      <c r="T20" s="275"/>
      <c r="U20" s="27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topLeftCell="D1" zoomScale="120" zoomScaleNormal="120" workbookViewId="0">
      <selection activeCell="F14" sqref="F14"/>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8" customWidth="1"/>
    <col min="10" max="10" width="15.85546875" style="87" bestFit="1" customWidth="1"/>
    <col min="11" max="16384" width="11.5703125" style="87"/>
  </cols>
  <sheetData>
    <row r="2" spans="2:9" ht="16.5" thickBot="1" x14ac:dyDescent="0.3">
      <c r="H2" s="548" t="s">
        <v>1395</v>
      </c>
      <c r="I2" s="548"/>
    </row>
    <row r="3" spans="2:9" ht="19.5" thickBot="1" x14ac:dyDescent="0.3">
      <c r="B3" s="82" t="s">
        <v>21</v>
      </c>
      <c r="C3" s="82" t="s">
        <v>401</v>
      </c>
      <c r="H3" s="362" t="s">
        <v>400</v>
      </c>
      <c r="I3" s="364" t="s">
        <v>401</v>
      </c>
    </row>
    <row r="4" spans="2:9" ht="18.75" x14ac:dyDescent="0.25">
      <c r="B4" s="83" t="s">
        <v>127</v>
      </c>
      <c r="C4" s="203">
        <f>'1. TALLERES SEMINARIOS'!D5</f>
        <v>22356.666666666664</v>
      </c>
      <c r="H4" s="358" t="s">
        <v>1383</v>
      </c>
      <c r="I4" s="365">
        <f>'Desarrollo e Innov. Curricular'!O17</f>
        <v>1210636.6666666665</v>
      </c>
    </row>
    <row r="5" spans="2:9" ht="18.75" x14ac:dyDescent="0.25">
      <c r="B5" s="83" t="s">
        <v>428</v>
      </c>
      <c r="C5" s="203">
        <f>'2. CONTRATACION DE PERSONAL'!D5</f>
        <v>810000</v>
      </c>
      <c r="H5" s="359" t="s">
        <v>1385</v>
      </c>
      <c r="I5" s="366">
        <f>'Investigación Científica'!P46</f>
        <v>0</v>
      </c>
    </row>
    <row r="6" spans="2:9" ht="18.75" x14ac:dyDescent="0.25">
      <c r="B6" s="83" t="s">
        <v>135</v>
      </c>
      <c r="C6" s="203">
        <f>'3. EQUIPO DE OFICINA'!D5</f>
        <v>23800</v>
      </c>
      <c r="H6" s="359" t="s">
        <v>484</v>
      </c>
      <c r="I6" s="366">
        <f>'Vinculación Univ. Sociedad'!P50</f>
        <v>0</v>
      </c>
    </row>
    <row r="7" spans="2:9" ht="19.5" thickBot="1" x14ac:dyDescent="0.3">
      <c r="B7" s="83" t="s">
        <v>429</v>
      </c>
      <c r="C7" s="203">
        <f>'4. EQUIPO TECNOLÓGICOS'!D5</f>
        <v>3480</v>
      </c>
      <c r="H7" s="359" t="s">
        <v>1384</v>
      </c>
      <c r="I7" s="366">
        <f>'Docencia y Profesorado Universi'!P20</f>
        <v>0</v>
      </c>
    </row>
    <row r="8" spans="2:9" ht="18.75" x14ac:dyDescent="0.25">
      <c r="B8" s="83" t="s">
        <v>136</v>
      </c>
      <c r="C8" s="203">
        <f>'5. ACTIVIDADES ESPECIALES'!D5</f>
        <v>351000</v>
      </c>
      <c r="E8" s="627" t="s">
        <v>1557</v>
      </c>
      <c r="F8" s="628">
        <f>+Presupuesto!D566</f>
        <v>1210636.6666666667</v>
      </c>
      <c r="H8" s="359" t="s">
        <v>1386</v>
      </c>
      <c r="I8" s="366">
        <f>'Estudiantes y Graduados'!P42</f>
        <v>0</v>
      </c>
    </row>
    <row r="9" spans="2:9" ht="18.75" x14ac:dyDescent="0.25">
      <c r="B9" s="94" t="s">
        <v>396</v>
      </c>
      <c r="C9" s="84">
        <f>'6. Becas'!D5</f>
        <v>0</v>
      </c>
      <c r="E9" s="629" t="s">
        <v>1558</v>
      </c>
      <c r="F9" s="630"/>
      <c r="H9" s="359" t="s">
        <v>485</v>
      </c>
      <c r="I9" s="366">
        <f>'Gestión del Conocimiento'!P26</f>
        <v>0</v>
      </c>
    </row>
    <row r="10" spans="2:9" ht="19.5" thickBot="1" x14ac:dyDescent="0.3">
      <c r="B10" s="94" t="s">
        <v>397</v>
      </c>
      <c r="C10" s="84">
        <f>'7. Infraestructura'!D5</f>
        <v>0</v>
      </c>
      <c r="E10" s="631" t="s">
        <v>124</v>
      </c>
      <c r="F10" s="632">
        <f>Presupuesto!F566</f>
        <v>1210636.6666666667</v>
      </c>
      <c r="G10" s="113"/>
      <c r="H10" s="359" t="s">
        <v>1387</v>
      </c>
      <c r="I10" s="367">
        <f>'Lo Esencial de la Reforma Univ.'!P33</f>
        <v>0</v>
      </c>
    </row>
    <row r="11" spans="2:9" ht="18.75" x14ac:dyDescent="0.25">
      <c r="B11" s="83" t="s">
        <v>431</v>
      </c>
      <c r="C11" s="84">
        <f>'8. Venta de Servicios'!D5</f>
        <v>0</v>
      </c>
      <c r="F11" s="113"/>
      <c r="G11" s="113"/>
      <c r="H11" s="359" t="s">
        <v>1388</v>
      </c>
      <c r="I11" s="367">
        <f>'Aseguramiento de la Calidad'!P20</f>
        <v>0</v>
      </c>
    </row>
    <row r="12" spans="2:9" ht="19.5" thickBot="1" x14ac:dyDescent="0.3">
      <c r="B12" s="94"/>
      <c r="C12" s="84"/>
      <c r="F12" s="113"/>
      <c r="G12" s="113"/>
      <c r="H12" s="360" t="s">
        <v>1389</v>
      </c>
      <c r="I12" s="368">
        <f>'Cultura de Innovación Insti...'!P19</f>
        <v>0</v>
      </c>
    </row>
    <row r="13" spans="2:9" ht="19.5" thickBot="1" x14ac:dyDescent="0.3">
      <c r="B13" s="94"/>
      <c r="C13" s="84"/>
      <c r="F13" s="113"/>
      <c r="G13" s="113"/>
      <c r="H13" s="363" t="s">
        <v>134</v>
      </c>
      <c r="I13" s="369">
        <f>SUM(I4:I12)</f>
        <v>1210636.6666666665</v>
      </c>
    </row>
    <row r="14" spans="2:9" ht="23.25" x14ac:dyDescent="0.25">
      <c r="B14" s="85"/>
      <c r="C14" s="86"/>
      <c r="F14" s="113"/>
      <c r="G14" s="113"/>
      <c r="H14" s="157"/>
      <c r="I14" s="370"/>
    </row>
    <row r="15" spans="2:9" ht="27" thickBot="1" x14ac:dyDescent="0.3">
      <c r="B15" s="204" t="s">
        <v>134</v>
      </c>
      <c r="C15" s="205">
        <f>SUM(C4:C14)</f>
        <v>1210636.6666666665</v>
      </c>
      <c r="F15" s="113"/>
      <c r="G15" s="113"/>
      <c r="H15" s="549" t="s">
        <v>1397</v>
      </c>
      <c r="I15" s="549"/>
    </row>
    <row r="16" spans="2:9" ht="15.75" thickBot="1" x14ac:dyDescent="0.3">
      <c r="F16" s="113"/>
      <c r="G16" s="113"/>
      <c r="H16" s="361" t="s">
        <v>400</v>
      </c>
      <c r="I16" s="371" t="s">
        <v>401</v>
      </c>
    </row>
    <row r="17" spans="2:15" x14ac:dyDescent="0.25">
      <c r="F17" s="113"/>
      <c r="G17" s="113"/>
      <c r="H17" s="358" t="s">
        <v>1390</v>
      </c>
      <c r="I17" s="375">
        <f>'Gestion Administrativa'!P39</f>
        <v>0</v>
      </c>
      <c r="J17" s="198"/>
    </row>
    <row r="18" spans="2:15" x14ac:dyDescent="0.25">
      <c r="H18" s="359" t="s">
        <v>1391</v>
      </c>
      <c r="I18" s="372">
        <f>'Gestión del Talento Humano'!P15</f>
        <v>0</v>
      </c>
      <c r="J18" s="198"/>
    </row>
    <row r="19" spans="2:15" x14ac:dyDescent="0.25">
      <c r="H19" s="359" t="s">
        <v>1392</v>
      </c>
      <c r="I19" s="372">
        <f>'Gestión Académica'!P21</f>
        <v>0</v>
      </c>
      <c r="J19" s="198"/>
    </row>
    <row r="20" spans="2:15" x14ac:dyDescent="0.25">
      <c r="H20" s="359" t="s">
        <v>1393</v>
      </c>
      <c r="I20" s="372">
        <f>'Internacionalización de la E.S.'!P51</f>
        <v>0</v>
      </c>
      <c r="J20" s="198"/>
    </row>
    <row r="21" spans="2:15" ht="15.75" thickBot="1" x14ac:dyDescent="0.3">
      <c r="H21" s="360" t="s">
        <v>1394</v>
      </c>
      <c r="I21" s="376">
        <f>'Gobernabilidad y Procesos...'!P28</f>
        <v>0</v>
      </c>
      <c r="J21" s="198"/>
    </row>
    <row r="22" spans="2:15" ht="15.75" thickBot="1" x14ac:dyDescent="0.3">
      <c r="H22" s="373" t="s">
        <v>134</v>
      </c>
      <c r="I22" s="374">
        <f>SUM(I17:I21)</f>
        <v>0</v>
      </c>
      <c r="J22" s="198"/>
    </row>
    <row r="23" spans="2:15" ht="15.75" thickBot="1" x14ac:dyDescent="0.3"/>
    <row r="24" spans="2:15" ht="15.75" thickBot="1" x14ac:dyDescent="0.3">
      <c r="H24" s="377" t="s">
        <v>1396</v>
      </c>
      <c r="I24" s="378">
        <f>I13+I22</f>
        <v>1210636.6666666665</v>
      </c>
    </row>
    <row r="25" spans="2:15" x14ac:dyDescent="0.25">
      <c r="H25" s="399"/>
      <c r="I25" s="400"/>
    </row>
    <row r="26" spans="2:15" x14ac:dyDescent="0.25">
      <c r="H26" s="399"/>
      <c r="I26" s="400"/>
    </row>
    <row r="27" spans="2:15" x14ac:dyDescent="0.25">
      <c r="H27" s="198"/>
    </row>
    <row r="28" spans="2:15" x14ac:dyDescent="0.25">
      <c r="B28" s="87" t="s">
        <v>498</v>
      </c>
      <c r="C28" s="87" t="s">
        <v>499</v>
      </c>
      <c r="D28" s="87" t="s">
        <v>500</v>
      </c>
      <c r="E28" s="87" t="s">
        <v>501</v>
      </c>
      <c r="F28" s="87" t="s">
        <v>502</v>
      </c>
      <c r="G28" s="87" t="s">
        <v>503</v>
      </c>
      <c r="H28" s="87" t="s">
        <v>504</v>
      </c>
      <c r="I28" s="198" t="s">
        <v>505</v>
      </c>
      <c r="J28" s="87" t="s">
        <v>506</v>
      </c>
      <c r="K28" s="87" t="s">
        <v>507</v>
      </c>
      <c r="L28" s="87" t="s">
        <v>508</v>
      </c>
      <c r="M28" s="87" t="s">
        <v>509</v>
      </c>
      <c r="N28" s="87" t="s">
        <v>510</v>
      </c>
      <c r="O28" s="87" t="s">
        <v>511</v>
      </c>
    </row>
    <row r="30" spans="2:15" x14ac:dyDescent="0.25">
      <c r="H30" s="158"/>
    </row>
    <row r="32" spans="2:15" ht="18.75" x14ac:dyDescent="0.25">
      <c r="B32" s="83"/>
      <c r="C32" s="84"/>
    </row>
    <row r="33" spans="2:4" ht="18.75" x14ac:dyDescent="0.25">
      <c r="B33" s="83"/>
      <c r="C33" s="84"/>
    </row>
    <row r="34" spans="2:4" x14ac:dyDescent="0.25">
      <c r="B34" s="199" t="s">
        <v>424</v>
      </c>
    </row>
    <row r="36" spans="2:4" ht="18.75" x14ac:dyDescent="0.25">
      <c r="B36" s="82" t="s">
        <v>21</v>
      </c>
      <c r="C36" s="82" t="s">
        <v>55</v>
      </c>
      <c r="D36" s="244" t="s">
        <v>489</v>
      </c>
    </row>
    <row r="37" spans="2:4" ht="18.75" x14ac:dyDescent="0.25">
      <c r="B37" s="87" t="s">
        <v>498</v>
      </c>
      <c r="C37" s="169">
        <f>SUMIF('2. CONTRATACION DE PERSONAL'!C:C,'Cuadro resumen'!$B$37:$B$53,'2. CONTRATACION DE PERSONAL'!D:D)</f>
        <v>0</v>
      </c>
      <c r="D37" s="245">
        <f>SUMIF('2. CONTRATACION DE PERSONAL'!$C:$C,'Cuadro resumen'!$B$37:$B$53,'2. CONTRATACION DE PERSONAL'!$G:$G)</f>
        <v>0</v>
      </c>
    </row>
    <row r="38" spans="2:4" ht="18.75" x14ac:dyDescent="0.25">
      <c r="B38" s="87" t="s">
        <v>499</v>
      </c>
      <c r="C38" s="169">
        <f>SUMIF('2. CONTRATACION DE PERSONAL'!C:C,'Cuadro resumen'!$B$37:$B$53,'2. CONTRATACION DE PERSONAL'!D:D)</f>
        <v>0</v>
      </c>
      <c r="D38" s="245">
        <f>SUMIF('2. CONTRATACION DE PERSONAL'!$C:$C,'Cuadro resumen'!$B$37:$B$53,'2. CONTRATACION DE PERSONAL'!$G:$G)</f>
        <v>0</v>
      </c>
    </row>
    <row r="39" spans="2:4" ht="18.75" x14ac:dyDescent="0.25">
      <c r="B39" s="87" t="s">
        <v>500</v>
      </c>
      <c r="C39" s="169">
        <f>SUMIF('2. CONTRATACION DE PERSONAL'!C:C,'Cuadro resumen'!$B$37:$B$53,'2. CONTRATACION DE PERSONAL'!D:D)</f>
        <v>0</v>
      </c>
      <c r="D39" s="245">
        <f>SUMIF('2. CONTRATACION DE PERSONAL'!$C:$C,'Cuadro resumen'!$B$37:$B$53,'2. CONTRATACION DE PERSONAL'!$G:$G)</f>
        <v>0</v>
      </c>
    </row>
    <row r="40" spans="2:4" ht="18.75" x14ac:dyDescent="0.25">
      <c r="B40" s="87" t="s">
        <v>501</v>
      </c>
      <c r="C40" s="169">
        <f>SUMIF('2. CONTRATACION DE PERSONAL'!C:C,'Cuadro resumen'!$B$37:$B$53,'2. CONTRATACION DE PERSONAL'!D:D)</f>
        <v>0</v>
      </c>
      <c r="D40" s="245">
        <f>SUMIF('2. CONTRATACION DE PERSONAL'!$C:$C,'Cuadro resumen'!$B$37:$B$53,'2. CONTRATACION DE PERSONAL'!$G:$G)</f>
        <v>0</v>
      </c>
    </row>
    <row r="41" spans="2:4" ht="18.75" x14ac:dyDescent="0.25">
      <c r="B41" s="87" t="s">
        <v>502</v>
      </c>
      <c r="C41" s="169">
        <f>SUMIF('2. CONTRATACION DE PERSONAL'!C:C,'Cuadro resumen'!$B$37:$B$53,'2. CONTRATACION DE PERSONAL'!D:D)</f>
        <v>0</v>
      </c>
      <c r="D41" s="245">
        <f>SUMIF('2. CONTRATACION DE PERSONAL'!$C:$C,'Cuadro resumen'!$B$37:$B$53,'2. CONTRATACION DE PERSONAL'!$G:$G)</f>
        <v>0</v>
      </c>
    </row>
    <row r="42" spans="2:4" ht="18.75" x14ac:dyDescent="0.25">
      <c r="B42" s="87" t="s">
        <v>503</v>
      </c>
      <c r="C42" s="169">
        <f>SUMIF('2. CONTRATACION DE PERSONAL'!C:C,'Cuadro resumen'!$B$37:$B$53,'2. CONTRATACION DE PERSONAL'!D:D)</f>
        <v>0</v>
      </c>
      <c r="D42" s="245">
        <f>SUMIF('2. CONTRATACION DE PERSONAL'!$C:$C,'Cuadro resumen'!$B$37:$B$53,'2. CONTRATACION DE PERSONAL'!$G:$G)</f>
        <v>0</v>
      </c>
    </row>
    <row r="43" spans="2:4" ht="18.75" x14ac:dyDescent="0.25">
      <c r="B43" s="87" t="s">
        <v>504</v>
      </c>
      <c r="C43" s="169">
        <f>SUMIF('2. CONTRATACION DE PERSONAL'!C:C,'Cuadro resumen'!$B$37:$B$53,'2. CONTRATACION DE PERSONAL'!D:D)</f>
        <v>0</v>
      </c>
      <c r="D43" s="245">
        <f>SUMIF('2. CONTRATACION DE PERSONAL'!$C:$C,'Cuadro resumen'!$B$37:$B$53,'2. CONTRATACION DE PERSONAL'!$G:$G)</f>
        <v>0</v>
      </c>
    </row>
    <row r="44" spans="2:4" ht="18.75" x14ac:dyDescent="0.25">
      <c r="B44" s="87" t="s">
        <v>505</v>
      </c>
      <c r="C44" s="169">
        <f>SUMIF('2. CONTRATACION DE PERSONAL'!C:C,'Cuadro resumen'!$B$37:$B$53,'2. CONTRATACION DE PERSONAL'!D:D)</f>
        <v>0</v>
      </c>
      <c r="D44" s="245">
        <f>SUMIF('2. CONTRATACION DE PERSONAL'!$C:$C,'Cuadro resumen'!$B$37:$B$53,'2. CONTRATACION DE PERSONAL'!$G:$G)</f>
        <v>0</v>
      </c>
    </row>
    <row r="45" spans="2:4" ht="18.75" x14ac:dyDescent="0.25">
      <c r="B45" s="87" t="s">
        <v>506</v>
      </c>
      <c r="C45" s="169">
        <f>SUMIF('2. CONTRATACION DE PERSONAL'!C:C,'Cuadro resumen'!$B$37:$B$53,'2. CONTRATACION DE PERSONAL'!D:D)</f>
        <v>0</v>
      </c>
      <c r="D45" s="245">
        <f>SUMIF('2. CONTRATACION DE PERSONAL'!$C:$C,'Cuadro resumen'!$B$37:$B$53,'2. CONTRATACION DE PERSONAL'!$G:$G)</f>
        <v>0</v>
      </c>
    </row>
    <row r="46" spans="2:4" ht="18.75" x14ac:dyDescent="0.25">
      <c r="B46" s="87" t="s">
        <v>507</v>
      </c>
      <c r="C46" s="169">
        <f>SUMIF('2. CONTRATACION DE PERSONAL'!C:C,'Cuadro resumen'!$B$37:$B$53,'2. CONTRATACION DE PERSONAL'!D:D)</f>
        <v>0</v>
      </c>
      <c r="D46" s="245">
        <f>SUMIF('2. CONTRATACION DE PERSONAL'!$C:$C,'Cuadro resumen'!$B$37:$B$53,'2. CONTRATACION DE PERSONAL'!$G:$G)</f>
        <v>0</v>
      </c>
    </row>
    <row r="47" spans="2:4" ht="18.75" x14ac:dyDescent="0.25">
      <c r="B47" s="87" t="s">
        <v>508</v>
      </c>
      <c r="C47" s="169">
        <f>SUMIF('2. CONTRATACION DE PERSONAL'!C:C,'Cuadro resumen'!$B$37:$B$53,'2. CONTRATACION DE PERSONAL'!D:D)</f>
        <v>0</v>
      </c>
      <c r="D47" s="245">
        <f>SUMIF('2. CONTRATACION DE PERSONAL'!$C:$C,'Cuadro resumen'!$B$37:$B$53,'2. CONTRATACION DE PERSONAL'!$G:$G)</f>
        <v>0</v>
      </c>
    </row>
    <row r="48" spans="2:4" ht="18.75" x14ac:dyDescent="0.25">
      <c r="B48" s="87" t="s">
        <v>509</v>
      </c>
      <c r="C48" s="169">
        <f>SUMIF('2. CONTRATACION DE PERSONAL'!C:C,'Cuadro resumen'!$B$37:$B$53,'2. CONTRATACION DE PERSONAL'!D:D)</f>
        <v>0</v>
      </c>
      <c r="D48" s="245">
        <f>SUMIF('2. CONTRATACION DE PERSONAL'!$C:$C,'Cuadro resumen'!$B$37:$B$53,'2. CONTRATACION DE PERSONAL'!$G:$G)</f>
        <v>0</v>
      </c>
    </row>
    <row r="49" spans="2:4" ht="18.75" x14ac:dyDescent="0.25">
      <c r="B49" s="87" t="s">
        <v>510</v>
      </c>
      <c r="C49" s="169">
        <f>SUMIF('2. CONTRATACION DE PERSONAL'!C:C,'Cuadro resumen'!$B$37:$B$53,'2. CONTRATACION DE PERSONAL'!D:D)</f>
        <v>0</v>
      </c>
      <c r="D49" s="245">
        <f>SUMIF('2. CONTRATACION DE PERSONAL'!$C:$C,'Cuadro resumen'!$B$37:$B$53,'2. CONTRATACION DE PERSONAL'!$G:$G)</f>
        <v>0</v>
      </c>
    </row>
    <row r="50" spans="2:4" ht="18.75" x14ac:dyDescent="0.25">
      <c r="B50" s="87" t="s">
        <v>511</v>
      </c>
      <c r="C50" s="169">
        <f>SUMIF('2. CONTRATACION DE PERSONAL'!C:C,'Cuadro resumen'!$B$37:$B$53,'2. CONTRATACION DE PERSONAL'!D:D)</f>
        <v>0</v>
      </c>
      <c r="D50" s="245">
        <f>SUMIF('2. CONTRATACION DE PERSONAL'!$C:$C,'Cuadro resumen'!$B$37:$B$53,'2. CONTRATACION DE PERSONAL'!$G:$G)</f>
        <v>0</v>
      </c>
    </row>
    <row r="51" spans="2:4" ht="18.75" x14ac:dyDescent="0.25">
      <c r="B51" s="83" t="s">
        <v>84</v>
      </c>
      <c r="C51" s="169">
        <f>SUMIF('2. CONTRATACION DE PERSONAL'!C:C,'Cuadro resumen'!$B$37:$B$53,'2. CONTRATACION DE PERSONAL'!D:D)</f>
        <v>0</v>
      </c>
      <c r="D51" s="245">
        <f>SUMIF('2. CONTRATACION DE PERSONAL'!$C:$C,'Cuadro resumen'!$B$37:$B$53,'2. CONTRATACION DE PERSONAL'!$G:$G)</f>
        <v>0</v>
      </c>
    </row>
    <row r="52" spans="2:4" ht="18.75" x14ac:dyDescent="0.25">
      <c r="B52" s="83" t="s">
        <v>60</v>
      </c>
      <c r="C52" s="169">
        <f>SUMIF('2. CONTRATACION DE PERSONAL'!C:C,'Cuadro resumen'!$B$37:$B$53,'2. CONTRATACION DE PERSONAL'!D:D)</f>
        <v>0</v>
      </c>
      <c r="D52" s="245">
        <f>SUMIF('2. CONTRATACION DE PERSONAL'!$C:$C,'Cuadro resumen'!$B$37:$B$53,'2. CONTRATACION DE PERSONAL'!$G:$G)</f>
        <v>0</v>
      </c>
    </row>
    <row r="53" spans="2:4" ht="18.75" x14ac:dyDescent="0.25">
      <c r="B53" s="83" t="s">
        <v>61</v>
      </c>
      <c r="C53" s="169">
        <f>SUMIF('2. CONTRATACION DE PERSONAL'!C:C,'Cuadro resumen'!$B$37:$B$53,'2. CONTRATACION DE PERSONAL'!D:D)</f>
        <v>2</v>
      </c>
      <c r="D53" s="245">
        <f>SUMIF('2. CONTRATACION DE PERSONAL'!$C:$C,'Cuadro resumen'!$B$37:$B$53,'2. CONTRATACION DE PERSONAL'!$G:$G)</f>
        <v>720000</v>
      </c>
    </row>
    <row r="54" spans="2:4" ht="23.25" x14ac:dyDescent="0.25">
      <c r="B54" s="85" t="s">
        <v>134</v>
      </c>
      <c r="C54" s="170">
        <f>SUBTOTAL(109,C37:C53)</f>
        <v>2</v>
      </c>
      <c r="D54" s="245">
        <f>SUM(D37:D53)</f>
        <v>720000</v>
      </c>
    </row>
    <row r="63" spans="2:4" x14ac:dyDescent="0.25">
      <c r="B63" s="199" t="s">
        <v>390</v>
      </c>
    </row>
    <row r="65" spans="2:4" ht="18.75" x14ac:dyDescent="0.25">
      <c r="B65" s="82" t="s">
        <v>21</v>
      </c>
      <c r="C65" s="82" t="s">
        <v>55</v>
      </c>
      <c r="D65" s="244" t="s">
        <v>489</v>
      </c>
    </row>
    <row r="66" spans="2:4" ht="18.75" x14ac:dyDescent="0.25">
      <c r="B66" s="83" t="s">
        <v>63</v>
      </c>
      <c r="C66" s="84">
        <f>SUMIF('3. EQUIPO DE OFICINA'!C:C,'Cuadro resumen'!$B$66:$B$75,'3. EQUIPO DE OFICINA'!D:D)</f>
        <v>0</v>
      </c>
      <c r="D66" s="246">
        <f>SUMIF('3. EQUIPO DE OFICINA'!$C:$C,'Cuadro resumen'!$B$66:$B$75,'3. EQUIPO DE OFICINA'!$F:$F)</f>
        <v>0</v>
      </c>
    </row>
    <row r="67" spans="2:4" ht="18.75" x14ac:dyDescent="0.25">
      <c r="B67" s="94" t="s">
        <v>64</v>
      </c>
      <c r="C67" s="84">
        <f>SUMIF('3. EQUIPO DE OFICINA'!C:C,'Cuadro resumen'!$B$66:$B$75,'3. EQUIPO DE OFICINA'!D:D)</f>
        <v>2</v>
      </c>
      <c r="D67" s="246">
        <f>SUMIF('3. EQUIPO DE OFICINA'!$C:$C,'Cuadro resumen'!$B$66:$B$75,'3. EQUIPO DE OFICINA'!$F:$F)</f>
        <v>4800</v>
      </c>
    </row>
    <row r="68" spans="2:4" ht="18.75" x14ac:dyDescent="0.25">
      <c r="B68" s="94" t="s">
        <v>65</v>
      </c>
      <c r="C68" s="84">
        <f>SUMIF('3. EQUIPO DE OFICINA'!C:C,'Cuadro resumen'!$B$66:$B$75,'3. EQUIPO DE OFICINA'!D:D)</f>
        <v>0</v>
      </c>
      <c r="D68" s="246">
        <f>SUMIF('3. EQUIPO DE OFICINA'!$C:$C,'Cuadro resumen'!$B$66:$B$75,'3. EQUIPO DE OFICINA'!$F:$F)</f>
        <v>0</v>
      </c>
    </row>
    <row r="69" spans="2:4" ht="18.75" x14ac:dyDescent="0.25">
      <c r="B69" s="94" t="s">
        <v>66</v>
      </c>
      <c r="C69" s="84">
        <f>SUMIF('3. EQUIPO DE OFICINA'!C:C,'Cuadro resumen'!$B$66:$B$75,'3. EQUIPO DE OFICINA'!D:D)</f>
        <v>0</v>
      </c>
      <c r="D69" s="246">
        <f>SUMIF('3. EQUIPO DE OFICINA'!$C:$C,'Cuadro resumen'!$B$66:$B$75,'3. EQUIPO DE OFICINA'!$F:$F)</f>
        <v>0</v>
      </c>
    </row>
    <row r="70" spans="2:4" ht="18.75" x14ac:dyDescent="0.25">
      <c r="B70" s="94" t="s">
        <v>67</v>
      </c>
      <c r="C70" s="84">
        <f>SUMIF('3. EQUIPO DE OFICINA'!C:C,'Cuadro resumen'!$B$66:$B$75,'3. EQUIPO DE OFICINA'!D:D)</f>
        <v>0</v>
      </c>
      <c r="D70" s="246">
        <f>SUMIF('3. EQUIPO DE OFICINA'!$C:$C,'Cuadro resumen'!$B$66:$B$75,'3. EQUIPO DE OFICINA'!$F:$F)</f>
        <v>0</v>
      </c>
    </row>
    <row r="71" spans="2:4" ht="18.75" x14ac:dyDescent="0.25">
      <c r="B71" s="94" t="s">
        <v>68</v>
      </c>
      <c r="C71" s="84">
        <f>SUMIF('3. EQUIPO DE OFICINA'!C:C,'Cuadro resumen'!$B$66:$B$75,'3. EQUIPO DE OFICINA'!D:D)</f>
        <v>1</v>
      </c>
      <c r="D71" s="246">
        <f>SUMIF('3. EQUIPO DE OFICINA'!$C:$C,'Cuadro resumen'!$B$66:$B$75,'3. EQUIPO DE OFICINA'!$F:$F)</f>
        <v>10000</v>
      </c>
    </row>
    <row r="72" spans="2:4" ht="18.75" x14ac:dyDescent="0.25">
      <c r="B72" s="94" t="s">
        <v>69</v>
      </c>
      <c r="C72" s="84">
        <f>SUMIF('3. EQUIPO DE OFICINA'!C:C,'Cuadro resumen'!$B$66:$B$75,'3. EQUIPO DE OFICINA'!D:D)</f>
        <v>1</v>
      </c>
      <c r="D72" s="246">
        <f>SUMIF('3. EQUIPO DE OFICINA'!$C:$C,'Cuadro resumen'!$B$66:$B$75,'3. EQUIPO DE OFICINA'!$F:$F)</f>
        <v>8000</v>
      </c>
    </row>
    <row r="73" spans="2:4" ht="18.75" x14ac:dyDescent="0.25">
      <c r="B73" s="83" t="s">
        <v>70</v>
      </c>
      <c r="C73" s="84">
        <f>SUMIF('3. EQUIPO DE OFICINA'!C:C,'Cuadro resumen'!$B$66:$B$75,'3. EQUIPO DE OFICINA'!D:D)</f>
        <v>0</v>
      </c>
      <c r="D73" s="246">
        <f>SUMIF('3. EQUIPO DE OFICINA'!$C:$C,'Cuadro resumen'!$B$66:$B$75,'3. EQUIPO DE OFICINA'!$F:$F)</f>
        <v>0</v>
      </c>
    </row>
    <row r="74" spans="2:4" ht="18.75" x14ac:dyDescent="0.25">
      <c r="B74" s="83" t="s">
        <v>71</v>
      </c>
      <c r="C74" s="84">
        <f>SUMIF('3. EQUIPO DE OFICINA'!C:C,'Cuadro resumen'!$B$66:$B$75,'3. EQUIPO DE OFICINA'!D:D)</f>
        <v>0</v>
      </c>
      <c r="D74" s="246">
        <f>SUMIF('3. EQUIPO DE OFICINA'!$C:$C,'Cuadro resumen'!$B$66:$B$75,'3. EQUIPO DE OFICINA'!$F:$F)</f>
        <v>0</v>
      </c>
    </row>
    <row r="75" spans="2:4" ht="18.75" x14ac:dyDescent="0.25">
      <c r="B75" s="83" t="s">
        <v>72</v>
      </c>
      <c r="C75" s="84">
        <f>SUMIF('3. EQUIPO DE OFICINA'!C:C,'Cuadro resumen'!$B$66:$B$75,'3. EQUIPO DE OFICINA'!D:D)</f>
        <v>0</v>
      </c>
      <c r="D75" s="246">
        <f>SUMIF('3. EQUIPO DE OFICINA'!$C:$C,'Cuadro resumen'!$B$66:$B$75,'3. EQUIPO DE OFICINA'!$F:$F)</f>
        <v>0</v>
      </c>
    </row>
    <row r="76" spans="2:4" ht="18.75" x14ac:dyDescent="0.25">
      <c r="B76" s="83"/>
      <c r="C76" s="84">
        <f>SUMIF('3. EQUIPO DE OFICINA'!C:C,'Cuadro resumen'!$B$66:$B$75,'3. EQUIPO DE OFICINA'!D:D)</f>
        <v>0</v>
      </c>
      <c r="D76" s="246">
        <f>SUMIF('3. EQUIPO DE OFICINA'!$C:$C,'Cuadro resumen'!$B$66:$B$75,'3. EQUIPO DE OFICINA'!$F:$F)</f>
        <v>0</v>
      </c>
    </row>
    <row r="77" spans="2:4" ht="23.25" x14ac:dyDescent="0.25">
      <c r="B77" s="85" t="s">
        <v>134</v>
      </c>
      <c r="C77" s="86">
        <f>SUM(C66:C76)</f>
        <v>4</v>
      </c>
      <c r="D77" s="247">
        <f>SUM(D66:D76)</f>
        <v>22800</v>
      </c>
    </row>
    <row r="80" spans="2:4" x14ac:dyDescent="0.25">
      <c r="B80" s="199" t="s">
        <v>391</v>
      </c>
    </row>
    <row r="82" spans="2:4" ht="18.75" x14ac:dyDescent="0.25">
      <c r="B82" s="82" t="s">
        <v>392</v>
      </c>
      <c r="C82" s="82" t="s">
        <v>55</v>
      </c>
      <c r="D82" s="244" t="s">
        <v>489</v>
      </c>
    </row>
    <row r="83" spans="2:4" ht="37.5" x14ac:dyDescent="0.25">
      <c r="B83" s="325" t="s">
        <v>1353</v>
      </c>
      <c r="C83" s="84">
        <f>SUMIF('4. EQUIPO TECNOLÓGICOS'!C:C,'Cuadro resumen'!$B$83:$B$99,'4. EQUIPO TECNOLÓGICOS'!D:D)</f>
        <v>0</v>
      </c>
      <c r="D83" s="84">
        <f>SUMIF('4. EQUIPO TECNOLÓGICOS'!$C:$C,'Cuadro resumen'!$B$83:$B$99,'4. EQUIPO TECNOLÓGICOS'!F:F)</f>
        <v>0</v>
      </c>
    </row>
    <row r="84" spans="2:4" ht="18.75" x14ac:dyDescent="0.25">
      <c r="B84" s="325" t="s">
        <v>1354</v>
      </c>
      <c r="C84" s="84">
        <f>SUMIF('4. EQUIPO TECNOLÓGICOS'!C:C,'Cuadro resumen'!$B$83:$B$99,'4. EQUIPO TECNOLÓGICOS'!D:D)</f>
        <v>0</v>
      </c>
      <c r="D84" s="84">
        <f>SUMIF('4. EQUIPO TECNOLÓGICOS'!$C:$C,'Cuadro resumen'!$B$83:$B$99,'4. EQUIPO TECNOLÓGICOS'!F:F)</f>
        <v>0</v>
      </c>
    </row>
    <row r="85" spans="2:4" ht="37.5" x14ac:dyDescent="0.25">
      <c r="B85" s="325" t="s">
        <v>1352</v>
      </c>
      <c r="C85" s="84">
        <f>SUMIF('4. EQUIPO TECNOLÓGICOS'!C:C,'Cuadro resumen'!$B$83:$B$99,'4. EQUIPO TECNOLÓGICOS'!D:D)</f>
        <v>0</v>
      </c>
      <c r="D85" s="84">
        <f>SUMIF('4. EQUIPO TECNOLÓGICOS'!$C:$C,'Cuadro resumen'!$B$83:$B$99,'4. EQUIPO TECNOLÓGICOS'!F:F)</f>
        <v>0</v>
      </c>
    </row>
    <row r="86" spans="2:4" ht="37.5" x14ac:dyDescent="0.25">
      <c r="B86" s="325" t="s">
        <v>1355</v>
      </c>
      <c r="C86" s="84">
        <f>SUMIF('4. EQUIPO TECNOLÓGICOS'!C:C,'Cuadro resumen'!$B$83:$B$99,'4. EQUIPO TECNOLÓGICOS'!D:D)</f>
        <v>0</v>
      </c>
      <c r="D86" s="84">
        <f>SUMIF('4. EQUIPO TECNOLÓGICOS'!$C:$C,'Cuadro resumen'!$B$83:$B$99,'4. EQUIPO TECNOLÓGICOS'!F:F)</f>
        <v>0</v>
      </c>
    </row>
    <row r="87" spans="2:4" ht="18.75" x14ac:dyDescent="0.25">
      <c r="B87" s="83" t="s">
        <v>425</v>
      </c>
      <c r="C87" s="84">
        <f>SUMIF('4. EQUIPO TECNOLÓGICOS'!C:C,'Cuadro resumen'!$B$83:$B$99,'4. EQUIPO TECNOLÓGICOS'!D:D)</f>
        <v>0</v>
      </c>
      <c r="D87" s="84">
        <f>SUMIF('4. EQUIPO TECNOLÓGICOS'!$C:$C,'Cuadro resumen'!$B$83:$B$99,'4. EQUIPO TECNOLÓGICOS'!F:F)</f>
        <v>0</v>
      </c>
    </row>
    <row r="88" spans="2:4" ht="18.75" x14ac:dyDescent="0.25">
      <c r="B88" s="94" t="s">
        <v>73</v>
      </c>
      <c r="C88" s="84">
        <f>SUMIF('4. EQUIPO TECNOLÓGICOS'!C:C,'Cuadro resumen'!$B$83:$B$99,'4. EQUIPO TECNOLÓGICOS'!D:D)</f>
        <v>0</v>
      </c>
      <c r="D88" s="84">
        <f>SUMIF('4. EQUIPO TECNOLÓGICOS'!$C:$C,'Cuadro resumen'!$B$83:$B$99,'4. EQUIPO TECNOLÓGICOS'!F:F)</f>
        <v>0</v>
      </c>
    </row>
    <row r="89" spans="2:4" ht="18.75" x14ac:dyDescent="0.25">
      <c r="B89" s="94" t="s">
        <v>74</v>
      </c>
      <c r="C89" s="84">
        <f>SUMIF('4. EQUIPO TECNOLÓGICOS'!C:C,'Cuadro resumen'!$B$83:$B$99,'4. EQUIPO TECNOLÓGICOS'!D:D)</f>
        <v>0</v>
      </c>
      <c r="D89" s="84">
        <f>SUMIF('4. EQUIPO TECNOLÓGICOS'!$C:$C,'Cuadro resumen'!$B$83:$B$99,'4. EQUIPO TECNOLÓGICOS'!F:F)</f>
        <v>0</v>
      </c>
    </row>
    <row r="90" spans="2:4" ht="18.75" x14ac:dyDescent="0.25">
      <c r="B90" s="94" t="s">
        <v>75</v>
      </c>
      <c r="C90" s="84">
        <f>SUMIF('4. EQUIPO TECNOLÓGICOS'!C:C,'Cuadro resumen'!$B$83:$B$99,'4. EQUIPO TECNOLÓGICOS'!D:D)</f>
        <v>0</v>
      </c>
      <c r="D90" s="84">
        <f>SUMIF('4. EQUIPO TECNOLÓGICOS'!$C:$C,'Cuadro resumen'!$B$83:$B$99,'4. EQUIPO TECNOLÓGICOS'!F:F)</f>
        <v>0</v>
      </c>
    </row>
    <row r="91" spans="2:4" ht="18.75" x14ac:dyDescent="0.25">
      <c r="B91" s="83" t="s">
        <v>426</v>
      </c>
      <c r="C91" s="84">
        <f>SUMIF('4. EQUIPO TECNOLÓGICOS'!C:C,'Cuadro resumen'!$B$83:$B$99,'4. EQUIPO TECNOLÓGICOS'!D:D)</f>
        <v>0</v>
      </c>
      <c r="D91" s="84">
        <f>SUMIF('4. EQUIPO TECNOLÓGICOS'!$C:$C,'Cuadro resumen'!$B$83:$B$99,'4. EQUIPO TECNOLÓGICOS'!F:F)</f>
        <v>0</v>
      </c>
    </row>
    <row r="92" spans="2:4" ht="18.75" x14ac:dyDescent="0.25">
      <c r="B92" s="94" t="s">
        <v>76</v>
      </c>
      <c r="C92" s="84">
        <f>SUMIF('4. EQUIPO TECNOLÓGICOS'!C:C,'Cuadro resumen'!$B$83:$B$99,'4. EQUIPO TECNOLÓGICOS'!D:D)</f>
        <v>0</v>
      </c>
      <c r="D92" s="84">
        <f>SUMIF('4. EQUIPO TECNOLÓGICOS'!$C:$C,'Cuadro resumen'!$B$83:$B$99,'4. EQUIPO TECNOLÓGICOS'!F:F)</f>
        <v>0</v>
      </c>
    </row>
    <row r="93" spans="2:4" ht="18.75" x14ac:dyDescent="0.25">
      <c r="B93" s="83" t="s">
        <v>77</v>
      </c>
      <c r="C93" s="84">
        <f>SUMIF('4. EQUIPO TECNOLÓGICOS'!C:C,'Cuadro resumen'!$B$83:$B$99,'4. EQUIPO TECNOLÓGICOS'!D:D)</f>
        <v>0</v>
      </c>
      <c r="D93" s="84">
        <f>SUMIF('4. EQUIPO TECNOLÓGICOS'!$C:$C,'Cuadro resumen'!$B$83:$B$99,'4. EQUIPO TECNOLÓGICOS'!F:F)</f>
        <v>0</v>
      </c>
    </row>
    <row r="94" spans="2:4" ht="18.75" x14ac:dyDescent="0.25">
      <c r="B94" s="94" t="s">
        <v>78</v>
      </c>
      <c r="C94" s="84">
        <f>SUMIF('4. EQUIPO TECNOLÓGICOS'!C:C,'Cuadro resumen'!$B$83:$B$99,'4. EQUIPO TECNOLÓGICOS'!D:D)</f>
        <v>0</v>
      </c>
      <c r="D94" s="84">
        <f>SUMIF('4. EQUIPO TECNOLÓGICOS'!$C:$C,'Cuadro resumen'!$B$83:$B$99,'4. EQUIPO TECNOLÓGICOS'!F:F)</f>
        <v>0</v>
      </c>
    </row>
    <row r="95" spans="2:4" ht="18.75" x14ac:dyDescent="0.25">
      <c r="B95" s="94" t="s">
        <v>79</v>
      </c>
      <c r="C95" s="84">
        <f>SUMIF('4. EQUIPO TECNOLÓGICOS'!C:C,'Cuadro resumen'!$B$83:$B$99,'4. EQUIPO TECNOLÓGICOS'!D:D)</f>
        <v>0</v>
      </c>
      <c r="D95" s="84">
        <f>SUMIF('4. EQUIPO TECNOLÓGICOS'!$C:$C,'Cuadro resumen'!$B$83:$B$99,'4. EQUIPO TECNOLÓGICOS'!F:F)</f>
        <v>0</v>
      </c>
    </row>
    <row r="96" spans="2:4" ht="18.75" x14ac:dyDescent="0.25">
      <c r="B96" s="83" t="s">
        <v>427</v>
      </c>
      <c r="C96" s="84">
        <f>SUMIF('4. EQUIPO TECNOLÓGICOS'!C:C,'Cuadro resumen'!$B$83:$B$99,'4. EQUIPO TECNOLÓGICOS'!D:D)</f>
        <v>0</v>
      </c>
      <c r="D96" s="84">
        <f>SUMIF('4. EQUIPO TECNOLÓGICOS'!$C:$C,'Cuadro resumen'!$B$83:$B$99,'4. EQUIPO TECNOLÓGICOS'!F:F)</f>
        <v>0</v>
      </c>
    </row>
    <row r="97" spans="2:4" ht="18.75" x14ac:dyDescent="0.25">
      <c r="B97" s="94" t="s">
        <v>81</v>
      </c>
      <c r="C97" s="84">
        <f>SUMIF('4. EQUIPO TECNOLÓGICOS'!C:C,'Cuadro resumen'!$B$83:$B$99,'4. EQUIPO TECNOLÓGICOS'!D:D)</f>
        <v>0</v>
      </c>
      <c r="D97" s="84">
        <f>SUMIF('4. EQUIPO TECNOLÓGICOS'!$C:$C,'Cuadro resumen'!$B$83:$B$99,'4. EQUIPO TECNOLÓGICOS'!F:F)</f>
        <v>0</v>
      </c>
    </row>
    <row r="98" spans="2:4" ht="18.75" x14ac:dyDescent="0.25">
      <c r="B98" s="94" t="s">
        <v>82</v>
      </c>
      <c r="C98" s="84">
        <f>SUMIF('4. EQUIPO TECNOLÓGICOS'!C:C,'Cuadro resumen'!$B$83:$B$99,'4. EQUIPO TECNOLÓGICOS'!D:D)</f>
        <v>3</v>
      </c>
      <c r="D98" s="84">
        <f>SUMIF('4. EQUIPO TECNOLÓGICOS'!$C:$C,'Cuadro resumen'!$B$83:$B$99,'4. EQUIPO TECNOLÓGICOS'!F:F)</f>
        <v>1500</v>
      </c>
    </row>
    <row r="99" spans="2:4" ht="18.75" x14ac:dyDescent="0.25">
      <c r="B99" s="94" t="s">
        <v>83</v>
      </c>
      <c r="C99" s="84">
        <f>SUMIF('4. EQUIPO TECNOLÓGICOS'!C:C,'Cuadro resumen'!$B$83:$B$99,'4. EQUIPO TECNOLÓGICOS'!D:D)</f>
        <v>24</v>
      </c>
      <c r="D99" s="84">
        <f>SUMIF('4. EQUIPO TECNOLÓGICOS'!$C:$C,'Cuadro resumen'!$B$83:$B$99,'4. EQUIPO TECNOLÓGICOS'!F:F)</f>
        <v>480</v>
      </c>
    </row>
    <row r="100" spans="2:4" ht="23.25" x14ac:dyDescent="0.25">
      <c r="B100" s="85" t="s">
        <v>134</v>
      </c>
      <c r="C100" s="86">
        <f>SUM(C83:C99)</f>
        <v>27</v>
      </c>
      <c r="D100" s="86">
        <f>SUM(D83:D99)</f>
        <v>1980</v>
      </c>
    </row>
    <row r="104" spans="2:4" x14ac:dyDescent="0.25">
      <c r="B104" s="199" t="s">
        <v>487</v>
      </c>
    </row>
    <row r="125" spans="2:4" x14ac:dyDescent="0.25">
      <c r="B125" s="199" t="s">
        <v>488</v>
      </c>
    </row>
    <row r="126" spans="2:4" x14ac:dyDescent="0.25">
      <c r="B126" s="87" t="s">
        <v>125</v>
      </c>
      <c r="C126" s="87" t="s">
        <v>55</v>
      </c>
      <c r="D126" s="87" t="s">
        <v>489</v>
      </c>
    </row>
    <row r="127" spans="2:4" x14ac:dyDescent="0.25">
      <c r="B127" s="87" t="s">
        <v>490</v>
      </c>
    </row>
    <row r="128" spans="2:4" x14ac:dyDescent="0.25">
      <c r="B128" s="87" t="s">
        <v>479</v>
      </c>
    </row>
    <row r="129" spans="2:2" x14ac:dyDescent="0.25">
      <c r="B129" s="87" t="s">
        <v>496</v>
      </c>
    </row>
    <row r="142" spans="2:2" x14ac:dyDescent="0.25">
      <c r="B142" s="199" t="s">
        <v>497</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F20" sqref="F20"/>
    </sheetView>
  </sheetViews>
  <sheetFormatPr baseColWidth="10" defaultRowHeight="15" x14ac:dyDescent="0.25"/>
  <cols>
    <col min="1" max="2" width="21.7109375" customWidth="1"/>
    <col min="3" max="6" width="27.42578125" customWidth="1"/>
    <col min="7" max="7" width="15.28515625" customWidth="1"/>
    <col min="8" max="8" width="13.710937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20" width="14.140625" customWidth="1"/>
    <col min="21" max="21" width="17" customWidth="1"/>
  </cols>
  <sheetData>
    <row r="1" spans="1:21" ht="18.75" x14ac:dyDescent="0.25">
      <c r="B1" s="296"/>
      <c r="C1" s="296"/>
      <c r="D1" s="296"/>
      <c r="E1" s="296"/>
      <c r="F1" s="296"/>
      <c r="G1" s="296" t="s">
        <v>1448</v>
      </c>
      <c r="J1" s="296"/>
      <c r="K1" s="296"/>
      <c r="L1" s="296"/>
      <c r="M1" s="296"/>
      <c r="N1" s="296"/>
      <c r="O1" s="296"/>
      <c r="P1" s="296"/>
      <c r="Q1" s="296"/>
      <c r="R1" s="296"/>
      <c r="S1" s="296"/>
      <c r="T1" s="296"/>
      <c r="U1" s="296"/>
    </row>
    <row r="2" spans="1:21" ht="18.75" x14ac:dyDescent="0.25">
      <c r="A2" s="281" t="s">
        <v>1373</v>
      </c>
      <c r="B2" s="296"/>
      <c r="C2" s="296"/>
      <c r="D2" s="296"/>
      <c r="E2" s="296"/>
      <c r="F2" s="296"/>
      <c r="G2" s="296"/>
      <c r="J2" s="296"/>
      <c r="K2" s="296"/>
      <c r="L2" s="296"/>
      <c r="M2" s="296"/>
      <c r="N2" s="296"/>
      <c r="O2" s="296"/>
      <c r="P2" s="296"/>
      <c r="Q2" s="296"/>
      <c r="R2" s="296"/>
      <c r="S2" s="296"/>
      <c r="T2" s="296"/>
      <c r="U2" s="296"/>
    </row>
    <row r="3" spans="1:21" x14ac:dyDescent="0.25">
      <c r="A3" s="601" t="s">
        <v>1449</v>
      </c>
      <c r="B3" s="601"/>
      <c r="C3" s="601"/>
      <c r="D3" s="601"/>
      <c r="E3" s="601"/>
      <c r="F3" s="601"/>
      <c r="G3" s="601"/>
      <c r="H3" s="601"/>
      <c r="I3" s="601"/>
      <c r="J3" s="601"/>
      <c r="K3" s="601"/>
      <c r="L3" s="601"/>
      <c r="M3" s="601"/>
      <c r="N3" s="601"/>
      <c r="O3" s="601"/>
      <c r="P3" s="601"/>
      <c r="Q3" s="601"/>
      <c r="R3" s="601"/>
      <c r="S3" s="601"/>
      <c r="T3" s="601"/>
      <c r="U3" s="601"/>
    </row>
    <row r="4" spans="1:21" ht="15" customHeight="1" x14ac:dyDescent="0.25">
      <c r="A4" s="582" t="s">
        <v>100</v>
      </c>
      <c r="B4" s="552" t="s">
        <v>115</v>
      </c>
      <c r="C4" s="555" t="s">
        <v>89</v>
      </c>
      <c r="D4" s="555" t="s">
        <v>90</v>
      </c>
      <c r="E4" s="570" t="s">
        <v>402</v>
      </c>
      <c r="F4" s="555" t="s">
        <v>91</v>
      </c>
      <c r="G4" s="582" t="s">
        <v>103</v>
      </c>
      <c r="H4" s="582"/>
      <c r="I4" s="582"/>
      <c r="J4" s="582"/>
      <c r="K4" s="582"/>
      <c r="L4" s="582"/>
      <c r="M4" s="582"/>
      <c r="N4" s="582"/>
      <c r="O4" s="581" t="s">
        <v>104</v>
      </c>
      <c r="P4" s="581"/>
      <c r="Q4" s="552" t="s">
        <v>105</v>
      </c>
      <c r="R4" s="552" t="s">
        <v>106</v>
      </c>
      <c r="S4" s="552" t="s">
        <v>113</v>
      </c>
      <c r="T4" s="552" t="s">
        <v>112</v>
      </c>
      <c r="U4" s="567" t="s">
        <v>92</v>
      </c>
    </row>
    <row r="5" spans="1:21" ht="15" customHeight="1" x14ac:dyDescent="0.25">
      <c r="A5" s="582"/>
      <c r="B5" s="553"/>
      <c r="C5" s="556"/>
      <c r="D5" s="556"/>
      <c r="E5" s="571"/>
      <c r="F5" s="556"/>
      <c r="G5" s="582" t="s">
        <v>107</v>
      </c>
      <c r="H5" s="582"/>
      <c r="I5" s="582" t="s">
        <v>108</v>
      </c>
      <c r="J5" s="582"/>
      <c r="K5" s="582" t="s">
        <v>109</v>
      </c>
      <c r="L5" s="582"/>
      <c r="M5" s="582" t="s">
        <v>110</v>
      </c>
      <c r="N5" s="582"/>
      <c r="O5" s="581"/>
      <c r="P5" s="581"/>
      <c r="Q5" s="553"/>
      <c r="R5" s="553"/>
      <c r="S5" s="553"/>
      <c r="T5" s="553"/>
      <c r="U5" s="568"/>
    </row>
    <row r="6" spans="1:21" ht="25.5" x14ac:dyDescent="0.25">
      <c r="A6" s="582"/>
      <c r="B6" s="554"/>
      <c r="C6" s="557"/>
      <c r="D6" s="557"/>
      <c r="E6" s="572"/>
      <c r="F6" s="557"/>
      <c r="G6" s="345" t="s">
        <v>111</v>
      </c>
      <c r="H6" s="239" t="s">
        <v>12</v>
      </c>
      <c r="I6" s="345" t="s">
        <v>111</v>
      </c>
      <c r="J6" s="239" t="s">
        <v>12</v>
      </c>
      <c r="K6" s="345" t="s">
        <v>111</v>
      </c>
      <c r="L6" s="239" t="s">
        <v>12</v>
      </c>
      <c r="M6" s="345" t="s">
        <v>111</v>
      </c>
      <c r="N6" s="239" t="s">
        <v>12</v>
      </c>
      <c r="O6" s="345" t="s">
        <v>111</v>
      </c>
      <c r="P6" s="239" t="s">
        <v>12</v>
      </c>
      <c r="Q6" s="554"/>
      <c r="R6" s="554"/>
      <c r="S6" s="554"/>
      <c r="T6" s="554"/>
      <c r="U6" s="569"/>
    </row>
    <row r="7" spans="1:21" ht="15.75" customHeight="1" x14ac:dyDescent="0.25">
      <c r="A7" s="598" t="s">
        <v>1449</v>
      </c>
      <c r="B7" s="598" t="s">
        <v>1450</v>
      </c>
      <c r="C7" s="292"/>
      <c r="D7" s="292"/>
      <c r="E7" s="292"/>
      <c r="F7" s="293"/>
      <c r="G7" s="293"/>
      <c r="H7" s="421"/>
      <c r="I7" s="293"/>
      <c r="J7" s="421"/>
      <c r="K7" s="293"/>
      <c r="L7" s="421"/>
      <c r="M7" s="293"/>
      <c r="N7" s="421"/>
      <c r="O7" s="293"/>
      <c r="P7" s="421"/>
      <c r="Q7" s="293"/>
      <c r="R7" s="293"/>
      <c r="S7" s="293"/>
      <c r="T7" s="293"/>
      <c r="U7" s="293"/>
    </row>
    <row r="8" spans="1:21" ht="15.75" x14ac:dyDescent="0.25">
      <c r="A8" s="599"/>
      <c r="B8" s="599"/>
      <c r="C8" s="292"/>
      <c r="D8" s="292"/>
      <c r="E8" s="292"/>
      <c r="F8" s="293"/>
      <c r="G8" s="293"/>
      <c r="H8" s="421"/>
      <c r="I8" s="293"/>
      <c r="J8" s="421"/>
      <c r="K8" s="293"/>
      <c r="L8" s="421"/>
      <c r="M8" s="293"/>
      <c r="N8" s="421"/>
      <c r="O8" s="293"/>
      <c r="P8" s="421"/>
      <c r="Q8" s="293"/>
      <c r="R8" s="293"/>
      <c r="S8" s="293"/>
      <c r="T8" s="293"/>
      <c r="U8" s="293"/>
    </row>
    <row r="9" spans="1:21" ht="15.75" x14ac:dyDescent="0.25">
      <c r="A9" s="599"/>
      <c r="B9" s="599"/>
      <c r="C9" s="292"/>
      <c r="D9" s="292"/>
      <c r="E9" s="292"/>
      <c r="F9" s="293"/>
      <c r="G9" s="293"/>
      <c r="H9" s="421"/>
      <c r="I9" s="293"/>
      <c r="J9" s="421"/>
      <c r="K9" s="293"/>
      <c r="L9" s="421"/>
      <c r="M9" s="293"/>
      <c r="N9" s="421"/>
      <c r="O9" s="293"/>
      <c r="P9" s="421"/>
      <c r="Q9" s="293"/>
      <c r="R9" s="293"/>
      <c r="S9" s="293"/>
      <c r="T9" s="293"/>
      <c r="U9" s="293"/>
    </row>
    <row r="10" spans="1:21" ht="15.75" x14ac:dyDescent="0.25">
      <c r="A10" s="599"/>
      <c r="B10" s="599"/>
      <c r="C10" s="292"/>
      <c r="D10" s="292"/>
      <c r="E10" s="292"/>
      <c r="F10" s="293"/>
      <c r="G10" s="293"/>
      <c r="H10" s="421"/>
      <c r="I10" s="293"/>
      <c r="J10" s="421"/>
      <c r="K10" s="293"/>
      <c r="L10" s="421"/>
      <c r="M10" s="293"/>
      <c r="N10" s="421"/>
      <c r="O10" s="293"/>
      <c r="P10" s="421"/>
      <c r="Q10" s="293"/>
      <c r="R10" s="293"/>
      <c r="S10" s="293"/>
      <c r="T10" s="293"/>
      <c r="U10" s="293"/>
    </row>
    <row r="11" spans="1:21" ht="15.75" x14ac:dyDescent="0.25">
      <c r="A11" s="599"/>
      <c r="B11" s="599"/>
      <c r="C11" s="292"/>
      <c r="D11" s="292"/>
      <c r="E11" s="292"/>
      <c r="F11" s="293"/>
      <c r="G11" s="293"/>
      <c r="H11" s="421"/>
      <c r="I11" s="293"/>
      <c r="J11" s="421"/>
      <c r="K11" s="293"/>
      <c r="L11" s="421"/>
      <c r="M11" s="293"/>
      <c r="N11" s="421"/>
      <c r="O11" s="293"/>
      <c r="P11" s="421"/>
      <c r="Q11" s="293"/>
      <c r="R11" s="293"/>
      <c r="S11" s="293"/>
      <c r="T11" s="293"/>
      <c r="U11" s="293"/>
    </row>
    <row r="12" spans="1:21" ht="15.75" x14ac:dyDescent="0.25">
      <c r="A12" s="599"/>
      <c r="B12" s="599"/>
      <c r="C12" s="292"/>
      <c r="D12" s="292"/>
      <c r="E12" s="292"/>
      <c r="F12" s="293"/>
      <c r="G12" s="293"/>
      <c r="H12" s="421"/>
      <c r="I12" s="293"/>
      <c r="J12" s="421"/>
      <c r="K12" s="293"/>
      <c r="L12" s="421"/>
      <c r="M12" s="293"/>
      <c r="N12" s="421"/>
      <c r="O12" s="293"/>
      <c r="P12" s="421"/>
      <c r="Q12" s="293"/>
      <c r="R12" s="293"/>
      <c r="S12" s="293"/>
      <c r="T12" s="293"/>
      <c r="U12" s="422"/>
    </row>
    <row r="13" spans="1:21" ht="15.75" customHeight="1" x14ac:dyDescent="0.25">
      <c r="A13" s="599"/>
      <c r="B13" s="599"/>
      <c r="C13" s="292"/>
      <c r="D13" s="292"/>
      <c r="E13" s="292"/>
      <c r="F13" s="293"/>
      <c r="G13" s="293"/>
      <c r="H13" s="421"/>
      <c r="I13" s="293"/>
      <c r="J13" s="421"/>
      <c r="K13" s="423"/>
      <c r="L13" s="421"/>
      <c r="M13" s="293"/>
      <c r="N13" s="421"/>
      <c r="O13" s="424"/>
      <c r="P13" s="421"/>
      <c r="Q13" s="293"/>
      <c r="R13" s="293"/>
      <c r="S13" s="293"/>
      <c r="T13" s="293"/>
      <c r="U13" s="293"/>
    </row>
    <row r="14" spans="1:21" ht="15.75" x14ac:dyDescent="0.25">
      <c r="A14" s="599"/>
      <c r="B14" s="599"/>
      <c r="C14" s="292"/>
      <c r="D14" s="292"/>
      <c r="E14" s="292"/>
      <c r="F14" s="293"/>
      <c r="G14" s="293"/>
      <c r="H14" s="421"/>
      <c r="I14" s="293"/>
      <c r="J14" s="421"/>
      <c r="K14" s="423"/>
      <c r="L14" s="421"/>
      <c r="M14" s="293"/>
      <c r="N14" s="421"/>
      <c r="O14" s="424"/>
      <c r="P14" s="421"/>
      <c r="Q14" s="293"/>
      <c r="R14" s="293"/>
      <c r="S14" s="293"/>
      <c r="T14" s="293"/>
      <c r="U14" s="293"/>
    </row>
    <row r="15" spans="1:21" ht="15.75" x14ac:dyDescent="0.25">
      <c r="A15" s="599"/>
      <c r="B15" s="599"/>
      <c r="C15" s="292"/>
      <c r="D15" s="292"/>
      <c r="E15" s="292"/>
      <c r="F15" s="293"/>
      <c r="G15" s="293"/>
      <c r="H15" s="421"/>
      <c r="I15" s="293"/>
      <c r="J15" s="421"/>
      <c r="K15" s="423"/>
      <c r="L15" s="421"/>
      <c r="M15" s="293"/>
      <c r="N15" s="421"/>
      <c r="O15" s="424"/>
      <c r="P15" s="421"/>
      <c r="Q15" s="293"/>
      <c r="R15" s="293"/>
      <c r="S15" s="293"/>
      <c r="T15" s="293"/>
      <c r="U15" s="293"/>
    </row>
    <row r="16" spans="1:21" ht="15.75" x14ac:dyDescent="0.25">
      <c r="A16" s="599"/>
      <c r="B16" s="599"/>
      <c r="C16" s="292"/>
      <c r="D16" s="292"/>
      <c r="E16" s="292"/>
      <c r="F16" s="293"/>
      <c r="G16" s="293"/>
      <c r="H16" s="421"/>
      <c r="I16" s="293"/>
      <c r="J16" s="421"/>
      <c r="K16" s="423"/>
      <c r="L16" s="421"/>
      <c r="M16" s="293"/>
      <c r="N16" s="421"/>
      <c r="O16" s="424"/>
      <c r="P16" s="421"/>
      <c r="Q16" s="293"/>
      <c r="R16" s="293"/>
      <c r="S16" s="293"/>
      <c r="T16" s="293"/>
      <c r="U16" s="293"/>
    </row>
    <row r="17" spans="1:21" ht="15.75" x14ac:dyDescent="0.25">
      <c r="A17" s="599"/>
      <c r="B17" s="599"/>
      <c r="C17" s="292"/>
      <c r="D17" s="292"/>
      <c r="E17" s="292"/>
      <c r="F17" s="293"/>
      <c r="G17" s="293"/>
      <c r="H17" s="421"/>
      <c r="I17" s="293"/>
      <c r="J17" s="421"/>
      <c r="K17" s="293"/>
      <c r="L17" s="421"/>
      <c r="M17" s="293"/>
      <c r="N17" s="421"/>
      <c r="O17" s="293"/>
      <c r="P17" s="421"/>
      <c r="Q17" s="293"/>
      <c r="R17" s="293"/>
      <c r="S17" s="293"/>
      <c r="T17" s="293"/>
      <c r="U17" s="425"/>
    </row>
    <row r="18" spans="1:21" ht="15.75" x14ac:dyDescent="0.25">
      <c r="A18" s="600"/>
      <c r="B18" s="600"/>
      <c r="C18" s="292"/>
      <c r="D18" s="292"/>
      <c r="E18" s="292"/>
      <c r="F18" s="293"/>
      <c r="G18" s="293"/>
      <c r="H18" s="421"/>
      <c r="I18" s="293"/>
      <c r="J18" s="421"/>
      <c r="K18" s="293"/>
      <c r="L18" s="421"/>
      <c r="M18" s="293"/>
      <c r="N18" s="421"/>
      <c r="O18" s="293"/>
      <c r="P18" s="421"/>
      <c r="Q18" s="293"/>
      <c r="R18" s="293"/>
      <c r="S18" s="293"/>
      <c r="T18" s="293"/>
      <c r="U18" s="293"/>
    </row>
    <row r="19" spans="1:21" ht="15.75" x14ac:dyDescent="0.25">
      <c r="A19" s="304"/>
      <c r="B19" s="305"/>
      <c r="C19" s="304" t="s">
        <v>1447</v>
      </c>
      <c r="D19" s="305"/>
      <c r="E19" s="305"/>
      <c r="F19" s="306"/>
      <c r="G19" s="294">
        <f t="shared" ref="G19:P19" si="0">SUM(G7:G18)</f>
        <v>0</v>
      </c>
      <c r="H19" s="295">
        <f t="shared" si="0"/>
        <v>0</v>
      </c>
      <c r="I19" s="294">
        <f t="shared" si="0"/>
        <v>0</v>
      </c>
      <c r="J19" s="295">
        <f t="shared" si="0"/>
        <v>0</v>
      </c>
      <c r="K19" s="294">
        <f t="shared" si="0"/>
        <v>0</v>
      </c>
      <c r="L19" s="295">
        <f t="shared" si="0"/>
        <v>0</v>
      </c>
      <c r="M19" s="294">
        <f t="shared" si="0"/>
        <v>0</v>
      </c>
      <c r="N19" s="295">
        <f t="shared" si="0"/>
        <v>0</v>
      </c>
      <c r="O19" s="295">
        <f t="shared" si="0"/>
        <v>0</v>
      </c>
      <c r="P19" s="295">
        <f t="shared" si="0"/>
        <v>0</v>
      </c>
      <c r="Q19" s="275"/>
      <c r="R19" s="275"/>
      <c r="S19" s="275"/>
      <c r="T19" s="275"/>
      <c r="U19" s="275"/>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s="288" customFormat="1" ht="18.75" x14ac:dyDescent="0.3">
      <c r="G1" s="291" t="s">
        <v>1451</v>
      </c>
      <c r="L1" s="291"/>
      <c r="M1" s="291"/>
      <c r="N1" s="291"/>
      <c r="O1" s="291"/>
      <c r="P1" s="291"/>
      <c r="Q1" s="291"/>
      <c r="R1" s="291"/>
      <c r="S1" s="291"/>
      <c r="T1" s="291"/>
      <c r="U1" s="291"/>
    </row>
    <row r="2" spans="1:21" s="288" customFormat="1" ht="18.75" x14ac:dyDescent="0.3">
      <c r="A2" s="341" t="s">
        <v>1378</v>
      </c>
      <c r="G2" s="291"/>
      <c r="L2" s="291"/>
      <c r="M2" s="291"/>
      <c r="N2" s="291"/>
      <c r="O2" s="291"/>
      <c r="P2" s="291"/>
      <c r="Q2" s="291"/>
      <c r="R2" s="291"/>
      <c r="S2" s="291"/>
      <c r="T2" s="291"/>
      <c r="U2" s="291"/>
    </row>
    <row r="3" spans="1:21" s="288" customFormat="1" ht="27.75" customHeight="1" x14ac:dyDescent="0.2">
      <c r="A3" s="602" t="s">
        <v>1453</v>
      </c>
      <c r="B3" s="602"/>
      <c r="C3" s="602"/>
      <c r="D3" s="602"/>
      <c r="E3" s="602"/>
      <c r="F3" s="602"/>
      <c r="G3" s="602"/>
      <c r="H3" s="602"/>
      <c r="I3" s="602"/>
      <c r="J3" s="602"/>
      <c r="K3" s="602"/>
      <c r="L3" s="602"/>
      <c r="M3" s="602"/>
      <c r="N3" s="602"/>
      <c r="O3" s="602"/>
      <c r="P3" s="602"/>
      <c r="Q3" s="602"/>
      <c r="R3" s="602"/>
      <c r="S3" s="602"/>
      <c r="T3" s="602"/>
      <c r="U3" s="602"/>
    </row>
    <row r="4" spans="1:21" s="340" customFormat="1" x14ac:dyDescent="0.25">
      <c r="A4" s="603" t="s">
        <v>1459</v>
      </c>
      <c r="B4" s="603"/>
      <c r="C4" s="603"/>
      <c r="D4" s="603"/>
      <c r="E4" s="603"/>
      <c r="F4" s="603"/>
      <c r="G4" s="603"/>
      <c r="H4" s="603"/>
      <c r="I4" s="603"/>
      <c r="J4" s="603"/>
      <c r="K4" s="603"/>
      <c r="L4" s="603"/>
      <c r="M4" s="603"/>
      <c r="N4" s="603"/>
      <c r="O4" s="603"/>
      <c r="P4" s="603"/>
      <c r="Q4" s="603"/>
      <c r="R4" s="603"/>
      <c r="S4" s="603"/>
      <c r="T4" s="603"/>
      <c r="U4" s="603"/>
    </row>
    <row r="5" spans="1:21" s="66" customFormat="1" ht="23.25" customHeight="1" x14ac:dyDescent="0.25">
      <c r="A5" s="582" t="s">
        <v>100</v>
      </c>
      <c r="B5" s="582" t="s">
        <v>115</v>
      </c>
      <c r="C5" s="555" t="s">
        <v>89</v>
      </c>
      <c r="D5" s="555" t="s">
        <v>90</v>
      </c>
      <c r="E5" s="570" t="s">
        <v>402</v>
      </c>
      <c r="F5" s="555" t="s">
        <v>91</v>
      </c>
      <c r="G5" s="582" t="s">
        <v>103</v>
      </c>
      <c r="H5" s="582"/>
      <c r="I5" s="582"/>
      <c r="J5" s="582"/>
      <c r="K5" s="582"/>
      <c r="L5" s="582"/>
      <c r="M5" s="582"/>
      <c r="N5" s="582"/>
      <c r="O5" s="581" t="s">
        <v>104</v>
      </c>
      <c r="P5" s="581"/>
      <c r="Q5" s="552" t="s">
        <v>105</v>
      </c>
      <c r="R5" s="552" t="s">
        <v>106</v>
      </c>
      <c r="S5" s="552" t="s">
        <v>113</v>
      </c>
      <c r="T5" s="552" t="s">
        <v>112</v>
      </c>
      <c r="U5" s="567" t="s">
        <v>92</v>
      </c>
    </row>
    <row r="6" spans="1:21" s="66" customFormat="1" ht="15" customHeight="1" x14ac:dyDescent="0.25">
      <c r="A6" s="582"/>
      <c r="B6" s="582"/>
      <c r="C6" s="556"/>
      <c r="D6" s="556"/>
      <c r="E6" s="571"/>
      <c r="F6" s="556"/>
      <c r="G6" s="582" t="s">
        <v>107</v>
      </c>
      <c r="H6" s="582"/>
      <c r="I6" s="582" t="s">
        <v>108</v>
      </c>
      <c r="J6" s="582"/>
      <c r="K6" s="582" t="s">
        <v>109</v>
      </c>
      <c r="L6" s="582"/>
      <c r="M6" s="582" t="s">
        <v>110</v>
      </c>
      <c r="N6" s="582"/>
      <c r="O6" s="581"/>
      <c r="P6" s="581"/>
      <c r="Q6" s="553"/>
      <c r="R6" s="553"/>
      <c r="S6" s="553"/>
      <c r="T6" s="553"/>
      <c r="U6" s="568"/>
    </row>
    <row r="7" spans="1:21" s="67" customFormat="1" ht="24" customHeight="1" x14ac:dyDescent="0.25">
      <c r="A7" s="582"/>
      <c r="B7" s="582"/>
      <c r="C7" s="557"/>
      <c r="D7" s="557"/>
      <c r="E7" s="572"/>
      <c r="F7" s="557"/>
      <c r="G7" s="331" t="s">
        <v>111</v>
      </c>
      <c r="H7" s="239" t="s">
        <v>12</v>
      </c>
      <c r="I7" s="331" t="s">
        <v>111</v>
      </c>
      <c r="J7" s="239" t="s">
        <v>12</v>
      </c>
      <c r="K7" s="331" t="s">
        <v>111</v>
      </c>
      <c r="L7" s="239" t="s">
        <v>12</v>
      </c>
      <c r="M7" s="331" t="s">
        <v>111</v>
      </c>
      <c r="N7" s="239" t="s">
        <v>12</v>
      </c>
      <c r="O7" s="331" t="s">
        <v>111</v>
      </c>
      <c r="P7" s="239" t="s">
        <v>12</v>
      </c>
      <c r="Q7" s="554"/>
      <c r="R7" s="554"/>
      <c r="S7" s="554"/>
      <c r="T7" s="554"/>
      <c r="U7" s="569"/>
    </row>
    <row r="8" spans="1:21" s="272" customFormat="1" ht="15.75" x14ac:dyDescent="0.25">
      <c r="A8" s="310"/>
      <c r="B8" s="311"/>
      <c r="C8" s="311"/>
      <c r="D8" s="311"/>
      <c r="E8" s="311"/>
      <c r="F8" s="311"/>
      <c r="G8" s="311"/>
      <c r="H8" s="310" t="s">
        <v>1451</v>
      </c>
      <c r="I8" s="311"/>
      <c r="J8" s="311"/>
      <c r="K8" s="311"/>
      <c r="L8" s="311"/>
      <c r="M8" s="311"/>
      <c r="N8" s="311"/>
      <c r="O8" s="311"/>
      <c r="P8" s="311"/>
      <c r="Q8" s="311"/>
      <c r="R8" s="311"/>
      <c r="S8" s="311"/>
      <c r="T8" s="311"/>
      <c r="U8" s="312"/>
    </row>
    <row r="9" spans="1:21" ht="15.75" x14ac:dyDescent="0.25">
      <c r="A9" s="580" t="s">
        <v>1454</v>
      </c>
      <c r="B9" s="577" t="s">
        <v>1455</v>
      </c>
      <c r="C9" s="289"/>
      <c r="D9" s="289"/>
      <c r="E9" s="289"/>
      <c r="F9" s="289"/>
      <c r="G9" s="426"/>
      <c r="H9" s="427"/>
      <c r="I9" s="289"/>
      <c r="J9" s="427"/>
      <c r="K9" s="289"/>
      <c r="L9" s="427"/>
      <c r="M9" s="289"/>
      <c r="N9" s="427"/>
      <c r="O9" s="293"/>
      <c r="P9" s="421"/>
      <c r="Q9" s="289"/>
      <c r="R9" s="289"/>
      <c r="S9" s="289"/>
      <c r="T9" s="289"/>
      <c r="U9" s="289"/>
    </row>
    <row r="10" spans="1:21" ht="15.75" x14ac:dyDescent="0.25">
      <c r="A10" s="580"/>
      <c r="B10" s="578"/>
      <c r="C10" s="289"/>
      <c r="D10" s="289"/>
      <c r="E10" s="289"/>
      <c r="F10" s="289"/>
      <c r="G10" s="426"/>
      <c r="H10" s="427"/>
      <c r="I10" s="289"/>
      <c r="J10" s="427"/>
      <c r="K10" s="289"/>
      <c r="L10" s="427"/>
      <c r="M10" s="289"/>
      <c r="N10" s="427"/>
      <c r="O10" s="293"/>
      <c r="P10" s="421"/>
      <c r="Q10" s="289"/>
      <c r="R10" s="289"/>
      <c r="S10" s="289"/>
      <c r="T10" s="289"/>
      <c r="U10" s="289"/>
    </row>
    <row r="11" spans="1:21" s="429" customFormat="1" ht="15.75" x14ac:dyDescent="0.25">
      <c r="A11" s="580"/>
      <c r="B11" s="578"/>
      <c r="C11" s="289"/>
      <c r="D11" s="289"/>
      <c r="E11" s="289"/>
      <c r="F11" s="289"/>
      <c r="G11" s="426"/>
      <c r="H11" s="427"/>
      <c r="I11" s="289"/>
      <c r="J11" s="427"/>
      <c r="K11" s="289"/>
      <c r="L11" s="427"/>
      <c r="M11" s="289"/>
      <c r="N11" s="427"/>
      <c r="O11" s="293"/>
      <c r="P11" s="421"/>
      <c r="Q11" s="289"/>
      <c r="R11" s="289"/>
      <c r="S11" s="289"/>
      <c r="T11" s="289"/>
      <c r="U11" s="289"/>
    </row>
    <row r="12" spans="1:21" ht="15.75" x14ac:dyDescent="0.25">
      <c r="A12" s="580"/>
      <c r="B12" s="578"/>
      <c r="C12" s="289"/>
      <c r="D12" s="289"/>
      <c r="E12" s="289"/>
      <c r="F12" s="289"/>
      <c r="G12" s="426"/>
      <c r="H12" s="427"/>
      <c r="I12" s="289"/>
      <c r="J12" s="427"/>
      <c r="K12" s="289"/>
      <c r="L12" s="427"/>
      <c r="M12" s="289"/>
      <c r="N12" s="427"/>
      <c r="O12" s="293"/>
      <c r="P12" s="421"/>
      <c r="Q12" s="289"/>
      <c r="R12" s="289"/>
      <c r="S12" s="289"/>
      <c r="T12" s="289"/>
      <c r="U12" s="289"/>
    </row>
    <row r="13" spans="1:21" ht="15.75" x14ac:dyDescent="0.25">
      <c r="A13" s="580"/>
      <c r="B13" s="578"/>
      <c r="C13" s="289"/>
      <c r="D13" s="289"/>
      <c r="E13" s="289"/>
      <c r="F13" s="289"/>
      <c r="G13" s="426"/>
      <c r="H13" s="427"/>
      <c r="I13" s="289"/>
      <c r="J13" s="427"/>
      <c r="K13" s="289"/>
      <c r="L13" s="427"/>
      <c r="M13" s="289"/>
      <c r="N13" s="427"/>
      <c r="O13" s="293"/>
      <c r="P13" s="421"/>
      <c r="Q13" s="289"/>
      <c r="R13" s="289"/>
      <c r="S13" s="289"/>
      <c r="T13" s="289"/>
      <c r="U13" s="289"/>
    </row>
    <row r="14" spans="1:21" ht="15.75" x14ac:dyDescent="0.25">
      <c r="A14" s="580"/>
      <c r="B14" s="579"/>
      <c r="C14" s="289"/>
      <c r="D14" s="289"/>
      <c r="E14" s="289"/>
      <c r="F14" s="289"/>
      <c r="G14" s="426"/>
      <c r="H14" s="427"/>
      <c r="I14" s="289"/>
      <c r="J14" s="427"/>
      <c r="K14" s="289"/>
      <c r="L14" s="427"/>
      <c r="M14" s="289"/>
      <c r="N14" s="427"/>
      <c r="O14" s="293"/>
      <c r="P14" s="421"/>
      <c r="Q14" s="289"/>
      <c r="R14" s="289"/>
      <c r="S14" s="289"/>
      <c r="T14" s="289"/>
      <c r="U14" s="289"/>
    </row>
    <row r="15" spans="1:21" ht="15.75" x14ac:dyDescent="0.25">
      <c r="A15" s="580"/>
      <c r="B15" s="577" t="s">
        <v>1456</v>
      </c>
      <c r="C15" s="289"/>
      <c r="D15" s="289"/>
      <c r="E15" s="289"/>
      <c r="F15" s="289"/>
      <c r="G15" s="426"/>
      <c r="H15" s="427"/>
      <c r="I15" s="289"/>
      <c r="J15" s="427"/>
      <c r="K15" s="289"/>
      <c r="L15" s="427"/>
      <c r="M15" s="289"/>
      <c r="N15" s="427"/>
      <c r="O15" s="293"/>
      <c r="P15" s="421"/>
      <c r="Q15" s="289"/>
      <c r="R15" s="289"/>
      <c r="S15" s="289"/>
      <c r="T15" s="289"/>
      <c r="U15" s="289"/>
    </row>
    <row r="16" spans="1:21" s="429" customFormat="1" ht="15.75" x14ac:dyDescent="0.25">
      <c r="A16" s="580"/>
      <c r="B16" s="578"/>
      <c r="C16" s="289"/>
      <c r="D16" s="289"/>
      <c r="E16" s="289"/>
      <c r="F16" s="289"/>
      <c r="G16" s="426"/>
      <c r="H16" s="427"/>
      <c r="I16" s="289"/>
      <c r="J16" s="427"/>
      <c r="K16" s="289"/>
      <c r="L16" s="427"/>
      <c r="M16" s="289"/>
      <c r="N16" s="427"/>
      <c r="O16" s="293"/>
      <c r="P16" s="421"/>
      <c r="Q16" s="289"/>
      <c r="R16" s="289"/>
      <c r="S16" s="289"/>
      <c r="T16" s="289"/>
      <c r="U16" s="289"/>
    </row>
    <row r="17" spans="1:21" s="429" customFormat="1" ht="15.75" x14ac:dyDescent="0.25">
      <c r="A17" s="580"/>
      <c r="B17" s="578"/>
      <c r="C17" s="289"/>
      <c r="D17" s="289"/>
      <c r="E17" s="289"/>
      <c r="F17" s="289"/>
      <c r="G17" s="426"/>
      <c r="H17" s="427"/>
      <c r="I17" s="289"/>
      <c r="J17" s="427"/>
      <c r="K17" s="289"/>
      <c r="L17" s="427"/>
      <c r="M17" s="289"/>
      <c r="N17" s="427"/>
      <c r="O17" s="293"/>
      <c r="P17" s="421"/>
      <c r="Q17" s="289"/>
      <c r="R17" s="289"/>
      <c r="S17" s="289"/>
      <c r="T17" s="289"/>
      <c r="U17" s="289"/>
    </row>
    <row r="18" spans="1:21" s="429" customFormat="1" ht="15.75" x14ac:dyDescent="0.25">
      <c r="A18" s="580"/>
      <c r="B18" s="578"/>
      <c r="C18" s="289"/>
      <c r="D18" s="289"/>
      <c r="E18" s="289"/>
      <c r="F18" s="289"/>
      <c r="G18" s="426"/>
      <c r="H18" s="427"/>
      <c r="I18" s="289"/>
      <c r="J18" s="427"/>
      <c r="K18" s="289"/>
      <c r="L18" s="427"/>
      <c r="M18" s="289"/>
      <c r="N18" s="427"/>
      <c r="O18" s="293"/>
      <c r="P18" s="421"/>
      <c r="Q18" s="289"/>
      <c r="R18" s="289"/>
      <c r="S18" s="289"/>
      <c r="T18" s="289"/>
      <c r="U18" s="289"/>
    </row>
    <row r="19" spans="1:21" ht="15.75" x14ac:dyDescent="0.25">
      <c r="A19" s="580"/>
      <c r="B19" s="578"/>
      <c r="C19" s="289"/>
      <c r="D19" s="289"/>
      <c r="E19" s="289"/>
      <c r="F19" s="289"/>
      <c r="G19" s="426"/>
      <c r="H19" s="427"/>
      <c r="I19" s="289"/>
      <c r="J19" s="427"/>
      <c r="K19" s="289"/>
      <c r="L19" s="427"/>
      <c r="M19" s="289"/>
      <c r="N19" s="427"/>
      <c r="O19" s="293"/>
      <c r="P19" s="421"/>
      <c r="Q19" s="289"/>
      <c r="R19" s="289"/>
      <c r="S19" s="289"/>
      <c r="T19" s="289"/>
      <c r="U19" s="289"/>
    </row>
    <row r="20" spans="1:21" ht="15.75" x14ac:dyDescent="0.25">
      <c r="A20" s="580"/>
      <c r="B20" s="579"/>
      <c r="C20" s="289"/>
      <c r="D20" s="289"/>
      <c r="E20" s="289"/>
      <c r="F20" s="289"/>
      <c r="G20" s="426"/>
      <c r="H20" s="427"/>
      <c r="I20" s="289"/>
      <c r="J20" s="427"/>
      <c r="K20" s="289"/>
      <c r="L20" s="427"/>
      <c r="M20" s="289"/>
      <c r="N20" s="427"/>
      <c r="O20" s="293"/>
      <c r="P20" s="421"/>
      <c r="Q20" s="289"/>
      <c r="R20" s="289"/>
      <c r="S20" s="289"/>
      <c r="T20" s="289"/>
      <c r="U20" s="289"/>
    </row>
    <row r="21" spans="1:21" s="429" customFormat="1" ht="15.75" x14ac:dyDescent="0.25">
      <c r="A21" s="580"/>
      <c r="B21" s="577" t="s">
        <v>1457</v>
      </c>
      <c r="C21" s="289"/>
      <c r="D21" s="289"/>
      <c r="E21" s="289"/>
      <c r="F21" s="289"/>
      <c r="G21" s="426"/>
      <c r="H21" s="427"/>
      <c r="I21" s="289"/>
      <c r="J21" s="427"/>
      <c r="K21" s="289"/>
      <c r="L21" s="427"/>
      <c r="M21" s="289"/>
      <c r="N21" s="427"/>
      <c r="O21" s="293"/>
      <c r="P21" s="421"/>
      <c r="Q21" s="289"/>
      <c r="R21" s="289"/>
      <c r="S21" s="289"/>
      <c r="T21" s="289"/>
      <c r="U21" s="289"/>
    </row>
    <row r="22" spans="1:21" s="429" customFormat="1" ht="15.75" x14ac:dyDescent="0.25">
      <c r="A22" s="580"/>
      <c r="B22" s="578"/>
      <c r="C22" s="289"/>
      <c r="D22" s="289"/>
      <c r="E22" s="289"/>
      <c r="F22" s="289"/>
      <c r="G22" s="426"/>
      <c r="H22" s="427"/>
      <c r="I22" s="289"/>
      <c r="J22" s="427"/>
      <c r="K22" s="289"/>
      <c r="L22" s="427"/>
      <c r="M22" s="289"/>
      <c r="N22" s="427"/>
      <c r="O22" s="293"/>
      <c r="P22" s="421"/>
      <c r="Q22" s="289"/>
      <c r="R22" s="289"/>
      <c r="S22" s="289"/>
      <c r="T22" s="289"/>
      <c r="U22" s="289"/>
    </row>
    <row r="23" spans="1:21" s="429" customFormat="1" ht="15.75" x14ac:dyDescent="0.25">
      <c r="A23" s="580"/>
      <c r="B23" s="578"/>
      <c r="C23" s="289"/>
      <c r="D23" s="289"/>
      <c r="E23" s="289"/>
      <c r="F23" s="289"/>
      <c r="G23" s="426"/>
      <c r="H23" s="427"/>
      <c r="I23" s="289"/>
      <c r="J23" s="427"/>
      <c r="K23" s="289"/>
      <c r="L23" s="427"/>
      <c r="M23" s="289"/>
      <c r="N23" s="427"/>
      <c r="O23" s="293"/>
      <c r="P23" s="421"/>
      <c r="Q23" s="289"/>
      <c r="R23" s="289"/>
      <c r="S23" s="289"/>
      <c r="T23" s="289"/>
      <c r="U23" s="289"/>
    </row>
    <row r="24" spans="1:21" s="429" customFormat="1" ht="15.75" x14ac:dyDescent="0.25">
      <c r="A24" s="580"/>
      <c r="B24" s="578"/>
      <c r="C24" s="289"/>
      <c r="D24" s="289"/>
      <c r="E24" s="289"/>
      <c r="F24" s="289"/>
      <c r="G24" s="426"/>
      <c r="H24" s="427"/>
      <c r="I24" s="289"/>
      <c r="J24" s="427"/>
      <c r="K24" s="289"/>
      <c r="L24" s="427"/>
      <c r="M24" s="289"/>
      <c r="N24" s="427"/>
      <c r="O24" s="293"/>
      <c r="P24" s="421"/>
      <c r="Q24" s="289"/>
      <c r="R24" s="289"/>
      <c r="S24" s="289"/>
      <c r="T24" s="289"/>
      <c r="U24" s="289"/>
    </row>
    <row r="25" spans="1:21" s="429" customFormat="1" ht="15.75" x14ac:dyDescent="0.25">
      <c r="A25" s="580"/>
      <c r="B25" s="578"/>
      <c r="C25" s="289"/>
      <c r="D25" s="289"/>
      <c r="E25" s="289"/>
      <c r="F25" s="289"/>
      <c r="G25" s="426"/>
      <c r="H25" s="427"/>
      <c r="I25" s="289"/>
      <c r="J25" s="427"/>
      <c r="K25" s="289"/>
      <c r="L25" s="427"/>
      <c r="M25" s="289"/>
      <c r="N25" s="427"/>
      <c r="O25" s="293"/>
      <c r="P25" s="421"/>
      <c r="Q25" s="289"/>
      <c r="R25" s="289"/>
      <c r="S25" s="289"/>
      <c r="T25" s="289"/>
      <c r="U25" s="289"/>
    </row>
    <row r="26" spans="1:21" ht="15.75" x14ac:dyDescent="0.25">
      <c r="A26" s="580"/>
      <c r="B26" s="579"/>
      <c r="C26" s="289"/>
      <c r="D26" s="289"/>
      <c r="E26" s="289"/>
      <c r="F26" s="289"/>
      <c r="G26" s="289"/>
      <c r="H26" s="427"/>
      <c r="I26" s="289"/>
      <c r="J26" s="427"/>
      <c r="K26" s="289"/>
      <c r="L26" s="427"/>
      <c r="M26" s="289"/>
      <c r="N26" s="427"/>
      <c r="O26" s="293"/>
      <c r="P26" s="421"/>
      <c r="Q26" s="289"/>
      <c r="R26" s="289"/>
      <c r="S26" s="289"/>
      <c r="T26" s="289"/>
      <c r="U26" s="289"/>
    </row>
    <row r="27" spans="1:21" ht="15.75" x14ac:dyDescent="0.25">
      <c r="A27" s="577" t="s">
        <v>1458</v>
      </c>
      <c r="B27" s="577" t="s">
        <v>1460</v>
      </c>
      <c r="C27" s="289"/>
      <c r="D27" s="289"/>
      <c r="E27" s="289"/>
      <c r="F27" s="289"/>
      <c r="G27" s="426"/>
      <c r="H27" s="427"/>
      <c r="I27" s="289"/>
      <c r="J27" s="427"/>
      <c r="K27" s="289"/>
      <c r="L27" s="427"/>
      <c r="M27" s="289"/>
      <c r="N27" s="427"/>
      <c r="O27" s="293"/>
      <c r="P27" s="421"/>
      <c r="Q27" s="289"/>
      <c r="R27" s="289"/>
      <c r="S27" s="289"/>
      <c r="T27" s="289"/>
      <c r="U27" s="289"/>
    </row>
    <row r="28" spans="1:21" s="429" customFormat="1" ht="15.75" x14ac:dyDescent="0.25">
      <c r="A28" s="578"/>
      <c r="B28" s="578"/>
      <c r="C28" s="289"/>
      <c r="D28" s="289"/>
      <c r="E28" s="289"/>
      <c r="F28" s="289"/>
      <c r="G28" s="426"/>
      <c r="H28" s="427"/>
      <c r="I28" s="289"/>
      <c r="J28" s="427"/>
      <c r="K28" s="289"/>
      <c r="L28" s="427"/>
      <c r="M28" s="289"/>
      <c r="N28" s="427"/>
      <c r="O28" s="293"/>
      <c r="P28" s="421"/>
      <c r="Q28" s="289"/>
      <c r="R28" s="289"/>
      <c r="S28" s="289"/>
      <c r="T28" s="289"/>
      <c r="U28" s="289"/>
    </row>
    <row r="29" spans="1:21" s="429" customFormat="1" ht="15.75" x14ac:dyDescent="0.25">
      <c r="A29" s="578"/>
      <c r="B29" s="578"/>
      <c r="C29" s="289"/>
      <c r="D29" s="289"/>
      <c r="E29" s="289"/>
      <c r="F29" s="289"/>
      <c r="G29" s="426"/>
      <c r="H29" s="427"/>
      <c r="I29" s="289"/>
      <c r="J29" s="427"/>
      <c r="K29" s="289"/>
      <c r="L29" s="427"/>
      <c r="M29" s="289"/>
      <c r="N29" s="427"/>
      <c r="O29" s="293"/>
      <c r="P29" s="421"/>
      <c r="Q29" s="289"/>
      <c r="R29" s="289"/>
      <c r="S29" s="289"/>
      <c r="T29" s="289"/>
      <c r="U29" s="289"/>
    </row>
    <row r="30" spans="1:21" s="429" customFormat="1" ht="15.75" x14ac:dyDescent="0.25">
      <c r="A30" s="578"/>
      <c r="B30" s="578"/>
      <c r="C30" s="289"/>
      <c r="D30" s="289"/>
      <c r="E30" s="289"/>
      <c r="F30" s="289"/>
      <c r="G30" s="426"/>
      <c r="H30" s="427"/>
      <c r="I30" s="289"/>
      <c r="J30" s="427"/>
      <c r="K30" s="289"/>
      <c r="L30" s="427"/>
      <c r="M30" s="289"/>
      <c r="N30" s="427"/>
      <c r="O30" s="293"/>
      <c r="P30" s="421"/>
      <c r="Q30" s="289"/>
      <c r="R30" s="289"/>
      <c r="S30" s="289"/>
      <c r="T30" s="289"/>
      <c r="U30" s="289"/>
    </row>
    <row r="31" spans="1:21" s="429" customFormat="1" ht="15.75" x14ac:dyDescent="0.25">
      <c r="A31" s="578"/>
      <c r="B31" s="578"/>
      <c r="C31" s="289"/>
      <c r="D31" s="289"/>
      <c r="E31" s="289"/>
      <c r="F31" s="289"/>
      <c r="G31" s="426"/>
      <c r="H31" s="427"/>
      <c r="I31" s="289"/>
      <c r="J31" s="427"/>
      <c r="K31" s="289"/>
      <c r="L31" s="427"/>
      <c r="M31" s="289"/>
      <c r="N31" s="427"/>
      <c r="O31" s="293"/>
      <c r="P31" s="421"/>
      <c r="Q31" s="289"/>
      <c r="R31" s="289"/>
      <c r="S31" s="289"/>
      <c r="T31" s="289"/>
      <c r="U31" s="289"/>
    </row>
    <row r="32" spans="1:21" s="429" customFormat="1" ht="15.75" x14ac:dyDescent="0.25">
      <c r="A32" s="578"/>
      <c r="B32" s="579"/>
      <c r="C32" s="289"/>
      <c r="D32" s="289"/>
      <c r="E32" s="289"/>
      <c r="F32" s="289"/>
      <c r="G32" s="426"/>
      <c r="H32" s="427"/>
      <c r="I32" s="289"/>
      <c r="J32" s="427"/>
      <c r="K32" s="289"/>
      <c r="L32" s="427"/>
      <c r="M32" s="289"/>
      <c r="N32" s="427"/>
      <c r="O32" s="293"/>
      <c r="P32" s="421"/>
      <c r="Q32" s="289"/>
      <c r="R32" s="289"/>
      <c r="S32" s="289"/>
      <c r="T32" s="289"/>
      <c r="U32" s="289"/>
    </row>
    <row r="33" spans="1:21" ht="15.75" x14ac:dyDescent="0.25">
      <c r="A33" s="578"/>
      <c r="B33" s="577" t="s">
        <v>1461</v>
      </c>
      <c r="C33" s="289"/>
      <c r="D33" s="289"/>
      <c r="E33" s="289"/>
      <c r="F33" s="289"/>
      <c r="G33" s="289"/>
      <c r="H33" s="427"/>
      <c r="I33" s="289"/>
      <c r="J33" s="427"/>
      <c r="K33" s="289"/>
      <c r="L33" s="427"/>
      <c r="M33" s="289"/>
      <c r="N33" s="427"/>
      <c r="O33" s="293"/>
      <c r="P33" s="421"/>
      <c r="Q33" s="289"/>
      <c r="R33" s="289"/>
      <c r="S33" s="289"/>
      <c r="T33" s="289"/>
      <c r="U33" s="289"/>
    </row>
    <row r="34" spans="1:21" s="429" customFormat="1" ht="15.75" x14ac:dyDescent="0.25">
      <c r="A34" s="578"/>
      <c r="B34" s="578"/>
      <c r="C34" s="289"/>
      <c r="D34" s="289"/>
      <c r="E34" s="289"/>
      <c r="F34" s="289"/>
      <c r="G34" s="289"/>
      <c r="H34" s="427"/>
      <c r="I34" s="289"/>
      <c r="J34" s="427"/>
      <c r="K34" s="289"/>
      <c r="L34" s="427"/>
      <c r="M34" s="289"/>
      <c r="N34" s="427"/>
      <c r="O34" s="293"/>
      <c r="P34" s="421"/>
      <c r="Q34" s="289"/>
      <c r="R34" s="289"/>
      <c r="S34" s="289"/>
      <c r="T34" s="289"/>
      <c r="U34" s="289"/>
    </row>
    <row r="35" spans="1:21" s="429" customFormat="1" ht="15.75" x14ac:dyDescent="0.25">
      <c r="A35" s="578"/>
      <c r="B35" s="578"/>
      <c r="C35" s="289"/>
      <c r="D35" s="289"/>
      <c r="E35" s="289"/>
      <c r="F35" s="289"/>
      <c r="G35" s="289"/>
      <c r="H35" s="427"/>
      <c r="I35" s="289"/>
      <c r="J35" s="427"/>
      <c r="K35" s="289"/>
      <c r="L35" s="427"/>
      <c r="M35" s="289"/>
      <c r="N35" s="427"/>
      <c r="O35" s="293"/>
      <c r="P35" s="421"/>
      <c r="Q35" s="289"/>
      <c r="R35" s="289"/>
      <c r="S35" s="289"/>
      <c r="T35" s="289"/>
      <c r="U35" s="289"/>
    </row>
    <row r="36" spans="1:21" s="429" customFormat="1" ht="15.75" x14ac:dyDescent="0.25">
      <c r="A36" s="578"/>
      <c r="B36" s="578"/>
      <c r="C36" s="289"/>
      <c r="D36" s="289"/>
      <c r="E36" s="289"/>
      <c r="F36" s="289"/>
      <c r="G36" s="289"/>
      <c r="H36" s="427"/>
      <c r="I36" s="289"/>
      <c r="J36" s="427"/>
      <c r="K36" s="289"/>
      <c r="L36" s="427"/>
      <c r="M36" s="289"/>
      <c r="N36" s="427"/>
      <c r="O36" s="293"/>
      <c r="P36" s="421"/>
      <c r="Q36" s="289"/>
      <c r="R36" s="289"/>
      <c r="S36" s="289"/>
      <c r="T36" s="289"/>
      <c r="U36" s="289"/>
    </row>
    <row r="37" spans="1:21" ht="15.75" x14ac:dyDescent="0.25">
      <c r="A37" s="578"/>
      <c r="B37" s="578"/>
      <c r="C37" s="289"/>
      <c r="D37" s="289"/>
      <c r="E37" s="289"/>
      <c r="F37" s="289"/>
      <c r="G37" s="289"/>
      <c r="H37" s="427"/>
      <c r="I37" s="289"/>
      <c r="J37" s="427"/>
      <c r="K37" s="289"/>
      <c r="L37" s="427"/>
      <c r="M37" s="289"/>
      <c r="N37" s="427"/>
      <c r="O37" s="293"/>
      <c r="P37" s="421"/>
      <c r="Q37" s="289"/>
      <c r="R37" s="289"/>
      <c r="S37" s="289"/>
      <c r="T37" s="289"/>
      <c r="U37" s="289"/>
    </row>
    <row r="38" spans="1:21" ht="15.75" x14ac:dyDescent="0.25">
      <c r="A38" s="579"/>
      <c r="B38" s="579"/>
      <c r="C38" s="289"/>
      <c r="D38" s="289"/>
      <c r="E38" s="289"/>
      <c r="F38" s="289"/>
      <c r="G38" s="289"/>
      <c r="H38" s="427"/>
      <c r="I38" s="289"/>
      <c r="J38" s="427"/>
      <c r="K38" s="289"/>
      <c r="L38" s="427"/>
      <c r="M38" s="289"/>
      <c r="N38" s="427"/>
      <c r="O38" s="293"/>
      <c r="P38" s="421"/>
      <c r="Q38" s="289"/>
      <c r="R38" s="289"/>
      <c r="S38" s="289"/>
      <c r="T38" s="289"/>
      <c r="U38" s="422"/>
    </row>
    <row r="39" spans="1:21" ht="15.75" x14ac:dyDescent="0.25">
      <c r="A39" s="313"/>
      <c r="B39" s="314"/>
      <c r="C39" s="313" t="s">
        <v>1452</v>
      </c>
      <c r="D39" s="314"/>
      <c r="E39" s="314"/>
      <c r="F39" s="315"/>
      <c r="G39" s="276">
        <f t="shared" ref="G39:P39" si="0">SUM(G9:G38)</f>
        <v>0</v>
      </c>
      <c r="H39" s="240">
        <f t="shared" si="0"/>
        <v>0</v>
      </c>
      <c r="I39" s="276">
        <f t="shared" si="0"/>
        <v>0</v>
      </c>
      <c r="J39" s="240">
        <f t="shared" si="0"/>
        <v>0</v>
      </c>
      <c r="K39" s="276">
        <f t="shared" si="0"/>
        <v>0</v>
      </c>
      <c r="L39" s="240">
        <f t="shared" si="0"/>
        <v>0</v>
      </c>
      <c r="M39" s="276">
        <f t="shared" si="0"/>
        <v>0</v>
      </c>
      <c r="N39" s="240">
        <f t="shared" si="0"/>
        <v>0</v>
      </c>
      <c r="O39" s="240">
        <f t="shared" si="0"/>
        <v>0</v>
      </c>
      <c r="P39" s="240">
        <f t="shared" si="0"/>
        <v>0</v>
      </c>
      <c r="Q39" s="276"/>
      <c r="R39" s="276"/>
      <c r="S39" s="276"/>
      <c r="T39" s="276"/>
      <c r="U39" s="290"/>
    </row>
    <row r="59" s="272" customFormat="1" ht="12" x14ac:dyDescent="0.25"/>
    <row r="60" s="272" customFormat="1" ht="12" x14ac:dyDescent="0.25"/>
    <row r="73" s="272" customFormat="1" ht="12" x14ac:dyDescent="0.25"/>
    <row r="74" s="272"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P22" sqref="P22"/>
    </sheetView>
  </sheetViews>
  <sheetFormatPr baseColWidth="10" defaultRowHeight="15" x14ac:dyDescent="0.25"/>
  <cols>
    <col min="1" max="2" width="21.71093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20" width="14.140625" customWidth="1"/>
    <col min="21" max="21" width="17" customWidth="1"/>
  </cols>
  <sheetData>
    <row r="1" spans="1:21" ht="18.75" x14ac:dyDescent="0.25">
      <c r="B1" s="296"/>
      <c r="C1" s="296"/>
      <c r="D1" s="296"/>
      <c r="E1" s="296"/>
      <c r="G1" s="296" t="s">
        <v>1462</v>
      </c>
      <c r="I1" s="296"/>
      <c r="J1" s="296"/>
      <c r="K1" s="296"/>
      <c r="L1" s="296"/>
      <c r="M1" s="296"/>
      <c r="N1" s="296"/>
      <c r="O1" s="296"/>
      <c r="P1" s="296"/>
      <c r="Q1" s="296"/>
      <c r="R1" s="296"/>
      <c r="S1" s="296"/>
      <c r="T1" s="296"/>
      <c r="U1" s="296"/>
    </row>
    <row r="2" spans="1:21" s="429" customFormat="1" ht="18.75" x14ac:dyDescent="0.25">
      <c r="A2" s="429" t="s">
        <v>1374</v>
      </c>
      <c r="B2" s="296"/>
      <c r="C2" s="296"/>
      <c r="D2" s="296"/>
      <c r="E2" s="296"/>
      <c r="G2" s="296"/>
      <c r="H2" s="241"/>
      <c r="I2" s="296"/>
      <c r="J2" s="296"/>
      <c r="K2" s="296"/>
      <c r="L2" s="296"/>
      <c r="M2" s="296"/>
      <c r="N2" s="296"/>
      <c r="O2" s="296"/>
      <c r="P2" s="296"/>
      <c r="Q2" s="296"/>
      <c r="R2" s="296"/>
      <c r="S2" s="296"/>
      <c r="T2" s="296"/>
      <c r="U2" s="296"/>
    </row>
    <row r="3" spans="1:21" x14ac:dyDescent="0.25">
      <c r="A3" s="281" t="s">
        <v>1465</v>
      </c>
      <c r="B3" s="281"/>
      <c r="C3" s="281"/>
      <c r="D3" s="281"/>
      <c r="E3" s="281"/>
      <c r="F3" s="281"/>
      <c r="G3" s="281"/>
      <c r="H3" s="281"/>
      <c r="I3" s="281"/>
      <c r="J3" s="281"/>
      <c r="K3" s="281"/>
      <c r="L3" s="281"/>
      <c r="M3" s="281"/>
      <c r="N3" s="281"/>
      <c r="O3" s="281"/>
      <c r="P3" s="281"/>
      <c r="Q3" s="281"/>
      <c r="R3" s="281"/>
      <c r="S3" s="281"/>
      <c r="T3" s="281"/>
      <c r="U3" s="281"/>
    </row>
    <row r="4" spans="1:21" ht="15" customHeight="1" x14ac:dyDescent="0.25">
      <c r="A4" s="582" t="s">
        <v>100</v>
      </c>
      <c r="B4" s="552" t="s">
        <v>115</v>
      </c>
      <c r="C4" s="555" t="s">
        <v>89</v>
      </c>
      <c r="D4" s="555" t="s">
        <v>90</v>
      </c>
      <c r="E4" s="570" t="s">
        <v>402</v>
      </c>
      <c r="F4" s="555" t="s">
        <v>91</v>
      </c>
      <c r="G4" s="582" t="s">
        <v>103</v>
      </c>
      <c r="H4" s="582"/>
      <c r="I4" s="582"/>
      <c r="J4" s="582"/>
      <c r="K4" s="582"/>
      <c r="L4" s="582"/>
      <c r="M4" s="582"/>
      <c r="N4" s="582"/>
      <c r="O4" s="581" t="s">
        <v>104</v>
      </c>
      <c r="P4" s="581"/>
      <c r="Q4" s="552" t="s">
        <v>105</v>
      </c>
      <c r="R4" s="552" t="s">
        <v>106</v>
      </c>
      <c r="S4" s="552" t="s">
        <v>113</v>
      </c>
      <c r="T4" s="552" t="s">
        <v>112</v>
      </c>
      <c r="U4" s="567" t="s">
        <v>92</v>
      </c>
    </row>
    <row r="5" spans="1:21" ht="15" customHeight="1" x14ac:dyDescent="0.25">
      <c r="A5" s="582"/>
      <c r="B5" s="553"/>
      <c r="C5" s="556"/>
      <c r="D5" s="556"/>
      <c r="E5" s="571"/>
      <c r="F5" s="556"/>
      <c r="G5" s="582" t="s">
        <v>107</v>
      </c>
      <c r="H5" s="582"/>
      <c r="I5" s="582" t="s">
        <v>108</v>
      </c>
      <c r="J5" s="582"/>
      <c r="K5" s="582" t="s">
        <v>109</v>
      </c>
      <c r="L5" s="582"/>
      <c r="M5" s="582" t="s">
        <v>110</v>
      </c>
      <c r="N5" s="582"/>
      <c r="O5" s="581"/>
      <c r="P5" s="581"/>
      <c r="Q5" s="553"/>
      <c r="R5" s="553"/>
      <c r="S5" s="553"/>
      <c r="T5" s="553"/>
      <c r="U5" s="568"/>
    </row>
    <row r="6" spans="1:21" ht="25.5" x14ac:dyDescent="0.25">
      <c r="A6" s="582"/>
      <c r="B6" s="554"/>
      <c r="C6" s="557"/>
      <c r="D6" s="557"/>
      <c r="E6" s="572"/>
      <c r="F6" s="557"/>
      <c r="G6" s="252" t="s">
        <v>111</v>
      </c>
      <c r="H6" s="239" t="s">
        <v>12</v>
      </c>
      <c r="I6" s="252" t="s">
        <v>111</v>
      </c>
      <c r="J6" s="239" t="s">
        <v>12</v>
      </c>
      <c r="K6" s="252" t="s">
        <v>111</v>
      </c>
      <c r="L6" s="239" t="s">
        <v>12</v>
      </c>
      <c r="M6" s="252" t="s">
        <v>111</v>
      </c>
      <c r="N6" s="239" t="s">
        <v>12</v>
      </c>
      <c r="O6" s="252" t="s">
        <v>111</v>
      </c>
      <c r="P6" s="239" t="s">
        <v>12</v>
      </c>
      <c r="Q6" s="554"/>
      <c r="R6" s="554"/>
      <c r="S6" s="554"/>
      <c r="T6" s="554"/>
      <c r="U6" s="569"/>
    </row>
    <row r="7" spans="1:21" ht="15.75" customHeight="1" x14ac:dyDescent="0.25">
      <c r="A7" s="580" t="s">
        <v>1463</v>
      </c>
      <c r="B7" s="577" t="s">
        <v>1464</v>
      </c>
      <c r="C7" s="347"/>
      <c r="D7" s="347"/>
      <c r="E7" s="347"/>
      <c r="F7" s="347"/>
      <c r="G7" s="418"/>
      <c r="H7" s="419"/>
      <c r="I7" s="418"/>
      <c r="J7" s="419"/>
      <c r="K7" s="418"/>
      <c r="L7" s="419"/>
      <c r="M7" s="418"/>
      <c r="N7" s="419"/>
      <c r="O7" s="434"/>
      <c r="P7" s="421"/>
      <c r="Q7" s="347"/>
      <c r="R7" s="347"/>
      <c r="S7" s="347"/>
      <c r="T7" s="347"/>
      <c r="U7" s="347"/>
    </row>
    <row r="8" spans="1:21" ht="15.75" x14ac:dyDescent="0.25">
      <c r="A8" s="580"/>
      <c r="B8" s="578"/>
      <c r="C8" s="347"/>
      <c r="D8" s="347"/>
      <c r="E8" s="347"/>
      <c r="F8" s="347"/>
      <c r="G8" s="418"/>
      <c r="H8" s="419"/>
      <c r="I8" s="418"/>
      <c r="J8" s="419"/>
      <c r="K8" s="418"/>
      <c r="L8" s="419"/>
      <c r="M8" s="418"/>
      <c r="N8" s="419"/>
      <c r="O8" s="434"/>
      <c r="P8" s="421"/>
      <c r="Q8" s="347"/>
      <c r="R8" s="347"/>
      <c r="S8" s="347"/>
      <c r="T8" s="347"/>
      <c r="U8" s="347"/>
    </row>
    <row r="9" spans="1:21" ht="15.75" x14ac:dyDescent="0.25">
      <c r="A9" s="580"/>
      <c r="B9" s="578"/>
      <c r="C9" s="347"/>
      <c r="D9" s="347"/>
      <c r="E9" s="347"/>
      <c r="F9" s="347"/>
      <c r="G9" s="418"/>
      <c r="H9" s="419"/>
      <c r="I9" s="418"/>
      <c r="J9" s="419"/>
      <c r="K9" s="418"/>
      <c r="L9" s="419"/>
      <c r="M9" s="418"/>
      <c r="N9" s="419"/>
      <c r="O9" s="434"/>
      <c r="P9" s="421"/>
      <c r="Q9" s="347"/>
      <c r="R9" s="347"/>
      <c r="S9" s="347"/>
      <c r="T9" s="347"/>
      <c r="U9" s="347"/>
    </row>
    <row r="10" spans="1:21" ht="15.75" x14ac:dyDescent="0.25">
      <c r="A10" s="580"/>
      <c r="B10" s="578"/>
      <c r="C10" s="347"/>
      <c r="D10" s="347"/>
      <c r="E10" s="347"/>
      <c r="F10" s="347"/>
      <c r="G10" s="418"/>
      <c r="H10" s="419"/>
      <c r="I10" s="418"/>
      <c r="J10" s="419"/>
      <c r="K10" s="418"/>
      <c r="L10" s="419"/>
      <c r="M10" s="418"/>
      <c r="N10" s="419"/>
      <c r="O10" s="434"/>
      <c r="P10" s="421"/>
      <c r="Q10" s="347"/>
      <c r="R10" s="347"/>
      <c r="S10" s="347"/>
      <c r="T10" s="347"/>
      <c r="U10" s="347"/>
    </row>
    <row r="11" spans="1:21" ht="15.75" x14ac:dyDescent="0.25">
      <c r="A11" s="580"/>
      <c r="B11" s="578"/>
      <c r="C11" s="347"/>
      <c r="D11" s="347"/>
      <c r="E11" s="347"/>
      <c r="F11" s="347"/>
      <c r="G11" s="418"/>
      <c r="H11" s="419"/>
      <c r="I11" s="418"/>
      <c r="J11" s="419"/>
      <c r="K11" s="418"/>
      <c r="L11" s="419"/>
      <c r="M11" s="418"/>
      <c r="N11" s="419"/>
      <c r="O11" s="434"/>
      <c r="P11" s="421"/>
      <c r="Q11" s="347"/>
      <c r="R11" s="347"/>
      <c r="S11" s="347"/>
      <c r="T11" s="347"/>
      <c r="U11" s="347"/>
    </row>
    <row r="12" spans="1:21" ht="15.75" x14ac:dyDescent="0.25">
      <c r="A12" s="580"/>
      <c r="B12" s="578"/>
      <c r="C12" s="347"/>
      <c r="D12" s="347"/>
      <c r="E12" s="347"/>
      <c r="F12" s="347"/>
      <c r="G12" s="418"/>
      <c r="H12" s="419"/>
      <c r="I12" s="418"/>
      <c r="J12" s="419"/>
      <c r="K12" s="418"/>
      <c r="L12" s="419"/>
      <c r="M12" s="418"/>
      <c r="N12" s="419"/>
      <c r="O12" s="434"/>
      <c r="P12" s="421"/>
      <c r="Q12" s="347"/>
      <c r="R12" s="347"/>
      <c r="S12" s="347"/>
      <c r="T12" s="347"/>
      <c r="U12" s="347"/>
    </row>
    <row r="13" spans="1:21" ht="15.75" x14ac:dyDescent="0.25">
      <c r="A13" s="580"/>
      <c r="B13" s="578"/>
      <c r="C13" s="347"/>
      <c r="D13" s="347"/>
      <c r="E13" s="347"/>
      <c r="F13" s="347"/>
      <c r="G13" s="418"/>
      <c r="H13" s="419"/>
      <c r="I13" s="418"/>
      <c r="J13" s="419"/>
      <c r="K13" s="418"/>
      <c r="L13" s="419"/>
      <c r="M13" s="418"/>
      <c r="N13" s="419"/>
      <c r="O13" s="434"/>
      <c r="P13" s="421"/>
      <c r="Q13" s="347"/>
      <c r="R13" s="347"/>
      <c r="S13" s="347"/>
      <c r="T13" s="347"/>
      <c r="U13" s="347"/>
    </row>
    <row r="14" spans="1:21" ht="15.75" x14ac:dyDescent="0.25">
      <c r="A14" s="580"/>
      <c r="B14" s="579"/>
      <c r="C14" s="347"/>
      <c r="D14" s="347"/>
      <c r="E14" s="347"/>
      <c r="F14" s="347"/>
      <c r="G14" s="418"/>
      <c r="H14" s="419"/>
      <c r="I14" s="418"/>
      <c r="J14" s="419"/>
      <c r="K14" s="418"/>
      <c r="L14" s="419"/>
      <c r="M14" s="418"/>
      <c r="N14" s="419"/>
      <c r="O14" s="293"/>
      <c r="P14" s="421"/>
      <c r="Q14" s="347"/>
      <c r="R14" s="347"/>
      <c r="S14" s="347"/>
      <c r="T14" s="347"/>
      <c r="U14" s="347"/>
    </row>
    <row r="15" spans="1:21" ht="15.6" customHeight="1" x14ac:dyDescent="0.25">
      <c r="A15" s="304"/>
      <c r="B15" s="305"/>
      <c r="C15" s="304" t="s">
        <v>493</v>
      </c>
      <c r="D15" s="305"/>
      <c r="E15" s="305"/>
      <c r="F15" s="306"/>
      <c r="G15" s="299">
        <f t="shared" ref="G15:P15" si="0">SUM(G7:G14)</f>
        <v>0</v>
      </c>
      <c r="H15" s="243">
        <f t="shared" si="0"/>
        <v>0</v>
      </c>
      <c r="I15" s="299">
        <f t="shared" si="0"/>
        <v>0</v>
      </c>
      <c r="J15" s="243">
        <f t="shared" si="0"/>
        <v>0</v>
      </c>
      <c r="K15" s="299">
        <f t="shared" si="0"/>
        <v>0</v>
      </c>
      <c r="L15" s="243">
        <f t="shared" si="0"/>
        <v>0</v>
      </c>
      <c r="M15" s="299">
        <f t="shared" si="0"/>
        <v>0</v>
      </c>
      <c r="N15" s="243">
        <f t="shared" si="0"/>
        <v>0</v>
      </c>
      <c r="O15" s="243">
        <f t="shared" si="0"/>
        <v>0</v>
      </c>
      <c r="P15" s="243">
        <f t="shared" si="0"/>
        <v>0</v>
      </c>
      <c r="Q15" s="276"/>
      <c r="R15" s="276"/>
      <c r="S15" s="276"/>
      <c r="T15" s="276"/>
      <c r="U15" s="276"/>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1" bestFit="1" customWidth="1"/>
    <col min="9" max="9" width="15.28515625" customWidth="1"/>
    <col min="10" max="10" width="18.85546875" style="241" customWidth="1"/>
    <col min="12" max="12" width="14.85546875" style="241" bestFit="1" customWidth="1"/>
    <col min="14" max="14" width="14.85546875" style="241" bestFit="1" customWidth="1"/>
    <col min="15" max="15" width="15.28515625" customWidth="1"/>
    <col min="16" max="16" width="18.28515625" style="241" customWidth="1"/>
    <col min="17" max="20" width="14.140625" customWidth="1"/>
    <col min="21" max="21" width="17" customWidth="1"/>
  </cols>
  <sheetData>
    <row r="1" spans="1:21" ht="18" customHeight="1" x14ac:dyDescent="0.25">
      <c r="B1" s="249"/>
      <c r="C1" s="249"/>
      <c r="D1" s="249"/>
      <c r="E1" s="254"/>
      <c r="F1" s="249"/>
      <c r="G1" s="303" t="s">
        <v>1380</v>
      </c>
      <c r="J1" s="249"/>
      <c r="K1" s="249"/>
      <c r="L1" s="249"/>
      <c r="M1" s="249"/>
      <c r="N1" s="249"/>
      <c r="O1" s="249"/>
      <c r="P1" s="249"/>
      <c r="Q1" s="249"/>
      <c r="R1" s="249"/>
      <c r="S1" s="249"/>
      <c r="T1" s="249"/>
      <c r="U1" s="249"/>
    </row>
    <row r="2" spans="1:21" ht="18" customHeight="1" x14ac:dyDescent="0.25">
      <c r="B2" s="254"/>
      <c r="C2" s="254"/>
      <c r="D2" s="254"/>
      <c r="E2" s="254"/>
      <c r="F2" s="254"/>
      <c r="G2" s="303"/>
      <c r="J2" s="254"/>
      <c r="K2" s="254"/>
      <c r="L2" s="254"/>
      <c r="M2" s="254"/>
      <c r="N2" s="254"/>
      <c r="O2" s="254"/>
      <c r="P2" s="254"/>
      <c r="Q2" s="254"/>
      <c r="R2" s="254"/>
      <c r="S2" s="254"/>
      <c r="T2" s="254"/>
      <c r="U2" s="254"/>
    </row>
    <row r="3" spans="1:21" ht="18" customHeight="1" x14ac:dyDescent="0.25">
      <c r="A3" s="336" t="s">
        <v>1373</v>
      </c>
      <c r="B3" s="254"/>
      <c r="C3" s="254"/>
      <c r="D3" s="254"/>
      <c r="E3" s="254"/>
      <c r="F3" s="254"/>
      <c r="G3" s="303"/>
      <c r="J3" s="254"/>
      <c r="K3" s="254"/>
      <c r="L3" s="254"/>
      <c r="M3" s="254"/>
      <c r="N3" s="254"/>
      <c r="O3" s="254"/>
      <c r="P3" s="254"/>
      <c r="Q3" s="254"/>
      <c r="R3" s="254"/>
      <c r="S3" s="254"/>
      <c r="T3" s="254"/>
      <c r="U3" s="254"/>
    </row>
    <row r="4" spans="1:21" ht="33" customHeight="1" x14ac:dyDescent="0.25">
      <c r="A4" s="607" t="s">
        <v>1379</v>
      </c>
      <c r="B4" s="607"/>
      <c r="C4" s="607"/>
      <c r="D4" s="607"/>
      <c r="E4" s="607"/>
      <c r="F4" s="607"/>
      <c r="G4" s="607"/>
      <c r="H4" s="607"/>
      <c r="I4" s="607"/>
      <c r="J4" s="607"/>
      <c r="K4" s="607"/>
      <c r="L4" s="607"/>
      <c r="M4" s="607"/>
      <c r="N4" s="607"/>
      <c r="O4" s="607"/>
      <c r="P4" s="607"/>
      <c r="Q4" s="607"/>
      <c r="R4" s="607"/>
      <c r="S4" s="607"/>
      <c r="T4" s="607"/>
      <c r="U4" s="607"/>
    </row>
    <row r="5" spans="1:21" ht="14.45" customHeight="1" x14ac:dyDescent="0.25">
      <c r="A5" s="552" t="s">
        <v>100</v>
      </c>
      <c r="B5" s="552" t="s">
        <v>115</v>
      </c>
      <c r="C5" s="555" t="s">
        <v>89</v>
      </c>
      <c r="D5" s="555" t="s">
        <v>90</v>
      </c>
      <c r="E5" s="570" t="s">
        <v>402</v>
      </c>
      <c r="F5" s="555" t="s">
        <v>91</v>
      </c>
      <c r="G5" s="564" t="s">
        <v>103</v>
      </c>
      <c r="H5" s="566"/>
      <c r="I5" s="566"/>
      <c r="J5" s="566"/>
      <c r="K5" s="566"/>
      <c r="L5" s="566"/>
      <c r="M5" s="566"/>
      <c r="N5" s="565"/>
      <c r="O5" s="581" t="s">
        <v>104</v>
      </c>
      <c r="P5" s="581"/>
      <c r="Q5" s="552" t="s">
        <v>105</v>
      </c>
      <c r="R5" s="552" t="s">
        <v>106</v>
      </c>
      <c r="S5" s="552" t="s">
        <v>113</v>
      </c>
      <c r="T5" s="552" t="s">
        <v>112</v>
      </c>
      <c r="U5" s="567" t="s">
        <v>92</v>
      </c>
    </row>
    <row r="6" spans="1:21" ht="14.45" customHeight="1" x14ac:dyDescent="0.25">
      <c r="A6" s="553"/>
      <c r="B6" s="553"/>
      <c r="C6" s="556"/>
      <c r="D6" s="556"/>
      <c r="E6" s="571"/>
      <c r="F6" s="556"/>
      <c r="G6" s="251" t="s">
        <v>107</v>
      </c>
      <c r="H6" s="251"/>
      <c r="I6" s="251" t="s">
        <v>108</v>
      </c>
      <c r="J6" s="251"/>
      <c r="K6" s="251" t="s">
        <v>109</v>
      </c>
      <c r="L6" s="251"/>
      <c r="M6" s="251" t="s">
        <v>110</v>
      </c>
      <c r="N6" s="251"/>
      <c r="O6" s="581"/>
      <c r="P6" s="581"/>
      <c r="Q6" s="553"/>
      <c r="R6" s="553"/>
      <c r="S6" s="553"/>
      <c r="T6" s="553"/>
      <c r="U6" s="568"/>
    </row>
    <row r="7" spans="1:21" ht="25.5" x14ac:dyDescent="0.25">
      <c r="A7" s="554"/>
      <c r="B7" s="554"/>
      <c r="C7" s="557"/>
      <c r="D7" s="557"/>
      <c r="E7" s="572"/>
      <c r="F7" s="557"/>
      <c r="G7" s="252" t="s">
        <v>111</v>
      </c>
      <c r="H7" s="239" t="s">
        <v>12</v>
      </c>
      <c r="I7" s="252" t="s">
        <v>111</v>
      </c>
      <c r="J7" s="239" t="s">
        <v>12</v>
      </c>
      <c r="K7" s="252" t="s">
        <v>111</v>
      </c>
      <c r="L7" s="239" t="s">
        <v>12</v>
      </c>
      <c r="M7" s="252" t="s">
        <v>111</v>
      </c>
      <c r="N7" s="239" t="s">
        <v>12</v>
      </c>
      <c r="O7" s="348" t="s">
        <v>111</v>
      </c>
      <c r="P7" s="239" t="s">
        <v>12</v>
      </c>
      <c r="Q7" s="554"/>
      <c r="R7" s="554"/>
      <c r="S7" s="554"/>
      <c r="T7" s="554"/>
      <c r="U7" s="569"/>
    </row>
    <row r="8" spans="1:21" ht="15.6" customHeight="1" x14ac:dyDescent="0.25">
      <c r="A8" s="343"/>
      <c r="B8" s="253"/>
      <c r="C8" s="253"/>
      <c r="D8" s="253"/>
      <c r="E8" s="253"/>
      <c r="F8" s="253"/>
      <c r="G8" s="253"/>
      <c r="H8" s="316" t="s">
        <v>120</v>
      </c>
      <c r="I8" s="253"/>
      <c r="J8" s="253"/>
      <c r="K8" s="253"/>
      <c r="L8" s="253"/>
      <c r="M8" s="253"/>
      <c r="N8" s="253"/>
      <c r="O8" s="253"/>
      <c r="P8" s="253"/>
      <c r="Q8" s="253"/>
      <c r="R8" s="253"/>
      <c r="S8" s="253"/>
      <c r="T8" s="253"/>
      <c r="U8" s="253"/>
    </row>
    <row r="9" spans="1:21" ht="48.75" customHeight="1" x14ac:dyDescent="0.25">
      <c r="A9" s="608" t="s">
        <v>1466</v>
      </c>
      <c r="B9" s="604" t="s">
        <v>1467</v>
      </c>
      <c r="C9" s="347"/>
      <c r="D9" s="347"/>
      <c r="E9" s="347"/>
      <c r="F9" s="347"/>
      <c r="G9" s="411"/>
      <c r="H9" s="414"/>
      <c r="I9" s="411"/>
      <c r="J9" s="414"/>
      <c r="K9" s="411"/>
      <c r="L9" s="414"/>
      <c r="M9" s="411"/>
      <c r="N9" s="414"/>
      <c r="O9" s="431"/>
      <c r="P9" s="421"/>
      <c r="Q9" s="347"/>
      <c r="R9" s="347"/>
      <c r="S9" s="347"/>
      <c r="T9" s="347"/>
      <c r="U9" s="347"/>
    </row>
    <row r="10" spans="1:21" ht="48.75" customHeight="1" x14ac:dyDescent="0.25">
      <c r="A10" s="609"/>
      <c r="B10" s="605"/>
      <c r="C10" s="347"/>
      <c r="D10" s="347"/>
      <c r="E10" s="347"/>
      <c r="F10" s="347"/>
      <c r="G10" s="411"/>
      <c r="H10" s="414"/>
      <c r="I10" s="411"/>
      <c r="J10" s="414"/>
      <c r="K10" s="411"/>
      <c r="L10" s="414"/>
      <c r="M10" s="411"/>
      <c r="N10" s="414"/>
      <c r="O10" s="431"/>
      <c r="P10" s="421"/>
      <c r="Q10" s="347"/>
      <c r="R10" s="347"/>
      <c r="S10" s="347"/>
      <c r="T10" s="347"/>
      <c r="U10" s="347"/>
    </row>
    <row r="11" spans="1:21" ht="48.75" customHeight="1" x14ac:dyDescent="0.25">
      <c r="A11" s="609"/>
      <c r="B11" s="605"/>
      <c r="C11" s="347"/>
      <c r="D11" s="347"/>
      <c r="E11" s="347"/>
      <c r="F11" s="347"/>
      <c r="G11" s="411"/>
      <c r="H11" s="414"/>
      <c r="I11" s="411"/>
      <c r="J11" s="414"/>
      <c r="K11" s="411"/>
      <c r="L11" s="414"/>
      <c r="M11" s="411"/>
      <c r="N11" s="414"/>
      <c r="O11" s="431"/>
      <c r="P11" s="421"/>
      <c r="Q11" s="347"/>
      <c r="R11" s="347"/>
      <c r="S11" s="347"/>
      <c r="T11" s="347"/>
      <c r="U11" s="347"/>
    </row>
    <row r="12" spans="1:21" ht="48.75" customHeight="1" x14ac:dyDescent="0.25">
      <c r="A12" s="609"/>
      <c r="B12" s="605"/>
      <c r="C12" s="347"/>
      <c r="D12" s="347"/>
      <c r="E12" s="347"/>
      <c r="F12" s="347"/>
      <c r="G12" s="411"/>
      <c r="H12" s="414"/>
      <c r="I12" s="411"/>
      <c r="J12" s="414"/>
      <c r="K12" s="411"/>
      <c r="L12" s="414"/>
      <c r="M12" s="411"/>
      <c r="N12" s="414"/>
      <c r="O12" s="431"/>
      <c r="P12" s="421"/>
      <c r="Q12" s="347"/>
      <c r="R12" s="347"/>
      <c r="S12" s="347"/>
      <c r="T12" s="347"/>
      <c r="U12" s="72"/>
    </row>
    <row r="13" spans="1:21" ht="48.75" customHeight="1" x14ac:dyDescent="0.25">
      <c r="A13" s="609"/>
      <c r="B13" s="605"/>
      <c r="C13" s="347"/>
      <c r="D13" s="347"/>
      <c r="E13" s="347"/>
      <c r="F13" s="289"/>
      <c r="G13" s="420"/>
      <c r="H13" s="414"/>
      <c r="I13" s="420"/>
      <c r="J13" s="414"/>
      <c r="K13" s="420"/>
      <c r="L13" s="414"/>
      <c r="M13" s="420"/>
      <c r="N13" s="414"/>
      <c r="O13" s="431"/>
      <c r="P13" s="421"/>
      <c r="Q13" s="347"/>
      <c r="R13" s="347"/>
      <c r="S13" s="347"/>
      <c r="T13" s="347"/>
      <c r="U13" s="289"/>
    </row>
    <row r="14" spans="1:21" ht="48.75" customHeight="1" x14ac:dyDescent="0.25">
      <c r="A14" s="609"/>
      <c r="B14" s="605"/>
      <c r="C14" s="347"/>
      <c r="D14" s="347"/>
      <c r="E14" s="347"/>
      <c r="F14" s="347"/>
      <c r="G14" s="411"/>
      <c r="H14" s="414"/>
      <c r="I14" s="411"/>
      <c r="J14" s="414"/>
      <c r="K14" s="411"/>
      <c r="L14" s="414"/>
      <c r="M14" s="411"/>
      <c r="N14" s="414"/>
      <c r="O14" s="431"/>
      <c r="P14" s="421"/>
      <c r="Q14" s="347"/>
      <c r="R14" s="347"/>
      <c r="S14" s="347"/>
      <c r="T14" s="347"/>
      <c r="U14" s="347"/>
    </row>
    <row r="15" spans="1:21" ht="48.75" customHeight="1" x14ac:dyDescent="0.25">
      <c r="A15" s="609"/>
      <c r="B15" s="605"/>
      <c r="C15" s="347"/>
      <c r="D15" s="347"/>
      <c r="E15" s="347"/>
      <c r="F15" s="73"/>
      <c r="G15" s="411"/>
      <c r="H15" s="414"/>
      <c r="I15" s="411"/>
      <c r="J15" s="414"/>
      <c r="K15" s="411"/>
      <c r="L15" s="414"/>
      <c r="M15" s="411"/>
      <c r="N15" s="414"/>
      <c r="O15" s="431"/>
      <c r="P15" s="421"/>
      <c r="Q15" s="347"/>
      <c r="R15" s="347"/>
      <c r="S15" s="347"/>
      <c r="T15" s="347"/>
      <c r="U15" s="347"/>
    </row>
    <row r="16" spans="1:21" ht="48.75" customHeight="1" x14ac:dyDescent="0.25">
      <c r="A16" s="609"/>
      <c r="B16" s="605"/>
      <c r="C16" s="347"/>
      <c r="D16" s="347"/>
      <c r="E16" s="347"/>
      <c r="F16" s="347"/>
      <c r="G16" s="411"/>
      <c r="H16" s="414"/>
      <c r="I16" s="411"/>
      <c r="J16" s="414"/>
      <c r="K16" s="411"/>
      <c r="L16" s="414"/>
      <c r="M16" s="411"/>
      <c r="N16" s="414"/>
      <c r="O16" s="431"/>
      <c r="P16" s="421"/>
      <c r="Q16" s="347"/>
      <c r="R16" s="347"/>
      <c r="S16" s="347"/>
      <c r="T16" s="347"/>
      <c r="U16" s="347"/>
    </row>
    <row r="17" spans="1:21" ht="48.75" customHeight="1" x14ac:dyDescent="0.25">
      <c r="A17" s="609"/>
      <c r="B17" s="605"/>
      <c r="C17" s="347"/>
      <c r="D17" s="347"/>
      <c r="E17" s="347"/>
      <c r="F17" s="347"/>
      <c r="G17" s="420"/>
      <c r="H17" s="414"/>
      <c r="I17" s="420"/>
      <c r="J17" s="414"/>
      <c r="K17" s="420"/>
      <c r="L17" s="414"/>
      <c r="M17" s="420"/>
      <c r="N17" s="414"/>
      <c r="O17" s="431"/>
      <c r="P17" s="421"/>
      <c r="Q17" s="411"/>
      <c r="R17" s="411"/>
      <c r="S17" s="411"/>
      <c r="T17" s="411"/>
      <c r="U17" s="347"/>
    </row>
    <row r="18" spans="1:21" ht="48.75" customHeight="1" x14ac:dyDescent="0.25">
      <c r="A18" s="609"/>
      <c r="B18" s="605"/>
      <c r="C18" s="347"/>
      <c r="D18" s="347"/>
      <c r="E18" s="347"/>
      <c r="F18" s="347"/>
      <c r="G18" s="411"/>
      <c r="H18" s="414"/>
      <c r="I18" s="411"/>
      <c r="J18" s="414"/>
      <c r="K18" s="411"/>
      <c r="L18" s="414"/>
      <c r="M18" s="411"/>
      <c r="N18" s="414"/>
      <c r="O18" s="432"/>
      <c r="P18" s="433"/>
      <c r="Q18" s="347"/>
      <c r="R18" s="347"/>
      <c r="S18" s="347"/>
      <c r="T18" s="347"/>
      <c r="U18" s="347"/>
    </row>
    <row r="19" spans="1:21" ht="48.75" customHeight="1" x14ac:dyDescent="0.25">
      <c r="A19" s="609"/>
      <c r="B19" s="605"/>
      <c r="C19" s="347"/>
      <c r="D19" s="347"/>
      <c r="E19" s="347"/>
      <c r="F19" s="347"/>
      <c r="G19" s="411"/>
      <c r="H19" s="414"/>
      <c r="I19" s="411"/>
      <c r="J19" s="414"/>
      <c r="K19" s="411"/>
      <c r="L19" s="414"/>
      <c r="M19" s="411"/>
      <c r="N19" s="414"/>
      <c r="O19" s="432"/>
      <c r="P19" s="433"/>
      <c r="Q19" s="347"/>
      <c r="R19" s="347"/>
      <c r="S19" s="347"/>
      <c r="T19" s="347"/>
      <c r="U19" s="430"/>
    </row>
    <row r="20" spans="1:21" ht="48.75" customHeight="1" x14ac:dyDescent="0.25">
      <c r="A20" s="610"/>
      <c r="B20" s="606"/>
      <c r="C20" s="347"/>
      <c r="D20" s="347"/>
      <c r="E20" s="347"/>
      <c r="F20" s="347"/>
      <c r="G20" s="411"/>
      <c r="H20" s="414"/>
      <c r="I20" s="411"/>
      <c r="J20" s="414"/>
      <c r="K20" s="411"/>
      <c r="L20" s="414"/>
      <c r="M20" s="411"/>
      <c r="N20" s="414"/>
      <c r="O20" s="431"/>
      <c r="P20" s="421"/>
      <c r="Q20" s="411"/>
      <c r="R20" s="411"/>
      <c r="S20" s="411"/>
      <c r="T20" s="411"/>
      <c r="U20" s="347"/>
    </row>
    <row r="21" spans="1:21" ht="15.6" customHeight="1" x14ac:dyDescent="0.25">
      <c r="A21" s="317" t="s">
        <v>121</v>
      </c>
      <c r="B21" s="250"/>
      <c r="C21" s="250"/>
      <c r="D21" s="250"/>
      <c r="E21" s="250"/>
      <c r="F21" s="250"/>
      <c r="G21" s="80">
        <f t="shared" ref="G21:P21" si="0">SUM(G9:G20)</f>
        <v>0</v>
      </c>
      <c r="H21" s="242">
        <f t="shared" si="0"/>
        <v>0</v>
      </c>
      <c r="I21" s="80">
        <f t="shared" si="0"/>
        <v>0</v>
      </c>
      <c r="J21" s="242">
        <f t="shared" si="0"/>
        <v>0</v>
      </c>
      <c r="K21" s="80">
        <f t="shared" si="0"/>
        <v>0</v>
      </c>
      <c r="L21" s="242">
        <f t="shared" si="0"/>
        <v>0</v>
      </c>
      <c r="M21" s="80">
        <f t="shared" si="0"/>
        <v>0</v>
      </c>
      <c r="N21" s="242">
        <f t="shared" si="0"/>
        <v>0</v>
      </c>
      <c r="O21" s="242">
        <f t="shared" si="0"/>
        <v>0</v>
      </c>
      <c r="P21" s="242">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16"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x14ac:dyDescent="0.3">
      <c r="A1" s="618" t="s">
        <v>1364</v>
      </c>
      <c r="B1" s="618"/>
      <c r="C1" s="618"/>
      <c r="D1" s="618"/>
      <c r="E1" s="618"/>
      <c r="F1" s="618"/>
      <c r="G1" s="618"/>
      <c r="H1" s="618"/>
      <c r="I1" s="618"/>
      <c r="J1" s="618"/>
      <c r="K1" s="618"/>
      <c r="L1" s="618"/>
      <c r="M1" s="618"/>
      <c r="N1" s="618"/>
      <c r="O1" s="618"/>
      <c r="P1" s="618"/>
      <c r="Q1" s="618"/>
      <c r="R1" s="618"/>
      <c r="S1" s="618"/>
      <c r="T1" s="618"/>
      <c r="U1" s="618"/>
    </row>
    <row r="2" spans="1:21" x14ac:dyDescent="0.25">
      <c r="A2" s="619" t="s">
        <v>1468</v>
      </c>
      <c r="B2" s="619"/>
      <c r="C2" s="619"/>
      <c r="D2" s="619"/>
      <c r="E2" s="619"/>
      <c r="F2" s="619"/>
      <c r="G2" s="619"/>
      <c r="H2" s="619"/>
      <c r="I2" s="619"/>
      <c r="J2" s="619"/>
      <c r="K2" s="619"/>
      <c r="L2" s="619"/>
      <c r="M2" s="619"/>
      <c r="N2" s="619"/>
      <c r="O2" s="619"/>
      <c r="P2" s="619"/>
      <c r="Q2" s="619"/>
      <c r="R2" s="619"/>
      <c r="S2" s="619"/>
      <c r="T2" s="619"/>
      <c r="U2" s="619"/>
    </row>
    <row r="3" spans="1:21" ht="13.5" customHeight="1" x14ac:dyDescent="0.25">
      <c r="A3" s="333" t="s">
        <v>1469</v>
      </c>
      <c r="B3" s="334"/>
      <c r="C3" s="334"/>
      <c r="D3" s="334"/>
      <c r="E3" s="334"/>
      <c r="F3" s="334"/>
      <c r="G3" s="334"/>
      <c r="H3" s="334"/>
      <c r="I3" s="334"/>
      <c r="J3" s="334"/>
      <c r="K3" s="334"/>
      <c r="L3" s="334"/>
      <c r="M3" s="334"/>
      <c r="N3" s="334"/>
      <c r="O3" s="334"/>
      <c r="P3" s="334"/>
      <c r="Q3" s="334"/>
      <c r="R3" s="334"/>
      <c r="S3" s="334"/>
      <c r="T3" s="334"/>
      <c r="U3" s="334"/>
    </row>
    <row r="4" spans="1:21" ht="15" customHeight="1" x14ac:dyDescent="0.25">
      <c r="A4" s="582" t="s">
        <v>100</v>
      </c>
      <c r="B4" s="582" t="s">
        <v>115</v>
      </c>
      <c r="C4" s="555" t="s">
        <v>89</v>
      </c>
      <c r="D4" s="555" t="s">
        <v>90</v>
      </c>
      <c r="E4" s="570" t="s">
        <v>402</v>
      </c>
      <c r="F4" s="555" t="s">
        <v>91</v>
      </c>
      <c r="G4" s="582" t="s">
        <v>103</v>
      </c>
      <c r="H4" s="582"/>
      <c r="I4" s="582"/>
      <c r="J4" s="582"/>
      <c r="K4" s="582"/>
      <c r="L4" s="582"/>
      <c r="M4" s="582"/>
      <c r="N4" s="582"/>
      <c r="O4" s="581" t="s">
        <v>104</v>
      </c>
      <c r="P4" s="581"/>
      <c r="Q4" s="552" t="s">
        <v>105</v>
      </c>
      <c r="R4" s="552" t="s">
        <v>106</v>
      </c>
      <c r="S4" s="552" t="s">
        <v>113</v>
      </c>
      <c r="T4" s="552" t="s">
        <v>112</v>
      </c>
      <c r="U4" s="567" t="s">
        <v>92</v>
      </c>
    </row>
    <row r="5" spans="1:21" ht="15" customHeight="1" x14ac:dyDescent="0.25">
      <c r="A5" s="582"/>
      <c r="B5" s="582"/>
      <c r="C5" s="556"/>
      <c r="D5" s="556"/>
      <c r="E5" s="571"/>
      <c r="F5" s="556"/>
      <c r="G5" s="582" t="s">
        <v>107</v>
      </c>
      <c r="H5" s="582"/>
      <c r="I5" s="582" t="s">
        <v>108</v>
      </c>
      <c r="J5" s="582"/>
      <c r="K5" s="582" t="s">
        <v>109</v>
      </c>
      <c r="L5" s="582"/>
      <c r="M5" s="582" t="s">
        <v>110</v>
      </c>
      <c r="N5" s="582"/>
      <c r="O5" s="581"/>
      <c r="P5" s="581"/>
      <c r="Q5" s="553"/>
      <c r="R5" s="553"/>
      <c r="S5" s="553"/>
      <c r="T5" s="553"/>
      <c r="U5" s="568"/>
    </row>
    <row r="6" spans="1:21" ht="25.5" x14ac:dyDescent="0.25">
      <c r="A6" s="582"/>
      <c r="B6" s="582"/>
      <c r="C6" s="557"/>
      <c r="D6" s="557"/>
      <c r="E6" s="572"/>
      <c r="F6" s="557"/>
      <c r="G6" s="331" t="s">
        <v>111</v>
      </c>
      <c r="H6" s="239" t="s">
        <v>12</v>
      </c>
      <c r="I6" s="331" t="s">
        <v>111</v>
      </c>
      <c r="J6" s="239" t="s">
        <v>12</v>
      </c>
      <c r="K6" s="331" t="s">
        <v>111</v>
      </c>
      <c r="L6" s="239" t="s">
        <v>12</v>
      </c>
      <c r="M6" s="331" t="s">
        <v>111</v>
      </c>
      <c r="N6" s="239" t="s">
        <v>12</v>
      </c>
      <c r="O6" s="331" t="s">
        <v>111</v>
      </c>
      <c r="P6" s="239" t="s">
        <v>12</v>
      </c>
      <c r="Q6" s="554"/>
      <c r="R6" s="554"/>
      <c r="S6" s="554"/>
      <c r="T6" s="554"/>
      <c r="U6" s="569"/>
    </row>
    <row r="7" spans="1:21" ht="15.75" x14ac:dyDescent="0.25">
      <c r="A7" s="620" t="s">
        <v>1364</v>
      </c>
      <c r="B7" s="621"/>
      <c r="C7" s="621"/>
      <c r="D7" s="621"/>
      <c r="E7" s="621"/>
      <c r="F7" s="621"/>
      <c r="G7" s="621"/>
      <c r="H7" s="621"/>
      <c r="I7" s="621"/>
      <c r="J7" s="621"/>
      <c r="K7" s="621"/>
      <c r="L7" s="621"/>
      <c r="M7" s="621"/>
      <c r="N7" s="621"/>
      <c r="O7" s="621"/>
      <c r="P7" s="621"/>
      <c r="Q7" s="621"/>
      <c r="R7" s="621"/>
      <c r="S7" s="621"/>
      <c r="T7" s="621"/>
      <c r="U7" s="622"/>
    </row>
    <row r="8" spans="1:21" ht="15.75" x14ac:dyDescent="0.25">
      <c r="A8" s="623" t="s">
        <v>1470</v>
      </c>
      <c r="B8" s="613" t="s">
        <v>1365</v>
      </c>
      <c r="C8" s="436"/>
      <c r="D8" s="289"/>
      <c r="E8" s="289"/>
      <c r="F8" s="289"/>
      <c r="G8" s="426"/>
      <c r="H8" s="427"/>
      <c r="I8" s="289"/>
      <c r="J8" s="427"/>
      <c r="K8" s="289"/>
      <c r="L8" s="427"/>
      <c r="M8" s="289"/>
      <c r="N8" s="427"/>
      <c r="O8" s="293"/>
      <c r="P8" s="421"/>
      <c r="Q8" s="289"/>
      <c r="R8" s="289"/>
      <c r="S8" s="289"/>
      <c r="T8" s="289"/>
      <c r="U8" s="289"/>
    </row>
    <row r="9" spans="1:21" s="429" customFormat="1" ht="15.75" x14ac:dyDescent="0.25">
      <c r="A9" s="623"/>
      <c r="B9" s="613"/>
      <c r="C9" s="436"/>
      <c r="D9" s="289"/>
      <c r="E9" s="289"/>
      <c r="F9" s="289"/>
      <c r="G9" s="426"/>
      <c r="H9" s="427"/>
      <c r="I9" s="289"/>
      <c r="J9" s="427"/>
      <c r="K9" s="289"/>
      <c r="L9" s="427"/>
      <c r="M9" s="289"/>
      <c r="N9" s="427"/>
      <c r="O9" s="293"/>
      <c r="P9" s="421"/>
      <c r="Q9" s="289"/>
      <c r="R9" s="289"/>
      <c r="S9" s="289"/>
      <c r="T9" s="289"/>
      <c r="U9" s="289"/>
    </row>
    <row r="10" spans="1:21" s="429" customFormat="1" ht="15.75" x14ac:dyDescent="0.25">
      <c r="A10" s="623"/>
      <c r="B10" s="613"/>
      <c r="C10" s="436"/>
      <c r="D10" s="289"/>
      <c r="E10" s="289"/>
      <c r="F10" s="289"/>
      <c r="G10" s="426"/>
      <c r="H10" s="427"/>
      <c r="I10" s="289"/>
      <c r="J10" s="427"/>
      <c r="K10" s="289"/>
      <c r="L10" s="427"/>
      <c r="M10" s="289"/>
      <c r="N10" s="427"/>
      <c r="O10" s="293"/>
      <c r="P10" s="421"/>
      <c r="Q10" s="289"/>
      <c r="R10" s="289"/>
      <c r="S10" s="289"/>
      <c r="T10" s="289"/>
      <c r="U10" s="289"/>
    </row>
    <row r="11" spans="1:21" s="429" customFormat="1" ht="15.75" x14ac:dyDescent="0.25">
      <c r="A11" s="623"/>
      <c r="B11" s="613"/>
      <c r="C11" s="436"/>
      <c r="D11" s="289"/>
      <c r="E11" s="289"/>
      <c r="F11" s="289"/>
      <c r="G11" s="426"/>
      <c r="H11" s="427"/>
      <c r="I11" s="289"/>
      <c r="J11" s="427"/>
      <c r="K11" s="289"/>
      <c r="L11" s="427"/>
      <c r="M11" s="289"/>
      <c r="N11" s="427"/>
      <c r="O11" s="293"/>
      <c r="P11" s="421"/>
      <c r="Q11" s="289"/>
      <c r="R11" s="289"/>
      <c r="S11" s="289"/>
      <c r="T11" s="289"/>
      <c r="U11" s="289"/>
    </row>
    <row r="12" spans="1:21" s="429" customFormat="1" ht="15.75" x14ac:dyDescent="0.25">
      <c r="A12" s="623"/>
      <c r="B12" s="613"/>
      <c r="C12" s="436"/>
      <c r="D12" s="289"/>
      <c r="E12" s="289"/>
      <c r="F12" s="289"/>
      <c r="G12" s="426"/>
      <c r="H12" s="427"/>
      <c r="I12" s="289"/>
      <c r="J12" s="427"/>
      <c r="K12" s="289"/>
      <c r="L12" s="427"/>
      <c r="M12" s="289"/>
      <c r="N12" s="427"/>
      <c r="O12" s="293"/>
      <c r="P12" s="421"/>
      <c r="Q12" s="289"/>
      <c r="R12" s="289"/>
      <c r="S12" s="289"/>
      <c r="T12" s="289"/>
      <c r="U12" s="289"/>
    </row>
    <row r="13" spans="1:21" s="429" customFormat="1" ht="15.75" x14ac:dyDescent="0.25">
      <c r="A13" s="623"/>
      <c r="B13" s="613"/>
      <c r="C13" s="436"/>
      <c r="D13" s="289"/>
      <c r="E13" s="289"/>
      <c r="F13" s="289"/>
      <c r="G13" s="426"/>
      <c r="H13" s="427"/>
      <c r="I13" s="289"/>
      <c r="J13" s="427"/>
      <c r="K13" s="289"/>
      <c r="L13" s="427"/>
      <c r="M13" s="289"/>
      <c r="N13" s="427"/>
      <c r="O13" s="293"/>
      <c r="P13" s="421"/>
      <c r="Q13" s="289"/>
      <c r="R13" s="289"/>
      <c r="S13" s="289"/>
      <c r="T13" s="289"/>
      <c r="U13" s="289"/>
    </row>
    <row r="14" spans="1:21" s="429" customFormat="1" ht="15.75" x14ac:dyDescent="0.25">
      <c r="A14" s="623"/>
      <c r="B14" s="613" t="s">
        <v>1366</v>
      </c>
      <c r="C14" s="436"/>
      <c r="D14" s="289"/>
      <c r="E14" s="289"/>
      <c r="F14" s="289"/>
      <c r="G14" s="426"/>
      <c r="H14" s="427"/>
      <c r="I14" s="289"/>
      <c r="J14" s="427"/>
      <c r="K14" s="289"/>
      <c r="L14" s="427"/>
      <c r="M14" s="289"/>
      <c r="N14" s="427"/>
      <c r="O14" s="293"/>
      <c r="P14" s="421"/>
      <c r="Q14" s="289"/>
      <c r="R14" s="289"/>
      <c r="S14" s="289"/>
      <c r="T14" s="289"/>
      <c r="U14" s="289"/>
    </row>
    <row r="15" spans="1:21" s="429" customFormat="1" ht="15.75" x14ac:dyDescent="0.25">
      <c r="A15" s="623"/>
      <c r="B15" s="613"/>
      <c r="C15" s="436"/>
      <c r="D15" s="289"/>
      <c r="E15" s="289"/>
      <c r="F15" s="289"/>
      <c r="G15" s="426"/>
      <c r="H15" s="427"/>
      <c r="I15" s="289"/>
      <c r="J15" s="427"/>
      <c r="K15" s="289"/>
      <c r="L15" s="427"/>
      <c r="M15" s="289"/>
      <c r="N15" s="427"/>
      <c r="O15" s="293"/>
      <c r="P15" s="421"/>
      <c r="Q15" s="289"/>
      <c r="R15" s="289"/>
      <c r="S15" s="289"/>
      <c r="T15" s="289"/>
      <c r="U15" s="289"/>
    </row>
    <row r="16" spans="1:21" s="429" customFormat="1" ht="15.75" x14ac:dyDescent="0.25">
      <c r="A16" s="623"/>
      <c r="B16" s="613"/>
      <c r="C16" s="436"/>
      <c r="D16" s="289"/>
      <c r="E16" s="289"/>
      <c r="F16" s="289"/>
      <c r="G16" s="426"/>
      <c r="H16" s="427"/>
      <c r="I16" s="289"/>
      <c r="J16" s="427"/>
      <c r="K16" s="289"/>
      <c r="L16" s="427"/>
      <c r="M16" s="289"/>
      <c r="N16" s="427"/>
      <c r="O16" s="293"/>
      <c r="P16" s="421"/>
      <c r="Q16" s="289"/>
      <c r="R16" s="289"/>
      <c r="S16" s="289"/>
      <c r="T16" s="289"/>
      <c r="U16" s="289"/>
    </row>
    <row r="17" spans="1:21" s="429" customFormat="1" ht="15.75" x14ac:dyDescent="0.25">
      <c r="A17" s="623"/>
      <c r="B17" s="613"/>
      <c r="C17" s="436"/>
      <c r="D17" s="289"/>
      <c r="E17" s="289"/>
      <c r="F17" s="289"/>
      <c r="G17" s="426"/>
      <c r="H17" s="427"/>
      <c r="I17" s="289"/>
      <c r="J17" s="427"/>
      <c r="K17" s="289"/>
      <c r="L17" s="427"/>
      <c r="M17" s="289"/>
      <c r="N17" s="427"/>
      <c r="O17" s="293"/>
      <c r="P17" s="421"/>
      <c r="Q17" s="289"/>
      <c r="R17" s="289"/>
      <c r="S17" s="289"/>
      <c r="T17" s="289"/>
      <c r="U17" s="289"/>
    </row>
    <row r="18" spans="1:21" s="429" customFormat="1" ht="15.75" x14ac:dyDescent="0.25">
      <c r="A18" s="623"/>
      <c r="B18" s="613"/>
      <c r="C18" s="436"/>
      <c r="D18" s="289"/>
      <c r="E18" s="289"/>
      <c r="F18" s="289"/>
      <c r="G18" s="426"/>
      <c r="H18" s="427"/>
      <c r="I18" s="289"/>
      <c r="J18" s="427"/>
      <c r="K18" s="289"/>
      <c r="L18" s="427"/>
      <c r="M18" s="289"/>
      <c r="N18" s="427"/>
      <c r="O18" s="293"/>
      <c r="P18" s="421"/>
      <c r="Q18" s="289"/>
      <c r="R18" s="289"/>
      <c r="S18" s="289"/>
      <c r="T18" s="289"/>
      <c r="U18" s="289"/>
    </row>
    <row r="19" spans="1:21" ht="15.75" x14ac:dyDescent="0.25">
      <c r="A19" s="623"/>
      <c r="B19" s="613"/>
      <c r="C19" s="436"/>
      <c r="D19" s="289"/>
      <c r="E19" s="289"/>
      <c r="F19" s="289"/>
      <c r="G19" s="426"/>
      <c r="H19" s="427"/>
      <c r="I19" s="289"/>
      <c r="J19" s="427"/>
      <c r="K19" s="289"/>
      <c r="L19" s="427"/>
      <c r="M19" s="289"/>
      <c r="N19" s="427"/>
      <c r="O19" s="293"/>
      <c r="P19" s="421"/>
      <c r="Q19" s="289"/>
      <c r="R19" s="289"/>
      <c r="S19" s="289"/>
      <c r="T19" s="289"/>
      <c r="U19" s="289"/>
    </row>
    <row r="20" spans="1:21" ht="15.75" x14ac:dyDescent="0.25">
      <c r="A20" s="614" t="s">
        <v>1471</v>
      </c>
      <c r="B20" s="612" t="s">
        <v>1367</v>
      </c>
      <c r="C20" s="289"/>
      <c r="D20" s="289"/>
      <c r="E20" s="328"/>
      <c r="F20" s="289"/>
      <c r="G20" s="426"/>
      <c r="H20" s="427"/>
      <c r="I20" s="289"/>
      <c r="J20" s="427"/>
      <c r="K20" s="289"/>
      <c r="L20" s="427"/>
      <c r="M20" s="289"/>
      <c r="N20" s="427"/>
      <c r="O20" s="293"/>
      <c r="P20" s="421"/>
      <c r="Q20" s="289"/>
      <c r="R20" s="289"/>
      <c r="S20" s="289"/>
      <c r="T20" s="289"/>
      <c r="U20" s="289"/>
    </row>
    <row r="21" spans="1:21" s="429" customFormat="1" ht="15.75" x14ac:dyDescent="0.25">
      <c r="A21" s="562"/>
      <c r="B21" s="612"/>
      <c r="C21" s="289"/>
      <c r="D21" s="289"/>
      <c r="E21" s="328"/>
      <c r="F21" s="289"/>
      <c r="G21" s="426"/>
      <c r="H21" s="427"/>
      <c r="I21" s="289"/>
      <c r="J21" s="427"/>
      <c r="K21" s="289"/>
      <c r="L21" s="427"/>
      <c r="M21" s="289"/>
      <c r="N21" s="427"/>
      <c r="O21" s="293"/>
      <c r="P21" s="421"/>
      <c r="Q21" s="289"/>
      <c r="R21" s="289"/>
      <c r="S21" s="289"/>
      <c r="T21" s="289"/>
      <c r="U21" s="289"/>
    </row>
    <row r="22" spans="1:21" s="429" customFormat="1" ht="15.75" x14ac:dyDescent="0.25">
      <c r="A22" s="562"/>
      <c r="B22" s="612"/>
      <c r="C22" s="289"/>
      <c r="D22" s="289"/>
      <c r="E22" s="328"/>
      <c r="F22" s="289"/>
      <c r="G22" s="426"/>
      <c r="H22" s="427"/>
      <c r="I22" s="289"/>
      <c r="J22" s="427"/>
      <c r="K22" s="289"/>
      <c r="L22" s="427"/>
      <c r="M22" s="289"/>
      <c r="N22" s="427"/>
      <c r="O22" s="293"/>
      <c r="P22" s="421"/>
      <c r="Q22" s="289"/>
      <c r="R22" s="289"/>
      <c r="S22" s="289"/>
      <c r="T22" s="289"/>
      <c r="U22" s="289"/>
    </row>
    <row r="23" spans="1:21" s="429" customFormat="1" ht="15.75" x14ac:dyDescent="0.25">
      <c r="A23" s="562"/>
      <c r="B23" s="612"/>
      <c r="C23" s="289"/>
      <c r="D23" s="289"/>
      <c r="E23" s="328"/>
      <c r="F23" s="289"/>
      <c r="G23" s="426"/>
      <c r="H23" s="427"/>
      <c r="I23" s="289"/>
      <c r="J23" s="427"/>
      <c r="K23" s="289"/>
      <c r="L23" s="427"/>
      <c r="M23" s="289"/>
      <c r="N23" s="427"/>
      <c r="O23" s="293"/>
      <c r="P23" s="421"/>
      <c r="Q23" s="289"/>
      <c r="R23" s="289"/>
      <c r="S23" s="289"/>
      <c r="T23" s="289"/>
      <c r="U23" s="289"/>
    </row>
    <row r="24" spans="1:21" ht="15.75" x14ac:dyDescent="0.25">
      <c r="A24" s="562"/>
      <c r="B24" s="612"/>
      <c r="C24" s="289"/>
      <c r="D24" s="289"/>
      <c r="E24" s="328"/>
      <c r="F24" s="289"/>
      <c r="G24" s="426"/>
      <c r="H24" s="427"/>
      <c r="I24" s="289"/>
      <c r="J24" s="427"/>
      <c r="K24" s="289"/>
      <c r="L24" s="427"/>
      <c r="M24" s="289"/>
      <c r="N24" s="427"/>
      <c r="O24" s="293"/>
      <c r="P24" s="421"/>
      <c r="Q24" s="289"/>
      <c r="R24" s="289"/>
      <c r="S24" s="289"/>
      <c r="T24" s="289"/>
      <c r="U24" s="289"/>
    </row>
    <row r="25" spans="1:21" ht="15.75" x14ac:dyDescent="0.25">
      <c r="A25" s="562"/>
      <c r="B25" s="611" t="s">
        <v>1368</v>
      </c>
      <c r="C25" s="289"/>
      <c r="D25" s="289"/>
      <c r="E25" s="289"/>
      <c r="F25" s="289"/>
      <c r="G25" s="289"/>
      <c r="H25" s="427"/>
      <c r="I25" s="289"/>
      <c r="J25" s="427"/>
      <c r="K25" s="289"/>
      <c r="L25" s="427"/>
      <c r="M25" s="289"/>
      <c r="N25" s="427"/>
      <c r="O25" s="293"/>
      <c r="P25" s="421"/>
      <c r="Q25" s="289"/>
      <c r="R25" s="289"/>
      <c r="S25" s="289"/>
      <c r="T25" s="289"/>
      <c r="U25" s="289"/>
    </row>
    <row r="26" spans="1:21" ht="15.75" x14ac:dyDescent="0.25">
      <c r="A26" s="562"/>
      <c r="B26" s="611"/>
      <c r="C26" s="289"/>
      <c r="D26" s="289"/>
      <c r="E26" s="289"/>
      <c r="F26" s="289"/>
      <c r="G26" s="426"/>
      <c r="H26" s="427"/>
      <c r="I26" s="289"/>
      <c r="J26" s="427"/>
      <c r="K26" s="289"/>
      <c r="L26" s="427"/>
      <c r="M26" s="289"/>
      <c r="N26" s="427"/>
      <c r="O26" s="293"/>
      <c r="P26" s="421"/>
      <c r="Q26" s="289"/>
      <c r="R26" s="289"/>
      <c r="S26" s="289"/>
      <c r="T26" s="289"/>
      <c r="U26" s="289"/>
    </row>
    <row r="27" spans="1:21" ht="15.75" x14ac:dyDescent="0.25">
      <c r="A27" s="562"/>
      <c r="B27" s="611"/>
      <c r="C27" s="289"/>
      <c r="D27" s="289"/>
      <c r="E27" s="289"/>
      <c r="F27" s="289"/>
      <c r="G27" s="289"/>
      <c r="H27" s="427"/>
      <c r="I27" s="289"/>
      <c r="J27" s="427"/>
      <c r="K27" s="289"/>
      <c r="L27" s="427"/>
      <c r="M27" s="289"/>
      <c r="N27" s="427"/>
      <c r="O27" s="293"/>
      <c r="P27" s="421"/>
      <c r="Q27" s="289"/>
      <c r="R27" s="289"/>
      <c r="S27" s="289"/>
      <c r="T27" s="289"/>
      <c r="U27" s="422"/>
    </row>
    <row r="28" spans="1:21" ht="15.75" x14ac:dyDescent="0.25">
      <c r="A28" s="562"/>
      <c r="B28" s="611"/>
      <c r="C28" s="289"/>
      <c r="D28" s="289"/>
      <c r="E28" s="289"/>
      <c r="F28" s="289"/>
      <c r="G28" s="289"/>
      <c r="H28" s="427"/>
      <c r="I28" s="289"/>
      <c r="J28" s="427"/>
      <c r="K28" s="289"/>
      <c r="L28" s="427"/>
      <c r="M28" s="289"/>
      <c r="N28" s="427"/>
      <c r="O28" s="293"/>
      <c r="P28" s="421"/>
      <c r="Q28" s="289"/>
      <c r="R28" s="289"/>
      <c r="S28" s="289"/>
      <c r="T28" s="289"/>
      <c r="U28" s="422"/>
    </row>
    <row r="29" spans="1:21" ht="15.75" x14ac:dyDescent="0.25">
      <c r="A29" s="562"/>
      <c r="B29" s="611"/>
      <c r="C29" s="289"/>
      <c r="D29" s="289"/>
      <c r="E29" s="289"/>
      <c r="F29" s="289"/>
      <c r="G29" s="289"/>
      <c r="H29" s="427"/>
      <c r="I29" s="289"/>
      <c r="J29" s="427"/>
      <c r="K29" s="289"/>
      <c r="L29" s="427"/>
      <c r="M29" s="289"/>
      <c r="N29" s="427"/>
      <c r="O29" s="293"/>
      <c r="P29" s="421"/>
      <c r="Q29" s="289"/>
      <c r="R29" s="289"/>
      <c r="S29" s="289"/>
      <c r="T29" s="289"/>
      <c r="U29" s="422"/>
    </row>
    <row r="30" spans="1:21" ht="15.75" x14ac:dyDescent="0.25">
      <c r="A30" s="562"/>
      <c r="B30" s="611"/>
      <c r="C30" s="289"/>
      <c r="D30" s="289"/>
      <c r="E30" s="289"/>
      <c r="F30" s="289"/>
      <c r="G30" s="289"/>
      <c r="H30" s="427"/>
      <c r="I30" s="289"/>
      <c r="J30" s="427"/>
      <c r="K30" s="289"/>
      <c r="L30" s="427"/>
      <c r="M30" s="289"/>
      <c r="N30" s="427"/>
      <c r="O30" s="293"/>
      <c r="P30" s="421"/>
      <c r="Q30" s="289"/>
      <c r="R30" s="289"/>
      <c r="S30" s="289"/>
      <c r="T30" s="289"/>
      <c r="U30" s="422"/>
    </row>
    <row r="31" spans="1:21" ht="15.75" x14ac:dyDescent="0.25">
      <c r="A31" s="562"/>
      <c r="B31" s="611" t="s">
        <v>1369</v>
      </c>
      <c r="C31" s="289"/>
      <c r="D31" s="289"/>
      <c r="E31" s="289"/>
      <c r="F31" s="289"/>
      <c r="G31" s="289"/>
      <c r="H31" s="427"/>
      <c r="I31" s="289"/>
      <c r="J31" s="427"/>
      <c r="K31" s="289"/>
      <c r="L31" s="427"/>
      <c r="M31" s="289"/>
      <c r="N31" s="427"/>
      <c r="O31" s="293"/>
      <c r="P31" s="421"/>
      <c r="Q31" s="289"/>
      <c r="R31" s="289"/>
      <c r="S31" s="289"/>
      <c r="T31" s="289"/>
      <c r="U31" s="422"/>
    </row>
    <row r="32" spans="1:21" ht="15.75" x14ac:dyDescent="0.25">
      <c r="A32" s="562"/>
      <c r="B32" s="611"/>
      <c r="C32" s="435"/>
      <c r="D32" s="332"/>
      <c r="E32" s="332"/>
      <c r="F32" s="332"/>
      <c r="G32" s="289"/>
      <c r="H32" s="427"/>
      <c r="I32" s="289"/>
      <c r="J32" s="427"/>
      <c r="K32" s="289"/>
      <c r="L32" s="427"/>
      <c r="M32" s="289"/>
      <c r="N32" s="427"/>
      <c r="O32" s="293"/>
      <c r="P32" s="421"/>
      <c r="Q32" s="289"/>
      <c r="R32" s="289"/>
      <c r="S32" s="289"/>
      <c r="T32" s="289"/>
      <c r="U32" s="422"/>
    </row>
    <row r="33" spans="1:21" ht="15.75" x14ac:dyDescent="0.25">
      <c r="A33" s="562"/>
      <c r="B33" s="611"/>
      <c r="C33" s="435"/>
      <c r="D33" s="332"/>
      <c r="E33" s="332"/>
      <c r="F33" s="332"/>
      <c r="G33" s="289"/>
      <c r="H33" s="427"/>
      <c r="I33" s="289"/>
      <c r="J33" s="427"/>
      <c r="K33" s="289"/>
      <c r="L33" s="427"/>
      <c r="M33" s="289"/>
      <c r="N33" s="427"/>
      <c r="O33" s="293"/>
      <c r="P33" s="421"/>
      <c r="Q33" s="289"/>
      <c r="R33" s="289"/>
      <c r="S33" s="289"/>
      <c r="T33" s="289"/>
      <c r="U33" s="422"/>
    </row>
    <row r="34" spans="1:21" ht="15.75" x14ac:dyDescent="0.25">
      <c r="A34" s="562"/>
      <c r="B34" s="611"/>
      <c r="C34" s="435"/>
      <c r="D34" s="332"/>
      <c r="E34" s="327"/>
      <c r="F34" s="332"/>
      <c r="G34" s="289"/>
      <c r="H34" s="427"/>
      <c r="I34" s="289"/>
      <c r="J34" s="427"/>
      <c r="K34" s="289"/>
      <c r="L34" s="427"/>
      <c r="M34" s="289"/>
      <c r="N34" s="427"/>
      <c r="O34" s="293"/>
      <c r="P34" s="421"/>
      <c r="Q34" s="289"/>
      <c r="R34" s="289"/>
      <c r="S34" s="289"/>
      <c r="T34" s="289"/>
      <c r="U34" s="422"/>
    </row>
    <row r="35" spans="1:21" s="429" customFormat="1" ht="15.75" x14ac:dyDescent="0.25">
      <c r="A35" s="562"/>
      <c r="B35" s="611"/>
      <c r="C35" s="435"/>
      <c r="D35" s="332"/>
      <c r="E35" s="327"/>
      <c r="F35" s="332"/>
      <c r="G35" s="289"/>
      <c r="H35" s="427"/>
      <c r="I35" s="289"/>
      <c r="J35" s="427"/>
      <c r="K35" s="289"/>
      <c r="L35" s="427"/>
      <c r="M35" s="289"/>
      <c r="N35" s="427"/>
      <c r="O35" s="293"/>
      <c r="P35" s="421"/>
      <c r="Q35" s="289"/>
      <c r="R35" s="289"/>
      <c r="S35" s="289"/>
      <c r="T35" s="289"/>
      <c r="U35" s="422"/>
    </row>
    <row r="36" spans="1:21" s="429" customFormat="1" ht="15.75" x14ac:dyDescent="0.25">
      <c r="A36" s="562"/>
      <c r="B36" s="611" t="s">
        <v>1370</v>
      </c>
      <c r="C36" s="435"/>
      <c r="D36" s="332"/>
      <c r="E36" s="327"/>
      <c r="F36" s="332"/>
      <c r="G36" s="289"/>
      <c r="H36" s="427"/>
      <c r="I36" s="289"/>
      <c r="J36" s="427"/>
      <c r="K36" s="289"/>
      <c r="L36" s="427"/>
      <c r="M36" s="289"/>
      <c r="N36" s="427"/>
      <c r="O36" s="293"/>
      <c r="P36" s="421"/>
      <c r="Q36" s="289"/>
      <c r="R36" s="289"/>
      <c r="S36" s="289"/>
      <c r="T36" s="289"/>
      <c r="U36" s="422"/>
    </row>
    <row r="37" spans="1:21" s="429" customFormat="1" ht="15.75" x14ac:dyDescent="0.25">
      <c r="A37" s="562"/>
      <c r="B37" s="611"/>
      <c r="C37" s="435"/>
      <c r="D37" s="332"/>
      <c r="E37" s="327"/>
      <c r="F37" s="332"/>
      <c r="G37" s="289"/>
      <c r="H37" s="427"/>
      <c r="I37" s="289"/>
      <c r="J37" s="427"/>
      <c r="K37" s="289"/>
      <c r="L37" s="427"/>
      <c r="M37" s="289"/>
      <c r="N37" s="427"/>
      <c r="O37" s="293"/>
      <c r="P37" s="421"/>
      <c r="Q37" s="289"/>
      <c r="R37" s="289"/>
      <c r="S37" s="289"/>
      <c r="T37" s="289"/>
      <c r="U37" s="422"/>
    </row>
    <row r="38" spans="1:21" s="429" customFormat="1" ht="15.75" x14ac:dyDescent="0.25">
      <c r="A38" s="562"/>
      <c r="B38" s="611"/>
      <c r="C38" s="435"/>
      <c r="D38" s="332"/>
      <c r="E38" s="327"/>
      <c r="F38" s="332"/>
      <c r="G38" s="289"/>
      <c r="H38" s="427"/>
      <c r="I38" s="289"/>
      <c r="J38" s="427"/>
      <c r="K38" s="289"/>
      <c r="L38" s="427"/>
      <c r="M38" s="289"/>
      <c r="N38" s="427"/>
      <c r="O38" s="293"/>
      <c r="P38" s="421"/>
      <c r="Q38" s="289"/>
      <c r="R38" s="289"/>
      <c r="S38" s="289"/>
      <c r="T38" s="289"/>
      <c r="U38" s="422"/>
    </row>
    <row r="39" spans="1:21" s="429" customFormat="1" ht="15.75" x14ac:dyDescent="0.25">
      <c r="A39" s="562"/>
      <c r="B39" s="611"/>
      <c r="C39" s="435"/>
      <c r="D39" s="332"/>
      <c r="E39" s="327"/>
      <c r="F39" s="332"/>
      <c r="G39" s="289"/>
      <c r="H39" s="427"/>
      <c r="I39" s="289"/>
      <c r="J39" s="427"/>
      <c r="K39" s="289"/>
      <c r="L39" s="427"/>
      <c r="M39" s="289"/>
      <c r="N39" s="427"/>
      <c r="O39" s="293"/>
      <c r="P39" s="421"/>
      <c r="Q39" s="289"/>
      <c r="R39" s="289"/>
      <c r="S39" s="289"/>
      <c r="T39" s="289"/>
      <c r="U39" s="422"/>
    </row>
    <row r="40" spans="1:21" s="429" customFormat="1" ht="15.75" x14ac:dyDescent="0.25">
      <c r="A40" s="562"/>
      <c r="B40" s="611"/>
      <c r="C40" s="435"/>
      <c r="D40" s="332"/>
      <c r="E40" s="327"/>
      <c r="F40" s="332"/>
      <c r="G40" s="289"/>
      <c r="H40" s="427"/>
      <c r="I40" s="289"/>
      <c r="J40" s="427"/>
      <c r="K40" s="289"/>
      <c r="L40" s="427"/>
      <c r="M40" s="289"/>
      <c r="N40" s="427"/>
      <c r="O40" s="293"/>
      <c r="P40" s="421"/>
      <c r="Q40" s="289"/>
      <c r="R40" s="289"/>
      <c r="S40" s="289"/>
      <c r="T40" s="289"/>
      <c r="U40" s="422"/>
    </row>
    <row r="41" spans="1:21" s="429" customFormat="1" ht="15.75" x14ac:dyDescent="0.25">
      <c r="A41" s="562"/>
      <c r="B41" s="611" t="s">
        <v>1371</v>
      </c>
      <c r="C41" s="435"/>
      <c r="D41" s="332"/>
      <c r="E41" s="327"/>
      <c r="F41" s="332"/>
      <c r="G41" s="289"/>
      <c r="H41" s="427"/>
      <c r="I41" s="289"/>
      <c r="J41" s="427"/>
      <c r="K41" s="289"/>
      <c r="L41" s="427"/>
      <c r="M41" s="289"/>
      <c r="N41" s="427"/>
      <c r="O41" s="293"/>
      <c r="P41" s="421"/>
      <c r="Q41" s="289"/>
      <c r="R41" s="289"/>
      <c r="S41" s="289"/>
      <c r="T41" s="289"/>
      <c r="U41" s="422"/>
    </row>
    <row r="42" spans="1:21" s="429" customFormat="1" ht="15.75" x14ac:dyDescent="0.25">
      <c r="A42" s="562"/>
      <c r="B42" s="611"/>
      <c r="C42" s="435"/>
      <c r="D42" s="332"/>
      <c r="E42" s="327"/>
      <c r="F42" s="332"/>
      <c r="G42" s="289"/>
      <c r="H42" s="427"/>
      <c r="I42" s="289"/>
      <c r="J42" s="427"/>
      <c r="K42" s="289"/>
      <c r="L42" s="427"/>
      <c r="M42" s="289"/>
      <c r="N42" s="427"/>
      <c r="O42" s="293"/>
      <c r="P42" s="421"/>
      <c r="Q42" s="289"/>
      <c r="R42" s="289"/>
      <c r="S42" s="289"/>
      <c r="T42" s="289"/>
      <c r="U42" s="422"/>
    </row>
    <row r="43" spans="1:21" s="429" customFormat="1" ht="15.75" x14ac:dyDescent="0.25">
      <c r="A43" s="562"/>
      <c r="B43" s="611"/>
      <c r="C43" s="435"/>
      <c r="D43" s="332"/>
      <c r="E43" s="327"/>
      <c r="F43" s="332"/>
      <c r="G43" s="289"/>
      <c r="H43" s="427"/>
      <c r="I43" s="289"/>
      <c r="J43" s="427"/>
      <c r="K43" s="289"/>
      <c r="L43" s="427"/>
      <c r="M43" s="289"/>
      <c r="N43" s="427"/>
      <c r="O43" s="293"/>
      <c r="P43" s="421"/>
      <c r="Q43" s="289"/>
      <c r="R43" s="289"/>
      <c r="S43" s="289"/>
      <c r="T43" s="289"/>
      <c r="U43" s="422"/>
    </row>
    <row r="44" spans="1:21" s="429" customFormat="1" ht="15.75" x14ac:dyDescent="0.25">
      <c r="A44" s="562"/>
      <c r="B44" s="611"/>
      <c r="C44" s="435"/>
      <c r="D44" s="332"/>
      <c r="E44" s="327"/>
      <c r="F44" s="332"/>
      <c r="G44" s="289"/>
      <c r="H44" s="427"/>
      <c r="I44" s="289"/>
      <c r="J44" s="427"/>
      <c r="K44" s="289"/>
      <c r="L44" s="427"/>
      <c r="M44" s="289"/>
      <c r="N44" s="427"/>
      <c r="O44" s="293"/>
      <c r="P44" s="421"/>
      <c r="Q44" s="289"/>
      <c r="R44" s="289"/>
      <c r="S44" s="289"/>
      <c r="T44" s="289"/>
      <c r="U44" s="422"/>
    </row>
    <row r="45" spans="1:21" s="429" customFormat="1" ht="15.75" x14ac:dyDescent="0.25">
      <c r="A45" s="562"/>
      <c r="B45" s="611"/>
      <c r="C45" s="435"/>
      <c r="D45" s="332"/>
      <c r="E45" s="327"/>
      <c r="F45" s="332"/>
      <c r="G45" s="289"/>
      <c r="H45" s="427"/>
      <c r="I45" s="289"/>
      <c r="J45" s="427"/>
      <c r="K45" s="289"/>
      <c r="L45" s="427"/>
      <c r="M45" s="289"/>
      <c r="N45" s="427"/>
      <c r="O45" s="293"/>
      <c r="P45" s="421"/>
      <c r="Q45" s="289"/>
      <c r="R45" s="289"/>
      <c r="S45" s="289"/>
      <c r="T45" s="289"/>
      <c r="U45" s="422"/>
    </row>
    <row r="46" spans="1:21" s="429" customFormat="1" ht="15.75" x14ac:dyDescent="0.25">
      <c r="A46" s="562"/>
      <c r="B46" s="611" t="s">
        <v>1472</v>
      </c>
      <c r="C46" s="435"/>
      <c r="D46" s="332"/>
      <c r="E46" s="327"/>
      <c r="F46" s="332"/>
      <c r="G46" s="289"/>
      <c r="H46" s="427"/>
      <c r="I46" s="289"/>
      <c r="J46" s="427"/>
      <c r="K46" s="289"/>
      <c r="L46" s="427"/>
      <c r="M46" s="289"/>
      <c r="N46" s="427"/>
      <c r="O46" s="293"/>
      <c r="P46" s="421"/>
      <c r="Q46" s="289"/>
      <c r="R46" s="289"/>
      <c r="S46" s="289"/>
      <c r="T46" s="289"/>
      <c r="U46" s="422"/>
    </row>
    <row r="47" spans="1:21" s="429" customFormat="1" ht="15.75" x14ac:dyDescent="0.25">
      <c r="A47" s="562"/>
      <c r="B47" s="611"/>
      <c r="C47" s="435"/>
      <c r="D47" s="332"/>
      <c r="E47" s="327"/>
      <c r="F47" s="332"/>
      <c r="G47" s="289"/>
      <c r="H47" s="427"/>
      <c r="I47" s="289"/>
      <c r="J47" s="427"/>
      <c r="K47" s="289"/>
      <c r="L47" s="427"/>
      <c r="M47" s="289"/>
      <c r="N47" s="427"/>
      <c r="O47" s="293"/>
      <c r="P47" s="421"/>
      <c r="Q47" s="289"/>
      <c r="R47" s="289"/>
      <c r="S47" s="289"/>
      <c r="T47" s="289"/>
      <c r="U47" s="422"/>
    </row>
    <row r="48" spans="1:21" s="429" customFormat="1" ht="15.75" x14ac:dyDescent="0.25">
      <c r="A48" s="562"/>
      <c r="B48" s="611"/>
      <c r="C48" s="435"/>
      <c r="D48" s="332"/>
      <c r="E48" s="327"/>
      <c r="F48" s="332"/>
      <c r="G48" s="289"/>
      <c r="H48" s="427"/>
      <c r="I48" s="289"/>
      <c r="J48" s="427"/>
      <c r="K48" s="289"/>
      <c r="L48" s="427"/>
      <c r="M48" s="289"/>
      <c r="N48" s="427"/>
      <c r="O48" s="293"/>
      <c r="P48" s="421"/>
      <c r="Q48" s="289"/>
      <c r="R48" s="289"/>
      <c r="S48" s="289"/>
      <c r="T48" s="289"/>
      <c r="U48" s="422"/>
    </row>
    <row r="49" spans="1:21" s="429" customFormat="1" ht="15.75" x14ac:dyDescent="0.25">
      <c r="A49" s="562"/>
      <c r="B49" s="611"/>
      <c r="C49" s="435"/>
      <c r="D49" s="332"/>
      <c r="E49" s="327"/>
      <c r="F49" s="332"/>
      <c r="G49" s="289"/>
      <c r="H49" s="427"/>
      <c r="I49" s="289"/>
      <c r="J49" s="427"/>
      <c r="K49" s="289"/>
      <c r="L49" s="427"/>
      <c r="M49" s="289"/>
      <c r="N49" s="427"/>
      <c r="O49" s="293"/>
      <c r="P49" s="421"/>
      <c r="Q49" s="289"/>
      <c r="R49" s="289"/>
      <c r="S49" s="289"/>
      <c r="T49" s="289"/>
      <c r="U49" s="422"/>
    </row>
    <row r="50" spans="1:21" ht="15.75" x14ac:dyDescent="0.25">
      <c r="A50" s="563"/>
      <c r="B50" s="611"/>
      <c r="C50" s="435"/>
      <c r="D50" s="332"/>
      <c r="E50" s="327"/>
      <c r="F50" s="332"/>
      <c r="G50" s="289"/>
      <c r="H50" s="427"/>
      <c r="I50" s="289"/>
      <c r="J50" s="427"/>
      <c r="K50" s="289"/>
      <c r="L50" s="427"/>
      <c r="M50" s="289"/>
      <c r="N50" s="427"/>
      <c r="O50" s="293"/>
      <c r="P50" s="421"/>
      <c r="Q50" s="289"/>
      <c r="R50" s="289"/>
      <c r="S50" s="289"/>
      <c r="T50" s="289"/>
      <c r="U50" s="422"/>
    </row>
    <row r="51" spans="1:21" ht="15.75" x14ac:dyDescent="0.25">
      <c r="A51" s="615" t="s">
        <v>1372</v>
      </c>
      <c r="B51" s="616"/>
      <c r="C51" s="616"/>
      <c r="D51" s="616"/>
      <c r="E51" s="616"/>
      <c r="F51" s="617"/>
      <c r="G51" s="276">
        <f t="shared" ref="G51:P51" si="0">SUM(G8:G27)</f>
        <v>0</v>
      </c>
      <c r="H51" s="240">
        <f t="shared" si="0"/>
        <v>0</v>
      </c>
      <c r="I51" s="276">
        <f t="shared" si="0"/>
        <v>0</v>
      </c>
      <c r="J51" s="240">
        <f t="shared" si="0"/>
        <v>0</v>
      </c>
      <c r="K51" s="276">
        <f t="shared" si="0"/>
        <v>0</v>
      </c>
      <c r="L51" s="240">
        <f t="shared" si="0"/>
        <v>0</v>
      </c>
      <c r="M51" s="276">
        <f t="shared" si="0"/>
        <v>0</v>
      </c>
      <c r="N51" s="240">
        <f t="shared" si="0"/>
        <v>0</v>
      </c>
      <c r="O51" s="240">
        <f t="shared" si="0"/>
        <v>0</v>
      </c>
      <c r="P51" s="240">
        <f t="shared" si="0"/>
        <v>0</v>
      </c>
      <c r="Q51" s="276"/>
      <c r="R51" s="276"/>
      <c r="S51" s="276"/>
      <c r="T51" s="276"/>
      <c r="U51" s="290"/>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24" activePane="bottomLeft" state="frozen"/>
      <selection activeCell="K7" sqref="K7"/>
      <selection pane="bottomLeft" activeCell="C20" sqref="C20"/>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20" width="14.140625" customWidth="1"/>
    <col min="21" max="21" width="17" customWidth="1"/>
  </cols>
  <sheetData>
    <row r="1" spans="1:27" ht="24.75" customHeight="1" x14ac:dyDescent="0.25">
      <c r="E1" s="625" t="s">
        <v>1382</v>
      </c>
      <c r="F1" s="625"/>
      <c r="G1" s="625"/>
      <c r="H1" s="625"/>
      <c r="I1" s="625"/>
      <c r="J1" s="625"/>
      <c r="K1" s="625"/>
      <c r="L1" s="625"/>
      <c r="M1" s="302"/>
      <c r="N1" s="302"/>
      <c r="O1" s="302"/>
      <c r="P1" s="302"/>
      <c r="Q1" s="302"/>
      <c r="R1" s="302"/>
      <c r="S1" s="302"/>
      <c r="T1" s="302"/>
      <c r="U1" s="302"/>
      <c r="V1" s="302"/>
      <c r="W1" s="302"/>
      <c r="X1" s="302"/>
      <c r="Y1" s="302"/>
      <c r="Z1" s="302"/>
      <c r="AA1" s="302"/>
    </row>
    <row r="2" spans="1:27" ht="18.75" x14ac:dyDescent="0.25">
      <c r="A2" s="338" t="s">
        <v>1381</v>
      </c>
      <c r="G2" s="302"/>
      <c r="I2" s="302"/>
      <c r="J2" s="302"/>
      <c r="K2" s="302"/>
      <c r="L2" s="302"/>
      <c r="M2" s="302"/>
      <c r="N2" s="302"/>
      <c r="O2" s="302"/>
      <c r="P2" s="302"/>
      <c r="Q2" s="302"/>
      <c r="R2" s="302"/>
      <c r="S2" s="302"/>
      <c r="T2" s="302"/>
      <c r="U2" s="302"/>
      <c r="V2" s="302"/>
      <c r="W2" s="302"/>
      <c r="X2" s="302"/>
      <c r="Y2" s="302"/>
      <c r="Z2" s="302"/>
      <c r="AA2" s="302"/>
    </row>
    <row r="3" spans="1:27" s="429" customFormat="1" ht="18.75" x14ac:dyDescent="0.25">
      <c r="A3" s="338" t="s">
        <v>1473</v>
      </c>
      <c r="G3" s="302"/>
      <c r="H3" s="241"/>
      <c r="I3" s="302"/>
      <c r="J3" s="302"/>
      <c r="K3" s="302"/>
      <c r="L3" s="302"/>
      <c r="M3" s="302"/>
      <c r="N3" s="302"/>
      <c r="O3" s="302"/>
      <c r="P3" s="302"/>
      <c r="Q3" s="302"/>
      <c r="R3" s="302"/>
      <c r="S3" s="302"/>
      <c r="T3" s="302"/>
      <c r="U3" s="302"/>
      <c r="V3" s="302"/>
      <c r="W3" s="302"/>
      <c r="X3" s="302"/>
      <c r="Y3" s="302"/>
      <c r="Z3" s="302"/>
      <c r="AA3" s="302"/>
    </row>
    <row r="4" spans="1:27" s="429" customFormat="1" ht="18.75" x14ac:dyDescent="0.25">
      <c r="A4" s="338" t="s">
        <v>1474</v>
      </c>
      <c r="G4" s="302"/>
      <c r="H4" s="241"/>
      <c r="I4" s="302"/>
      <c r="J4" s="302"/>
      <c r="K4" s="302"/>
      <c r="L4" s="302"/>
      <c r="M4" s="302"/>
      <c r="N4" s="302"/>
      <c r="O4" s="302"/>
      <c r="P4" s="302"/>
      <c r="Q4" s="302"/>
      <c r="R4" s="302"/>
      <c r="S4" s="302"/>
      <c r="T4" s="302"/>
      <c r="U4" s="302"/>
      <c r="V4" s="302"/>
      <c r="W4" s="302"/>
      <c r="X4" s="302"/>
      <c r="Y4" s="302"/>
      <c r="Z4" s="302"/>
      <c r="AA4" s="302"/>
    </row>
    <row r="5" spans="1:27" ht="18.75" customHeight="1" x14ac:dyDescent="0.25">
      <c r="A5" s="607" t="s">
        <v>1475</v>
      </c>
      <c r="B5" s="626"/>
      <c r="C5" s="626"/>
      <c r="D5" s="626"/>
      <c r="E5" s="626"/>
      <c r="F5" s="626"/>
      <c r="G5" s="626"/>
      <c r="H5" s="626"/>
      <c r="I5" s="626"/>
      <c r="J5" s="626"/>
      <c r="K5" s="626"/>
      <c r="L5" s="626"/>
      <c r="M5" s="626"/>
      <c r="N5" s="626"/>
      <c r="O5" s="626"/>
      <c r="P5" s="626"/>
      <c r="Q5" s="626"/>
      <c r="R5" s="626"/>
      <c r="S5" s="626"/>
      <c r="T5" s="626"/>
      <c r="U5" s="626"/>
    </row>
    <row r="6" spans="1:27" ht="15" customHeight="1" x14ac:dyDescent="0.25">
      <c r="A6" s="582" t="s">
        <v>100</v>
      </c>
      <c r="B6" s="552" t="s">
        <v>115</v>
      </c>
      <c r="C6" s="555" t="s">
        <v>89</v>
      </c>
      <c r="D6" s="555" t="s">
        <v>90</v>
      </c>
      <c r="E6" s="570" t="s">
        <v>402</v>
      </c>
      <c r="F6" s="555" t="s">
        <v>91</v>
      </c>
      <c r="G6" s="582" t="s">
        <v>103</v>
      </c>
      <c r="H6" s="582"/>
      <c r="I6" s="582"/>
      <c r="J6" s="582"/>
      <c r="K6" s="582"/>
      <c r="L6" s="582"/>
      <c r="M6" s="582"/>
      <c r="N6" s="582"/>
      <c r="O6" s="581" t="s">
        <v>104</v>
      </c>
      <c r="P6" s="581"/>
      <c r="Q6" s="552" t="s">
        <v>105</v>
      </c>
      <c r="R6" s="552" t="s">
        <v>106</v>
      </c>
      <c r="S6" s="552" t="s">
        <v>113</v>
      </c>
      <c r="T6" s="552" t="s">
        <v>112</v>
      </c>
      <c r="U6" s="567" t="s">
        <v>92</v>
      </c>
    </row>
    <row r="7" spans="1:27" ht="15" customHeight="1" x14ac:dyDescent="0.25">
      <c r="A7" s="582"/>
      <c r="B7" s="553"/>
      <c r="C7" s="556"/>
      <c r="D7" s="556"/>
      <c r="E7" s="571"/>
      <c r="F7" s="556"/>
      <c r="G7" s="582" t="s">
        <v>107</v>
      </c>
      <c r="H7" s="582"/>
      <c r="I7" s="582" t="s">
        <v>108</v>
      </c>
      <c r="J7" s="582"/>
      <c r="K7" s="582" t="s">
        <v>109</v>
      </c>
      <c r="L7" s="582"/>
      <c r="M7" s="582" t="s">
        <v>110</v>
      </c>
      <c r="N7" s="582"/>
      <c r="O7" s="581"/>
      <c r="P7" s="581"/>
      <c r="Q7" s="553"/>
      <c r="R7" s="553"/>
      <c r="S7" s="553"/>
      <c r="T7" s="553"/>
      <c r="U7" s="568"/>
    </row>
    <row r="8" spans="1:27" ht="25.5" x14ac:dyDescent="0.25">
      <c r="A8" s="582"/>
      <c r="B8" s="554"/>
      <c r="C8" s="557"/>
      <c r="D8" s="557"/>
      <c r="E8" s="572"/>
      <c r="F8" s="557"/>
      <c r="G8" s="81" t="s">
        <v>111</v>
      </c>
      <c r="H8" s="239" t="s">
        <v>12</v>
      </c>
      <c r="I8" s="81" t="s">
        <v>111</v>
      </c>
      <c r="J8" s="239" t="s">
        <v>12</v>
      </c>
      <c r="K8" s="81" t="s">
        <v>111</v>
      </c>
      <c r="L8" s="239" t="s">
        <v>12</v>
      </c>
      <c r="M8" s="81" t="s">
        <v>111</v>
      </c>
      <c r="N8" s="239" t="s">
        <v>12</v>
      </c>
      <c r="O8" s="81" t="s">
        <v>111</v>
      </c>
      <c r="P8" s="239" t="s">
        <v>12</v>
      </c>
      <c r="Q8" s="554"/>
      <c r="R8" s="554"/>
      <c r="S8" s="554"/>
      <c r="T8" s="554"/>
      <c r="U8" s="569"/>
    </row>
    <row r="9" spans="1:27" ht="15.75" x14ac:dyDescent="0.25">
      <c r="A9" s="624" t="s">
        <v>1477</v>
      </c>
      <c r="B9" s="624" t="s">
        <v>1476</v>
      </c>
      <c r="C9" s="347"/>
      <c r="D9" s="347"/>
      <c r="E9" s="347"/>
      <c r="F9" s="347"/>
      <c r="G9" s="418"/>
      <c r="H9" s="419"/>
      <c r="I9" s="418"/>
      <c r="J9" s="419"/>
      <c r="K9" s="418"/>
      <c r="L9" s="419"/>
      <c r="M9" s="418"/>
      <c r="N9" s="419"/>
      <c r="O9" s="437"/>
      <c r="P9" s="421"/>
      <c r="Q9" s="347"/>
      <c r="R9" s="347"/>
      <c r="S9" s="347"/>
      <c r="T9" s="347"/>
      <c r="U9" s="347"/>
    </row>
    <row r="10" spans="1:27" s="429" customFormat="1" ht="15.75" x14ac:dyDescent="0.25">
      <c r="A10" s="624"/>
      <c r="B10" s="624"/>
      <c r="C10" s="347"/>
      <c r="D10" s="347"/>
      <c r="E10" s="347"/>
      <c r="F10" s="347"/>
      <c r="G10" s="418"/>
      <c r="H10" s="419"/>
      <c r="I10" s="418"/>
      <c r="J10" s="419"/>
      <c r="K10" s="418"/>
      <c r="L10" s="419"/>
      <c r="M10" s="418"/>
      <c r="N10" s="419"/>
      <c r="O10" s="437"/>
      <c r="P10" s="421"/>
      <c r="Q10" s="347"/>
      <c r="R10" s="347"/>
      <c r="S10" s="347"/>
      <c r="T10" s="347"/>
      <c r="U10" s="347"/>
    </row>
    <row r="11" spans="1:27" s="429" customFormat="1" ht="15.75" x14ac:dyDescent="0.25">
      <c r="A11" s="624"/>
      <c r="B11" s="624"/>
      <c r="C11" s="347"/>
      <c r="D11" s="347"/>
      <c r="E11" s="347"/>
      <c r="F11" s="347"/>
      <c r="G11" s="418"/>
      <c r="H11" s="419"/>
      <c r="I11" s="418"/>
      <c r="J11" s="419"/>
      <c r="K11" s="418"/>
      <c r="L11" s="419"/>
      <c r="M11" s="418"/>
      <c r="N11" s="419"/>
      <c r="O11" s="437"/>
      <c r="P11" s="421"/>
      <c r="Q11" s="347"/>
      <c r="R11" s="347"/>
      <c r="S11" s="347"/>
      <c r="T11" s="347"/>
      <c r="U11" s="347"/>
    </row>
    <row r="12" spans="1:27" s="429" customFormat="1" ht="15.75" x14ac:dyDescent="0.25">
      <c r="A12" s="624"/>
      <c r="B12" s="624"/>
      <c r="C12" s="347"/>
      <c r="D12" s="347"/>
      <c r="E12" s="347"/>
      <c r="F12" s="347"/>
      <c r="G12" s="418"/>
      <c r="H12" s="419"/>
      <c r="I12" s="418"/>
      <c r="J12" s="419"/>
      <c r="K12" s="418"/>
      <c r="L12" s="419"/>
      <c r="M12" s="418"/>
      <c r="N12" s="419"/>
      <c r="O12" s="437"/>
      <c r="P12" s="421"/>
      <c r="Q12" s="347"/>
      <c r="R12" s="347"/>
      <c r="S12" s="347"/>
      <c r="T12" s="347"/>
      <c r="U12" s="347"/>
    </row>
    <row r="13" spans="1:27" s="429" customFormat="1" ht="15.75" x14ac:dyDescent="0.25">
      <c r="A13" s="624"/>
      <c r="B13" s="624"/>
      <c r="C13" s="347"/>
      <c r="D13" s="347"/>
      <c r="E13" s="347"/>
      <c r="F13" s="347"/>
      <c r="G13" s="418"/>
      <c r="H13" s="419"/>
      <c r="I13" s="418"/>
      <c r="J13" s="419"/>
      <c r="K13" s="418"/>
      <c r="L13" s="419"/>
      <c r="M13" s="418"/>
      <c r="N13" s="419"/>
      <c r="O13" s="437"/>
      <c r="P13" s="421"/>
      <c r="Q13" s="347"/>
      <c r="R13" s="347"/>
      <c r="S13" s="347"/>
      <c r="T13" s="347"/>
      <c r="U13" s="347"/>
    </row>
    <row r="14" spans="1:27" s="429" customFormat="1" ht="15.75" x14ac:dyDescent="0.25">
      <c r="A14" s="624"/>
      <c r="B14" s="624"/>
      <c r="C14" s="347"/>
      <c r="D14" s="347"/>
      <c r="E14" s="347"/>
      <c r="F14" s="347"/>
      <c r="G14" s="418"/>
      <c r="H14" s="419"/>
      <c r="I14" s="418"/>
      <c r="J14" s="419"/>
      <c r="K14" s="418"/>
      <c r="L14" s="419"/>
      <c r="M14" s="418"/>
      <c r="N14" s="419"/>
      <c r="O14" s="437"/>
      <c r="P14" s="421"/>
      <c r="Q14" s="347"/>
      <c r="R14" s="347"/>
      <c r="S14" s="347"/>
      <c r="T14" s="347"/>
      <c r="U14" s="347"/>
    </row>
    <row r="15" spans="1:27" ht="15.75" x14ac:dyDescent="0.25">
      <c r="A15" s="624"/>
      <c r="B15" s="624"/>
      <c r="C15" s="347"/>
      <c r="D15" s="347"/>
      <c r="E15" s="347"/>
      <c r="F15" s="347"/>
      <c r="G15" s="418"/>
      <c r="H15" s="419"/>
      <c r="I15" s="418"/>
      <c r="J15" s="419"/>
      <c r="K15" s="418"/>
      <c r="L15" s="419"/>
      <c r="M15" s="418"/>
      <c r="N15" s="419"/>
      <c r="O15" s="431"/>
      <c r="P15" s="421"/>
      <c r="Q15" s="347"/>
      <c r="R15" s="347"/>
      <c r="S15" s="347"/>
      <c r="T15" s="347"/>
      <c r="U15" s="347"/>
    </row>
    <row r="16" spans="1:27" s="429" customFormat="1" ht="15.75" x14ac:dyDescent="0.25">
      <c r="A16" s="604" t="s">
        <v>1479</v>
      </c>
      <c r="B16" s="604" t="s">
        <v>122</v>
      </c>
      <c r="C16" s="347"/>
      <c r="D16" s="347"/>
      <c r="E16" s="347"/>
      <c r="F16" s="347"/>
      <c r="G16" s="418"/>
      <c r="H16" s="419"/>
      <c r="I16" s="418"/>
      <c r="J16" s="419"/>
      <c r="K16" s="418"/>
      <c r="L16" s="419"/>
      <c r="M16" s="418"/>
      <c r="N16" s="419"/>
      <c r="O16" s="431"/>
      <c r="P16" s="421"/>
      <c r="Q16" s="347"/>
      <c r="R16" s="347"/>
      <c r="S16" s="347"/>
      <c r="T16" s="347"/>
      <c r="U16" s="347"/>
    </row>
    <row r="17" spans="1:21" s="429" customFormat="1" ht="15.75" x14ac:dyDescent="0.25">
      <c r="A17" s="605"/>
      <c r="B17" s="605"/>
      <c r="C17" s="347"/>
      <c r="D17" s="347"/>
      <c r="E17" s="347"/>
      <c r="F17" s="347"/>
      <c r="G17" s="418"/>
      <c r="H17" s="419"/>
      <c r="I17" s="418"/>
      <c r="J17" s="419"/>
      <c r="K17" s="418"/>
      <c r="L17" s="419"/>
      <c r="M17" s="418"/>
      <c r="N17" s="419"/>
      <c r="O17" s="431"/>
      <c r="P17" s="421"/>
      <c r="Q17" s="347"/>
      <c r="R17" s="347"/>
      <c r="S17" s="347"/>
      <c r="T17" s="347"/>
      <c r="U17" s="347"/>
    </row>
    <row r="18" spans="1:21" s="429" customFormat="1" ht="15.75" x14ac:dyDescent="0.25">
      <c r="A18" s="605"/>
      <c r="B18" s="605"/>
      <c r="C18" s="347"/>
      <c r="D18" s="347"/>
      <c r="E18" s="347"/>
      <c r="F18" s="347"/>
      <c r="G18" s="418"/>
      <c r="H18" s="419"/>
      <c r="I18" s="418"/>
      <c r="J18" s="419"/>
      <c r="K18" s="418"/>
      <c r="L18" s="419"/>
      <c r="M18" s="418"/>
      <c r="N18" s="419"/>
      <c r="O18" s="431"/>
      <c r="P18" s="421"/>
      <c r="Q18" s="347"/>
      <c r="R18" s="347"/>
      <c r="S18" s="347"/>
      <c r="T18" s="347"/>
      <c r="U18" s="347"/>
    </row>
    <row r="19" spans="1:21" s="429" customFormat="1" ht="15.75" x14ac:dyDescent="0.25">
      <c r="A19" s="605"/>
      <c r="B19" s="605"/>
      <c r="C19" s="347"/>
      <c r="D19" s="347"/>
      <c r="E19" s="347"/>
      <c r="F19" s="347"/>
      <c r="G19" s="418"/>
      <c r="H19" s="419"/>
      <c r="I19" s="418"/>
      <c r="J19" s="419"/>
      <c r="K19" s="418"/>
      <c r="L19" s="419"/>
      <c r="M19" s="418"/>
      <c r="N19" s="419"/>
      <c r="O19" s="431"/>
      <c r="P19" s="421"/>
      <c r="Q19" s="347"/>
      <c r="R19" s="347"/>
      <c r="S19" s="347"/>
      <c r="T19" s="347"/>
      <c r="U19" s="347"/>
    </row>
    <row r="20" spans="1:21" s="429" customFormat="1" ht="15.75" x14ac:dyDescent="0.25">
      <c r="A20" s="605"/>
      <c r="B20" s="605"/>
      <c r="C20" s="347"/>
      <c r="D20" s="347"/>
      <c r="E20" s="347"/>
      <c r="F20" s="347"/>
      <c r="G20" s="418"/>
      <c r="H20" s="419"/>
      <c r="I20" s="418"/>
      <c r="J20" s="419"/>
      <c r="K20" s="418"/>
      <c r="L20" s="419"/>
      <c r="M20" s="418"/>
      <c r="N20" s="419"/>
      <c r="O20" s="431"/>
      <c r="P20" s="421"/>
      <c r="Q20" s="347"/>
      <c r="R20" s="347"/>
      <c r="S20" s="347"/>
      <c r="T20" s="347"/>
      <c r="U20" s="347"/>
    </row>
    <row r="21" spans="1:21" s="429" customFormat="1" ht="15.75" x14ac:dyDescent="0.25">
      <c r="A21" s="606"/>
      <c r="B21" s="606"/>
      <c r="C21" s="347"/>
      <c r="D21" s="347"/>
      <c r="E21" s="347"/>
      <c r="F21" s="347"/>
      <c r="G21" s="418"/>
      <c r="H21" s="419"/>
      <c r="I21" s="418"/>
      <c r="J21" s="419"/>
      <c r="K21" s="418"/>
      <c r="L21" s="419"/>
      <c r="M21" s="418"/>
      <c r="N21" s="419"/>
      <c r="O21" s="431"/>
      <c r="P21" s="421"/>
      <c r="Q21" s="347"/>
      <c r="R21" s="347"/>
      <c r="S21" s="347"/>
      <c r="T21" s="347"/>
      <c r="U21" s="347"/>
    </row>
    <row r="22" spans="1:21" s="429" customFormat="1" ht="15.75" x14ac:dyDescent="0.25">
      <c r="A22" s="624" t="s">
        <v>1480</v>
      </c>
      <c r="B22" s="604"/>
      <c r="C22" s="347"/>
      <c r="D22" s="347"/>
      <c r="E22" s="347"/>
      <c r="F22" s="347"/>
      <c r="G22" s="418"/>
      <c r="H22" s="419"/>
      <c r="I22" s="418"/>
      <c r="J22" s="419"/>
      <c r="K22" s="418"/>
      <c r="L22" s="419"/>
      <c r="M22" s="418"/>
      <c r="N22" s="419"/>
      <c r="O22" s="431"/>
      <c r="P22" s="421"/>
      <c r="Q22" s="347"/>
      <c r="R22" s="347"/>
      <c r="S22" s="347"/>
      <c r="T22" s="347"/>
      <c r="U22" s="347"/>
    </row>
    <row r="23" spans="1:21" s="429" customFormat="1" ht="15.75" x14ac:dyDescent="0.25">
      <c r="A23" s="624"/>
      <c r="B23" s="605"/>
      <c r="C23" s="347"/>
      <c r="D23" s="347"/>
      <c r="E23" s="347"/>
      <c r="F23" s="347"/>
      <c r="G23" s="418"/>
      <c r="H23" s="419"/>
      <c r="I23" s="418"/>
      <c r="J23" s="419"/>
      <c r="K23" s="418"/>
      <c r="L23" s="419"/>
      <c r="M23" s="418"/>
      <c r="N23" s="419"/>
      <c r="O23" s="431"/>
      <c r="P23" s="421"/>
      <c r="Q23" s="347"/>
      <c r="R23" s="347"/>
      <c r="S23" s="347"/>
      <c r="T23" s="347"/>
      <c r="U23" s="347"/>
    </row>
    <row r="24" spans="1:21" s="429" customFormat="1" ht="15.75" x14ac:dyDescent="0.25">
      <c r="A24" s="624"/>
      <c r="B24" s="605"/>
      <c r="C24" s="347"/>
      <c r="D24" s="347"/>
      <c r="E24" s="347"/>
      <c r="F24" s="347"/>
      <c r="G24" s="418"/>
      <c r="H24" s="419"/>
      <c r="I24" s="418"/>
      <c r="J24" s="419"/>
      <c r="K24" s="418"/>
      <c r="L24" s="419"/>
      <c r="M24" s="418"/>
      <c r="N24" s="419"/>
      <c r="O24" s="431"/>
      <c r="P24" s="421"/>
      <c r="Q24" s="347"/>
      <c r="R24" s="347"/>
      <c r="S24" s="347"/>
      <c r="T24" s="347"/>
      <c r="U24" s="347"/>
    </row>
    <row r="25" spans="1:21" s="429" customFormat="1" ht="15.75" x14ac:dyDescent="0.25">
      <c r="A25" s="624"/>
      <c r="B25" s="605"/>
      <c r="C25" s="347"/>
      <c r="D25" s="347"/>
      <c r="E25" s="347"/>
      <c r="F25" s="347"/>
      <c r="G25" s="418"/>
      <c r="H25" s="419"/>
      <c r="I25" s="418"/>
      <c r="J25" s="419"/>
      <c r="K25" s="418"/>
      <c r="L25" s="419"/>
      <c r="M25" s="418"/>
      <c r="N25" s="419"/>
      <c r="O25" s="431"/>
      <c r="P25" s="421"/>
      <c r="Q25" s="347"/>
      <c r="R25" s="347"/>
      <c r="S25" s="347"/>
      <c r="T25" s="347"/>
      <c r="U25" s="347"/>
    </row>
    <row r="26" spans="1:21" s="429" customFormat="1" ht="15.75" x14ac:dyDescent="0.25">
      <c r="A26" s="624"/>
      <c r="B26" s="605"/>
      <c r="C26" s="347"/>
      <c r="D26" s="347"/>
      <c r="E26" s="347"/>
      <c r="F26" s="347"/>
      <c r="G26" s="418"/>
      <c r="H26" s="419"/>
      <c r="I26" s="418"/>
      <c r="J26" s="419"/>
      <c r="K26" s="418"/>
      <c r="L26" s="419"/>
      <c r="M26" s="418"/>
      <c r="N26" s="419"/>
      <c r="O26" s="431"/>
      <c r="P26" s="421"/>
      <c r="Q26" s="347"/>
      <c r="R26" s="347"/>
      <c r="S26" s="347"/>
      <c r="T26" s="347"/>
      <c r="U26" s="347"/>
    </row>
    <row r="27" spans="1:21" ht="15.75" x14ac:dyDescent="0.25">
      <c r="A27" s="624"/>
      <c r="B27" s="606"/>
      <c r="C27" s="347"/>
      <c r="D27" s="347"/>
      <c r="E27" s="347"/>
      <c r="F27" s="347"/>
      <c r="G27" s="347"/>
      <c r="H27" s="419"/>
      <c r="I27" s="347"/>
      <c r="J27" s="419"/>
      <c r="K27" s="347"/>
      <c r="L27" s="419"/>
      <c r="M27" s="347"/>
      <c r="N27" s="419"/>
      <c r="O27" s="347"/>
      <c r="P27" s="419"/>
      <c r="Q27" s="347"/>
      <c r="R27" s="71"/>
      <c r="S27" s="347"/>
      <c r="T27" s="347"/>
      <c r="U27" s="347"/>
    </row>
    <row r="28" spans="1:21" ht="15.75" x14ac:dyDescent="0.25">
      <c r="A28" s="307"/>
      <c r="B28" s="308"/>
      <c r="C28" s="308"/>
      <c r="D28" s="307" t="s">
        <v>1478</v>
      </c>
      <c r="E28" s="308"/>
      <c r="F28" s="309"/>
      <c r="G28" s="75">
        <f t="shared" ref="G28:P28" si="0">SUM(G9:G27)</f>
        <v>0</v>
      </c>
      <c r="H28" s="243">
        <f t="shared" si="0"/>
        <v>0</v>
      </c>
      <c r="I28" s="75">
        <f t="shared" si="0"/>
        <v>0</v>
      </c>
      <c r="J28" s="243">
        <f t="shared" si="0"/>
        <v>0</v>
      </c>
      <c r="K28" s="75">
        <f t="shared" si="0"/>
        <v>0</v>
      </c>
      <c r="L28" s="243">
        <f t="shared" si="0"/>
        <v>0</v>
      </c>
      <c r="M28" s="75">
        <f t="shared" si="0"/>
        <v>0</v>
      </c>
      <c r="N28" s="243">
        <f t="shared" si="0"/>
        <v>0</v>
      </c>
      <c r="O28" s="243">
        <f t="shared" si="0"/>
        <v>0</v>
      </c>
      <c r="P28" s="243">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52" activePane="bottomLeft" state="frozen"/>
      <selection activeCell="A11" sqref="A11"/>
      <selection pane="bottomLeft" activeCell="E567" sqref="E567"/>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3" width="32" style="177" customWidth="1"/>
    <col min="24" max="24" width="34.28515625" style="177" customWidth="1"/>
    <col min="25" max="34" width="17.85546875" style="177" customWidth="1"/>
    <col min="35" max="35" width="19.5703125" style="177" customWidth="1"/>
    <col min="36" max="37" width="17.85546875" style="177" customWidth="1"/>
    <col min="38" max="38" width="18.7109375" style="177" customWidth="1"/>
    <col min="39" max="40" width="17.85546875" style="177" customWidth="1"/>
    <col min="41" max="41" width="18.28515625" style="177" customWidth="1"/>
    <col min="42" max="16384" width="11.5703125" style="87"/>
  </cols>
  <sheetData>
    <row r="1" spans="1:568" ht="26.25" hidden="1" x14ac:dyDescent="0.25">
      <c r="A1" s="189"/>
      <c r="B1" s="192"/>
      <c r="C1" s="189" t="s">
        <v>261</v>
      </c>
      <c r="D1" s="192" t="s">
        <v>262</v>
      </c>
      <c r="E1" s="183" t="s">
        <v>263</v>
      </c>
      <c r="F1" s="183" t="s">
        <v>512</v>
      </c>
      <c r="G1" s="183" t="s">
        <v>514</v>
      </c>
      <c r="H1" s="183" t="s">
        <v>516</v>
      </c>
      <c r="I1" s="183" t="s">
        <v>518</v>
      </c>
      <c r="J1" s="183" t="s">
        <v>520</v>
      </c>
      <c r="K1" s="183" t="s">
        <v>522</v>
      </c>
      <c r="L1" s="183" t="s">
        <v>264</v>
      </c>
      <c r="M1" s="183" t="s">
        <v>525</v>
      </c>
      <c r="N1" s="183" t="s">
        <v>265</v>
      </c>
      <c r="O1" s="183" t="s">
        <v>527</v>
      </c>
      <c r="P1" s="183" t="s">
        <v>529</v>
      </c>
      <c r="Q1" s="183" t="s">
        <v>531</v>
      </c>
      <c r="R1" s="183" t="s">
        <v>529</v>
      </c>
      <c r="S1" s="183" t="s">
        <v>531</v>
      </c>
      <c r="T1" s="183" t="s">
        <v>266</v>
      </c>
      <c r="U1" s="183" t="s">
        <v>532</v>
      </c>
      <c r="V1" s="183" t="s">
        <v>535</v>
      </c>
      <c r="W1" s="183" t="s">
        <v>535</v>
      </c>
      <c r="X1" s="183" t="s">
        <v>267</v>
      </c>
      <c r="Y1" s="183" t="s">
        <v>537</v>
      </c>
      <c r="Z1" s="183" t="s">
        <v>268</v>
      </c>
      <c r="AA1" s="183" t="s">
        <v>538</v>
      </c>
      <c r="AB1" s="183" t="s">
        <v>539</v>
      </c>
      <c r="AC1" s="183" t="s">
        <v>543</v>
      </c>
      <c r="AD1" s="183" t="s">
        <v>284</v>
      </c>
      <c r="AE1" s="183" t="s">
        <v>544</v>
      </c>
      <c r="AF1" s="183" t="s">
        <v>546</v>
      </c>
      <c r="AG1" s="183" t="s">
        <v>548</v>
      </c>
      <c r="AH1" s="183" t="s">
        <v>285</v>
      </c>
      <c r="AI1" s="183" t="s">
        <v>550</v>
      </c>
      <c r="AJ1" s="183" t="s">
        <v>552</v>
      </c>
      <c r="AK1" s="183" t="s">
        <v>554</v>
      </c>
      <c r="AL1" s="183" t="s">
        <v>556</v>
      </c>
      <c r="AM1" s="183" t="s">
        <v>260</v>
      </c>
      <c r="AN1" s="183" t="s">
        <v>558</v>
      </c>
      <c r="AO1" s="192" t="s">
        <v>269</v>
      </c>
      <c r="AP1" s="183" t="s">
        <v>560</v>
      </c>
      <c r="AQ1" s="183" t="s">
        <v>270</v>
      </c>
      <c r="AR1" s="183" t="s">
        <v>562</v>
      </c>
      <c r="AS1" s="183" t="s">
        <v>564</v>
      </c>
      <c r="AT1" s="183" t="s">
        <v>271</v>
      </c>
      <c r="AU1" s="183" t="s">
        <v>566</v>
      </c>
      <c r="AV1" s="183" t="s">
        <v>568</v>
      </c>
      <c r="AW1" s="183" t="s">
        <v>272</v>
      </c>
      <c r="AX1" s="183" t="s">
        <v>569</v>
      </c>
      <c r="AY1" s="183" t="s">
        <v>571</v>
      </c>
      <c r="AZ1" s="183" t="s">
        <v>572</v>
      </c>
      <c r="BA1" s="183" t="s">
        <v>573</v>
      </c>
      <c r="BB1" s="183" t="s">
        <v>575</v>
      </c>
      <c r="BC1" s="183" t="s">
        <v>577</v>
      </c>
      <c r="BD1" s="183" t="s">
        <v>578</v>
      </c>
      <c r="BE1" s="183" t="s">
        <v>273</v>
      </c>
      <c r="BF1" s="183" t="s">
        <v>580</v>
      </c>
      <c r="BG1" s="183" t="s">
        <v>582</v>
      </c>
      <c r="BH1" s="183" t="s">
        <v>584</v>
      </c>
      <c r="BI1" s="183" t="s">
        <v>586</v>
      </c>
      <c r="BJ1" s="183" t="s">
        <v>588</v>
      </c>
      <c r="BK1" s="183" t="s">
        <v>590</v>
      </c>
      <c r="BL1" s="183" t="s">
        <v>592</v>
      </c>
      <c r="BM1" s="183" t="s">
        <v>594</v>
      </c>
      <c r="BN1" s="183" t="s">
        <v>286</v>
      </c>
      <c r="BO1" s="183" t="s">
        <v>596</v>
      </c>
      <c r="BP1" s="183" t="s">
        <v>598</v>
      </c>
      <c r="BQ1" s="183" t="s">
        <v>600</v>
      </c>
      <c r="BR1" s="183" t="s">
        <v>602</v>
      </c>
      <c r="BS1" s="183" t="s">
        <v>604</v>
      </c>
      <c r="BT1" s="183" t="s">
        <v>606</v>
      </c>
      <c r="BU1" s="183" t="s">
        <v>608</v>
      </c>
      <c r="BV1" s="183" t="s">
        <v>610</v>
      </c>
      <c r="BW1" s="183" t="s">
        <v>612</v>
      </c>
      <c r="BX1" s="183" t="s">
        <v>614</v>
      </c>
      <c r="BY1" s="192" t="s">
        <v>274</v>
      </c>
      <c r="BZ1" s="183" t="s">
        <v>275</v>
      </c>
      <c r="CA1" s="183" t="s">
        <v>616</v>
      </c>
      <c r="CB1" s="183" t="s">
        <v>276</v>
      </c>
      <c r="CC1" s="183" t="s">
        <v>618</v>
      </c>
      <c r="CD1" s="183" t="s">
        <v>620</v>
      </c>
      <c r="CE1" s="192" t="s">
        <v>277</v>
      </c>
      <c r="CF1" s="183" t="s">
        <v>278</v>
      </c>
      <c r="CG1" s="183" t="s">
        <v>622</v>
      </c>
      <c r="CH1" s="183" t="s">
        <v>279</v>
      </c>
      <c r="CI1" s="183" t="s">
        <v>624</v>
      </c>
      <c r="CJ1" s="183" t="s">
        <v>626</v>
      </c>
      <c r="CK1" s="183" t="s">
        <v>628</v>
      </c>
      <c r="CL1" s="192" t="s">
        <v>280</v>
      </c>
      <c r="CM1" s="183" t="s">
        <v>634</v>
      </c>
      <c r="CN1" s="183" t="s">
        <v>636</v>
      </c>
      <c r="CO1" s="183" t="s">
        <v>281</v>
      </c>
      <c r="CP1" s="183" t="s">
        <v>630</v>
      </c>
      <c r="CQ1" s="183" t="s">
        <v>632</v>
      </c>
      <c r="CR1" s="183" t="s">
        <v>282</v>
      </c>
      <c r="CS1" s="183" t="s">
        <v>638</v>
      </c>
      <c r="CT1" s="183" t="s">
        <v>283</v>
      </c>
      <c r="CU1" s="183" t="s">
        <v>639</v>
      </c>
      <c r="CV1" s="180" t="s">
        <v>287</v>
      </c>
      <c r="CW1" s="192" t="s">
        <v>288</v>
      </c>
      <c r="CX1" s="183" t="s">
        <v>640</v>
      </c>
      <c r="CY1" s="183" t="s">
        <v>641</v>
      </c>
      <c r="CZ1" s="183" t="s">
        <v>643</v>
      </c>
      <c r="DA1" s="183" t="s">
        <v>289</v>
      </c>
      <c r="DB1" s="183" t="s">
        <v>645</v>
      </c>
      <c r="DC1" s="183" t="s">
        <v>647</v>
      </c>
      <c r="DD1" s="183" t="s">
        <v>649</v>
      </c>
      <c r="DE1" s="183" t="s">
        <v>651</v>
      </c>
      <c r="DF1" s="183" t="s">
        <v>653</v>
      </c>
      <c r="DG1" s="183" t="s">
        <v>655</v>
      </c>
      <c r="DH1" s="192" t="s">
        <v>290</v>
      </c>
      <c r="DI1" s="183" t="s">
        <v>291</v>
      </c>
      <c r="DJ1" s="183" t="s">
        <v>657</v>
      </c>
      <c r="DK1" s="183" t="s">
        <v>292</v>
      </c>
      <c r="DL1" s="183" t="s">
        <v>659</v>
      </c>
      <c r="DM1" s="183" t="s">
        <v>661</v>
      </c>
      <c r="DN1" s="183" t="s">
        <v>663</v>
      </c>
      <c r="DO1" s="183" t="s">
        <v>665</v>
      </c>
      <c r="DP1" s="183" t="s">
        <v>667</v>
      </c>
      <c r="DQ1" s="183" t="s">
        <v>669</v>
      </c>
      <c r="DR1" s="183" t="s">
        <v>671</v>
      </c>
      <c r="DS1" s="183" t="s">
        <v>293</v>
      </c>
      <c r="DT1" s="183" t="s">
        <v>673</v>
      </c>
      <c r="DU1" s="183" t="s">
        <v>675</v>
      </c>
      <c r="DV1" s="183" t="s">
        <v>677</v>
      </c>
      <c r="DW1" s="192" t="s">
        <v>294</v>
      </c>
      <c r="DX1" s="183" t="s">
        <v>679</v>
      </c>
      <c r="DY1" s="183" t="s">
        <v>295</v>
      </c>
      <c r="DZ1" s="183" t="s">
        <v>681</v>
      </c>
      <c r="EA1" s="183" t="s">
        <v>296</v>
      </c>
      <c r="EB1" s="183" t="s">
        <v>683</v>
      </c>
      <c r="EC1" s="183" t="s">
        <v>685</v>
      </c>
      <c r="ED1" s="183" t="s">
        <v>687</v>
      </c>
      <c r="EE1" s="183" t="s">
        <v>689</v>
      </c>
      <c r="EF1" s="183" t="s">
        <v>691</v>
      </c>
      <c r="EG1" s="183" t="s">
        <v>693</v>
      </c>
      <c r="EH1" s="183" t="s">
        <v>695</v>
      </c>
      <c r="EI1" s="183" t="s">
        <v>697</v>
      </c>
      <c r="EJ1" s="183" t="s">
        <v>699</v>
      </c>
      <c r="EK1" s="183" t="s">
        <v>701</v>
      </c>
      <c r="EL1" s="183" t="s">
        <v>703</v>
      </c>
      <c r="EM1" s="192" t="s">
        <v>297</v>
      </c>
      <c r="EN1" s="183" t="s">
        <v>705</v>
      </c>
      <c r="EO1" s="183" t="s">
        <v>298</v>
      </c>
      <c r="EP1" s="183" t="s">
        <v>707</v>
      </c>
      <c r="EQ1" s="183" t="s">
        <v>709</v>
      </c>
      <c r="ER1" s="183" t="s">
        <v>299</v>
      </c>
      <c r="ES1" s="183" t="s">
        <v>711</v>
      </c>
      <c r="ET1" s="183" t="s">
        <v>713</v>
      </c>
      <c r="EU1" s="183" t="s">
        <v>300</v>
      </c>
      <c r="EV1" s="183" t="s">
        <v>715</v>
      </c>
      <c r="EW1" s="183" t="s">
        <v>717</v>
      </c>
      <c r="EX1" s="183" t="s">
        <v>719</v>
      </c>
      <c r="EY1" s="183" t="s">
        <v>301</v>
      </c>
      <c r="EZ1" s="183" t="s">
        <v>721</v>
      </c>
      <c r="FA1" s="183" t="s">
        <v>723</v>
      </c>
      <c r="FB1" s="192" t="s">
        <v>302</v>
      </c>
      <c r="FC1" s="183" t="s">
        <v>303</v>
      </c>
      <c r="FD1" s="183" t="s">
        <v>725</v>
      </c>
      <c r="FE1" s="183" t="s">
        <v>727</v>
      </c>
      <c r="FF1" s="183" t="s">
        <v>729</v>
      </c>
      <c r="FG1" s="183" t="s">
        <v>731</v>
      </c>
      <c r="FH1" s="183" t="s">
        <v>304</v>
      </c>
      <c r="FI1" s="183" t="s">
        <v>733</v>
      </c>
      <c r="FJ1" s="183" t="s">
        <v>735</v>
      </c>
      <c r="FK1" s="183" t="s">
        <v>737</v>
      </c>
      <c r="FL1" s="183" t="s">
        <v>739</v>
      </c>
      <c r="FM1" s="183" t="s">
        <v>741</v>
      </c>
      <c r="FN1" s="183" t="s">
        <v>305</v>
      </c>
      <c r="FO1" s="183" t="s">
        <v>744</v>
      </c>
      <c r="FP1" s="183" t="s">
        <v>306</v>
      </c>
      <c r="FQ1" s="183" t="s">
        <v>747</v>
      </c>
      <c r="FR1" s="183" t="s">
        <v>748</v>
      </c>
      <c r="FS1" s="183" t="s">
        <v>750</v>
      </c>
      <c r="FT1" s="183" t="s">
        <v>307</v>
      </c>
      <c r="FU1" s="183" t="s">
        <v>753</v>
      </c>
      <c r="FV1" s="183" t="s">
        <v>754</v>
      </c>
      <c r="FW1" s="183" t="s">
        <v>756</v>
      </c>
      <c r="FX1" s="183" t="s">
        <v>308</v>
      </c>
      <c r="FY1" s="183" t="s">
        <v>759</v>
      </c>
      <c r="FZ1" s="183" t="s">
        <v>761</v>
      </c>
      <c r="GA1" s="183" t="s">
        <v>763</v>
      </c>
      <c r="GB1" s="192" t="s">
        <v>309</v>
      </c>
      <c r="GC1" s="192" t="s">
        <v>310</v>
      </c>
      <c r="GD1" s="183" t="s">
        <v>316</v>
      </c>
      <c r="GE1" s="183" t="s">
        <v>765</v>
      </c>
      <c r="GF1" s="183" t="s">
        <v>767</v>
      </c>
      <c r="GG1" s="183" t="s">
        <v>769</v>
      </c>
      <c r="GH1" s="183" t="s">
        <v>771</v>
      </c>
      <c r="GI1" s="183" t="s">
        <v>773</v>
      </c>
      <c r="GJ1" s="183" t="s">
        <v>775</v>
      </c>
      <c r="GK1" s="192" t="s">
        <v>311</v>
      </c>
      <c r="GL1" s="183" t="s">
        <v>317</v>
      </c>
      <c r="GM1" s="183" t="s">
        <v>777</v>
      </c>
      <c r="GN1" s="183" t="s">
        <v>779</v>
      </c>
      <c r="GO1" s="183" t="s">
        <v>780</v>
      </c>
      <c r="GP1" s="183" t="s">
        <v>318</v>
      </c>
      <c r="GQ1" s="183" t="s">
        <v>783</v>
      </c>
      <c r="GR1" s="183" t="s">
        <v>784</v>
      </c>
      <c r="GS1" s="192" t="s">
        <v>312</v>
      </c>
      <c r="GT1" s="183" t="s">
        <v>313</v>
      </c>
      <c r="GU1" s="183" t="s">
        <v>786</v>
      </c>
      <c r="GV1" s="183" t="s">
        <v>788</v>
      </c>
      <c r="GW1" s="183" t="s">
        <v>790</v>
      </c>
      <c r="GX1" s="183" t="s">
        <v>792</v>
      </c>
      <c r="GY1" s="183" t="s">
        <v>794</v>
      </c>
      <c r="GZ1" s="192" t="s">
        <v>314</v>
      </c>
      <c r="HA1" s="183" t="s">
        <v>315</v>
      </c>
      <c r="HB1" s="183" t="s">
        <v>796</v>
      </c>
      <c r="HC1" s="183" t="s">
        <v>798</v>
      </c>
      <c r="HD1" s="183" t="s">
        <v>800</v>
      </c>
      <c r="HE1" s="183" t="s">
        <v>802</v>
      </c>
      <c r="HF1" s="183" t="s">
        <v>804</v>
      </c>
      <c r="HG1" s="183" t="s">
        <v>806</v>
      </c>
      <c r="HH1" s="180" t="s">
        <v>319</v>
      </c>
      <c r="HI1" s="192" t="s">
        <v>320</v>
      </c>
      <c r="HJ1" s="183" t="s">
        <v>321</v>
      </c>
      <c r="HK1" s="183" t="s">
        <v>808</v>
      </c>
      <c r="HL1" s="183" t="s">
        <v>810</v>
      </c>
      <c r="HM1" s="183" t="s">
        <v>812</v>
      </c>
      <c r="HN1" s="183" t="s">
        <v>814</v>
      </c>
      <c r="HO1" s="183" t="s">
        <v>322</v>
      </c>
      <c r="HP1" s="183" t="s">
        <v>817</v>
      </c>
      <c r="HQ1" s="183" t="s">
        <v>339</v>
      </c>
      <c r="HR1" s="183" t="s">
        <v>855</v>
      </c>
      <c r="HS1" s="183" t="s">
        <v>857</v>
      </c>
      <c r="HT1" s="183" t="s">
        <v>859</v>
      </c>
      <c r="HU1" s="192" t="s">
        <v>323</v>
      </c>
      <c r="HV1" s="183" t="s">
        <v>819</v>
      </c>
      <c r="HW1" s="183" t="s">
        <v>821</v>
      </c>
      <c r="HX1" s="183" t="s">
        <v>324</v>
      </c>
      <c r="HY1" s="183" t="s">
        <v>824</v>
      </c>
      <c r="HZ1" s="183" t="s">
        <v>826</v>
      </c>
      <c r="IA1" s="183" t="s">
        <v>827</v>
      </c>
      <c r="IB1" s="183" t="s">
        <v>829</v>
      </c>
      <c r="IC1" s="192" t="s">
        <v>325</v>
      </c>
      <c r="ID1" s="183" t="s">
        <v>831</v>
      </c>
      <c r="IE1" s="183" t="s">
        <v>833</v>
      </c>
      <c r="IF1" s="183" t="s">
        <v>835</v>
      </c>
      <c r="IG1" s="183" t="s">
        <v>326</v>
      </c>
      <c r="IH1" s="183" t="s">
        <v>837</v>
      </c>
      <c r="II1" s="183" t="s">
        <v>839</v>
      </c>
      <c r="IJ1" s="183" t="s">
        <v>327</v>
      </c>
      <c r="IK1" s="183" t="s">
        <v>841</v>
      </c>
      <c r="IL1" s="183" t="s">
        <v>843</v>
      </c>
      <c r="IM1" s="183" t="s">
        <v>328</v>
      </c>
      <c r="IN1" s="183" t="s">
        <v>845</v>
      </c>
      <c r="IO1" s="183" t="s">
        <v>847</v>
      </c>
      <c r="IP1" s="183" t="s">
        <v>849</v>
      </c>
      <c r="IQ1" s="183" t="s">
        <v>851</v>
      </c>
      <c r="IR1" s="183" t="s">
        <v>329</v>
      </c>
      <c r="IS1" s="183" t="s">
        <v>853</v>
      </c>
      <c r="IT1" s="192" t="s">
        <v>330</v>
      </c>
      <c r="IU1" s="183" t="s">
        <v>861</v>
      </c>
      <c r="IV1" s="183" t="s">
        <v>863</v>
      </c>
      <c r="IW1" s="183" t="s">
        <v>331</v>
      </c>
      <c r="IX1" s="183" t="s">
        <v>865</v>
      </c>
      <c r="IY1" s="183" t="s">
        <v>867</v>
      </c>
      <c r="IZ1" s="183" t="s">
        <v>869</v>
      </c>
      <c r="JA1" s="192" t="s">
        <v>332</v>
      </c>
      <c r="JB1" s="183" t="s">
        <v>871</v>
      </c>
      <c r="JC1" s="183" t="s">
        <v>333</v>
      </c>
      <c r="JD1" s="183" t="s">
        <v>874</v>
      </c>
      <c r="JE1" s="183" t="s">
        <v>876</v>
      </c>
      <c r="JF1" s="183" t="s">
        <v>878</v>
      </c>
      <c r="JG1" s="183" t="s">
        <v>880</v>
      </c>
      <c r="JH1" s="183" t="s">
        <v>882</v>
      </c>
      <c r="JI1" s="183" t="s">
        <v>884</v>
      </c>
      <c r="JJ1" s="183" t="s">
        <v>334</v>
      </c>
      <c r="JK1" s="183" t="s">
        <v>887</v>
      </c>
      <c r="JL1" s="183" t="s">
        <v>889</v>
      </c>
      <c r="JM1" s="183" t="s">
        <v>891</v>
      </c>
      <c r="JN1" s="183" t="s">
        <v>893</v>
      </c>
      <c r="JO1" s="183" t="s">
        <v>895</v>
      </c>
      <c r="JP1" s="183" t="s">
        <v>897</v>
      </c>
      <c r="JQ1" s="183" t="s">
        <v>899</v>
      </c>
      <c r="JR1" s="183" t="s">
        <v>901</v>
      </c>
      <c r="JS1" s="183" t="s">
        <v>335</v>
      </c>
      <c r="JT1" s="183" t="s">
        <v>904</v>
      </c>
      <c r="JU1" s="183" t="s">
        <v>906</v>
      </c>
      <c r="JV1" s="183" t="s">
        <v>908</v>
      </c>
      <c r="JW1" s="183" t="s">
        <v>910</v>
      </c>
      <c r="JX1" s="183" t="s">
        <v>911</v>
      </c>
      <c r="JY1" s="183" t="s">
        <v>913</v>
      </c>
      <c r="JZ1" s="183" t="s">
        <v>915</v>
      </c>
      <c r="KA1" s="183" t="s">
        <v>917</v>
      </c>
      <c r="KB1" s="183" t="s">
        <v>919</v>
      </c>
      <c r="KC1" s="183" t="s">
        <v>921</v>
      </c>
      <c r="KD1" s="183" t="s">
        <v>923</v>
      </c>
      <c r="KE1" s="183" t="s">
        <v>925</v>
      </c>
      <c r="KF1" s="183" t="s">
        <v>927</v>
      </c>
      <c r="KG1" s="183" t="s">
        <v>929</v>
      </c>
      <c r="KH1" s="183" t="s">
        <v>931</v>
      </c>
      <c r="KI1" s="183" t="s">
        <v>933</v>
      </c>
      <c r="KJ1" s="183" t="s">
        <v>935</v>
      </c>
      <c r="KK1" s="183" t="s">
        <v>937</v>
      </c>
      <c r="KL1" s="183" t="s">
        <v>939</v>
      </c>
      <c r="KM1" s="183" t="s">
        <v>941</v>
      </c>
      <c r="KN1" s="183" t="s">
        <v>943</v>
      </c>
      <c r="KO1" s="183" t="s">
        <v>945</v>
      </c>
      <c r="KP1" s="183" t="s">
        <v>947</v>
      </c>
      <c r="KQ1" s="183" t="s">
        <v>949</v>
      </c>
      <c r="KR1" s="183" t="s">
        <v>951</v>
      </c>
      <c r="KS1" s="183" t="s">
        <v>953</v>
      </c>
      <c r="KT1" s="192" t="s">
        <v>336</v>
      </c>
      <c r="KU1" s="183" t="s">
        <v>955</v>
      </c>
      <c r="KV1" s="183" t="s">
        <v>337</v>
      </c>
      <c r="KW1" s="183" t="s">
        <v>958</v>
      </c>
      <c r="KX1" s="183" t="s">
        <v>960</v>
      </c>
      <c r="KY1" s="183" t="s">
        <v>962</v>
      </c>
      <c r="KZ1" s="183" t="s">
        <v>964</v>
      </c>
      <c r="LA1" s="183" t="s">
        <v>338</v>
      </c>
      <c r="LB1" s="183" t="s">
        <v>967</v>
      </c>
      <c r="LC1" s="183" t="s">
        <v>969</v>
      </c>
      <c r="LD1" s="183" t="s">
        <v>971</v>
      </c>
      <c r="LE1" s="183" t="s">
        <v>973</v>
      </c>
      <c r="LF1" s="183" t="s">
        <v>975</v>
      </c>
      <c r="LG1" s="183" t="s">
        <v>977</v>
      </c>
      <c r="LH1" s="183" t="s">
        <v>979</v>
      </c>
      <c r="LI1" s="180" t="s">
        <v>340</v>
      </c>
      <c r="LJ1" s="192" t="s">
        <v>341</v>
      </c>
      <c r="LK1" s="183" t="s">
        <v>342</v>
      </c>
      <c r="LL1" s="183" t="s">
        <v>343</v>
      </c>
      <c r="LM1" s="192" t="s">
        <v>344</v>
      </c>
      <c r="LN1" s="183" t="s">
        <v>345</v>
      </c>
      <c r="LO1" s="183" t="s">
        <v>999</v>
      </c>
      <c r="LP1" s="183" t="s">
        <v>1001</v>
      </c>
      <c r="LQ1" s="183" t="s">
        <v>1002</v>
      </c>
      <c r="LR1" s="183" t="s">
        <v>1004</v>
      </c>
      <c r="LS1" s="183" t="s">
        <v>1005</v>
      </c>
      <c r="LT1" s="183" t="s">
        <v>1007</v>
      </c>
      <c r="LU1" s="183" t="s">
        <v>1009</v>
      </c>
      <c r="LV1" s="183" t="s">
        <v>1011</v>
      </c>
      <c r="LW1" s="183" t="s">
        <v>1013</v>
      </c>
      <c r="LX1" s="183" t="s">
        <v>346</v>
      </c>
      <c r="LY1" s="183" t="s">
        <v>1016</v>
      </c>
      <c r="LZ1" s="183" t="s">
        <v>1017</v>
      </c>
      <c r="MA1" s="183" t="s">
        <v>1019</v>
      </c>
      <c r="MB1" s="183" t="s">
        <v>347</v>
      </c>
      <c r="MC1" s="183" t="s">
        <v>1022</v>
      </c>
      <c r="MD1" s="183" t="s">
        <v>1023</v>
      </c>
      <c r="ME1" s="183" t="s">
        <v>1025</v>
      </c>
      <c r="MF1" s="183" t="s">
        <v>1027</v>
      </c>
      <c r="MG1" s="183" t="s">
        <v>348</v>
      </c>
      <c r="MH1" s="183" t="s">
        <v>1030</v>
      </c>
      <c r="MI1" s="183" t="s">
        <v>1032</v>
      </c>
      <c r="MJ1" s="183" t="s">
        <v>1034</v>
      </c>
      <c r="MK1" s="183" t="s">
        <v>1036</v>
      </c>
      <c r="ML1" s="183" t="s">
        <v>349</v>
      </c>
      <c r="MM1" s="183" t="s">
        <v>1039</v>
      </c>
      <c r="MN1" s="183" t="s">
        <v>1041</v>
      </c>
      <c r="MO1" s="183" t="s">
        <v>1043</v>
      </c>
      <c r="MP1" s="183" t="s">
        <v>1045</v>
      </c>
      <c r="MQ1" s="183" t="s">
        <v>1047</v>
      </c>
      <c r="MR1" s="183" t="s">
        <v>1049</v>
      </c>
      <c r="MS1" s="183" t="s">
        <v>1051</v>
      </c>
      <c r="MT1" s="183" t="s">
        <v>1053</v>
      </c>
      <c r="MU1" s="183" t="s">
        <v>1055</v>
      </c>
      <c r="MV1" s="183" t="s">
        <v>1057</v>
      </c>
      <c r="MW1" s="183" t="s">
        <v>1059</v>
      </c>
      <c r="MX1" s="183" t="s">
        <v>1060</v>
      </c>
      <c r="MY1" s="192" t="s">
        <v>350</v>
      </c>
      <c r="MZ1" s="183" t="s">
        <v>351</v>
      </c>
      <c r="NA1" s="183" t="s">
        <v>1062</v>
      </c>
      <c r="NB1" s="183" t="s">
        <v>1064</v>
      </c>
      <c r="NC1" s="183" t="s">
        <v>1066</v>
      </c>
      <c r="ND1" s="183" t="s">
        <v>1068</v>
      </c>
      <c r="NE1" s="192" t="s">
        <v>352</v>
      </c>
      <c r="NF1" s="183" t="s">
        <v>353</v>
      </c>
      <c r="NG1" s="183" t="s">
        <v>1069</v>
      </c>
      <c r="NH1" s="183" t="s">
        <v>354</v>
      </c>
      <c r="NI1" s="183" t="s">
        <v>1071</v>
      </c>
      <c r="NJ1" s="183" t="s">
        <v>1073</v>
      </c>
      <c r="NK1" s="183" t="s">
        <v>355</v>
      </c>
      <c r="NL1" s="183" t="s">
        <v>1075</v>
      </c>
      <c r="NM1" s="183" t="s">
        <v>1077</v>
      </c>
      <c r="NN1" s="180" t="s">
        <v>341</v>
      </c>
      <c r="NO1" s="192" t="s">
        <v>342</v>
      </c>
      <c r="NP1" s="183" t="s">
        <v>356</v>
      </c>
      <c r="NQ1" s="183" t="s">
        <v>981</v>
      </c>
      <c r="NR1" s="183" t="s">
        <v>983</v>
      </c>
      <c r="NS1" s="183" t="s">
        <v>985</v>
      </c>
      <c r="NT1" s="183" t="s">
        <v>987</v>
      </c>
      <c r="NU1" s="183" t="s">
        <v>357</v>
      </c>
      <c r="NV1" s="183" t="s">
        <v>989</v>
      </c>
      <c r="NW1" s="183" t="s">
        <v>358</v>
      </c>
      <c r="NX1" s="183" t="s">
        <v>991</v>
      </c>
      <c r="NY1" s="192" t="s">
        <v>343</v>
      </c>
      <c r="NZ1" s="183" t="s">
        <v>993</v>
      </c>
      <c r="OA1" s="183" t="s">
        <v>359</v>
      </c>
      <c r="OB1" s="180" t="s">
        <v>343</v>
      </c>
      <c r="OC1" s="192" t="s">
        <v>359</v>
      </c>
      <c r="OD1" s="183" t="s">
        <v>995</v>
      </c>
      <c r="OE1" s="183" t="s">
        <v>997</v>
      </c>
      <c r="OF1" s="183" t="s">
        <v>360</v>
      </c>
      <c r="OG1" s="180" t="s">
        <v>361</v>
      </c>
      <c r="OH1" s="192" t="s">
        <v>362</v>
      </c>
      <c r="OI1" s="183" t="s">
        <v>363</v>
      </c>
      <c r="OJ1" s="183" t="s">
        <v>1078</v>
      </c>
      <c r="OK1" s="183" t="s">
        <v>1080</v>
      </c>
      <c r="OL1" s="183" t="s">
        <v>364</v>
      </c>
      <c r="OM1" s="183" t="s">
        <v>374</v>
      </c>
      <c r="ON1" s="183" t="s">
        <v>1082</v>
      </c>
      <c r="OO1" s="183" t="s">
        <v>1084</v>
      </c>
      <c r="OP1" s="183" t="s">
        <v>1086</v>
      </c>
      <c r="OQ1" s="183" t="s">
        <v>1088</v>
      </c>
      <c r="OR1" s="183" t="s">
        <v>1090</v>
      </c>
      <c r="OS1" s="183" t="s">
        <v>1092</v>
      </c>
      <c r="OT1" s="183" t="s">
        <v>1094</v>
      </c>
      <c r="OU1" s="183" t="s">
        <v>1096</v>
      </c>
      <c r="OV1" s="183" t="s">
        <v>1098</v>
      </c>
      <c r="OW1" s="183" t="s">
        <v>1100</v>
      </c>
      <c r="OX1" s="183" t="s">
        <v>1102</v>
      </c>
      <c r="OY1" s="183" t="s">
        <v>1104</v>
      </c>
      <c r="OZ1" s="183" t="s">
        <v>1106</v>
      </c>
      <c r="PA1" s="183" t="s">
        <v>1108</v>
      </c>
      <c r="PB1" s="183" t="s">
        <v>1110</v>
      </c>
      <c r="PC1" s="183" t="s">
        <v>1112</v>
      </c>
      <c r="PD1" s="183" t="s">
        <v>1114</v>
      </c>
      <c r="PE1" s="183" t="s">
        <v>1116</v>
      </c>
      <c r="PF1" s="183" t="s">
        <v>1118</v>
      </c>
      <c r="PG1" s="183" t="s">
        <v>1120</v>
      </c>
      <c r="PH1" s="183" t="s">
        <v>1122</v>
      </c>
      <c r="PI1" s="183" t="s">
        <v>1124</v>
      </c>
      <c r="PJ1" s="183" t="s">
        <v>375</v>
      </c>
      <c r="PK1" s="183" t="s">
        <v>1127</v>
      </c>
      <c r="PL1" s="183" t="s">
        <v>1129</v>
      </c>
      <c r="PM1" s="183" t="s">
        <v>1130</v>
      </c>
      <c r="PN1" s="183" t="s">
        <v>1132</v>
      </c>
      <c r="PO1" s="183" t="s">
        <v>1134</v>
      </c>
      <c r="PP1" s="183" t="s">
        <v>1136</v>
      </c>
      <c r="PQ1" s="183" t="s">
        <v>1138</v>
      </c>
      <c r="PR1" s="183" t="s">
        <v>1140</v>
      </c>
      <c r="PS1" s="183" t="s">
        <v>1142</v>
      </c>
      <c r="PT1" s="183" t="s">
        <v>1144</v>
      </c>
      <c r="PU1" s="183" t="s">
        <v>1146</v>
      </c>
      <c r="PV1" s="183" t="s">
        <v>1148</v>
      </c>
      <c r="PW1" s="183" t="s">
        <v>1150</v>
      </c>
      <c r="PX1" s="183" t="s">
        <v>1152</v>
      </c>
      <c r="PY1" s="183" t="s">
        <v>1154</v>
      </c>
      <c r="PZ1" s="183" t="s">
        <v>1156</v>
      </c>
      <c r="QA1" s="183" t="s">
        <v>1158</v>
      </c>
      <c r="QB1" s="183" t="s">
        <v>1160</v>
      </c>
      <c r="QC1" s="183" t="s">
        <v>1162</v>
      </c>
      <c r="QD1" s="183" t="s">
        <v>1164</v>
      </c>
      <c r="QE1" s="183" t="s">
        <v>1166</v>
      </c>
      <c r="QF1" s="183" t="s">
        <v>1168</v>
      </c>
      <c r="QG1" s="183" t="s">
        <v>1170</v>
      </c>
      <c r="QH1" s="183" t="s">
        <v>1172</v>
      </c>
      <c r="QI1" s="183" t="s">
        <v>1174</v>
      </c>
      <c r="QJ1" s="183" t="s">
        <v>1176</v>
      </c>
      <c r="QK1" s="183" t="s">
        <v>365</v>
      </c>
      <c r="QL1" s="183" t="s">
        <v>1178</v>
      </c>
      <c r="QM1" s="183" t="s">
        <v>1180</v>
      </c>
      <c r="QN1" s="183" t="s">
        <v>1182</v>
      </c>
      <c r="QO1" s="183" t="s">
        <v>1184</v>
      </c>
      <c r="QP1" s="183" t="s">
        <v>1186</v>
      </c>
      <c r="QQ1" s="192" t="s">
        <v>366</v>
      </c>
      <c r="QR1" s="183" t="s">
        <v>367</v>
      </c>
      <c r="QS1" s="183" t="s">
        <v>1188</v>
      </c>
      <c r="QT1" s="183" t="s">
        <v>1190</v>
      </c>
      <c r="QU1" s="183" t="s">
        <v>1192</v>
      </c>
      <c r="QV1" s="183" t="s">
        <v>1194</v>
      </c>
      <c r="QW1" s="183" t="s">
        <v>1196</v>
      </c>
      <c r="QX1" s="183" t="s">
        <v>1198</v>
      </c>
      <c r="QY1" s="192" t="s">
        <v>368</v>
      </c>
      <c r="QZ1" s="183" t="s">
        <v>1200</v>
      </c>
      <c r="RA1" s="183" t="s">
        <v>369</v>
      </c>
      <c r="RB1" s="192" t="s">
        <v>370</v>
      </c>
      <c r="RC1" s="183" t="s">
        <v>371</v>
      </c>
      <c r="RD1" s="183" t="s">
        <v>1230</v>
      </c>
      <c r="RE1" s="183" t="s">
        <v>1232</v>
      </c>
      <c r="RF1" s="192" t="s">
        <v>372</v>
      </c>
      <c r="RG1" s="183" t="s">
        <v>373</v>
      </c>
      <c r="RH1" s="183" t="s">
        <v>1234</v>
      </c>
      <c r="RI1" s="183" t="s">
        <v>1235</v>
      </c>
      <c r="RJ1" s="183" t="s">
        <v>1236</v>
      </c>
      <c r="RK1" s="183" t="s">
        <v>1237</v>
      </c>
      <c r="RL1" s="183" t="s">
        <v>1239</v>
      </c>
      <c r="RM1" s="183" t="s">
        <v>1240</v>
      </c>
      <c r="RN1" s="183" t="s">
        <v>1242</v>
      </c>
      <c r="RO1" s="183" t="s">
        <v>1243</v>
      </c>
      <c r="RP1" s="180" t="s">
        <v>368</v>
      </c>
      <c r="RQ1" s="192" t="s">
        <v>369</v>
      </c>
      <c r="RR1" s="183" t="s">
        <v>376</v>
      </c>
      <c r="RS1" s="183" t="s">
        <v>1202</v>
      </c>
      <c r="RT1" s="183" t="s">
        <v>1204</v>
      </c>
      <c r="RU1" s="183" t="s">
        <v>1206</v>
      </c>
      <c r="RV1" s="183" t="s">
        <v>1208</v>
      </c>
      <c r="RW1" s="183" t="s">
        <v>1210</v>
      </c>
      <c r="RX1" s="183" t="s">
        <v>1212</v>
      </c>
      <c r="RY1" s="183" t="s">
        <v>1214</v>
      </c>
      <c r="RZ1" s="183" t="s">
        <v>1216</v>
      </c>
      <c r="SA1" s="183" t="s">
        <v>1218</v>
      </c>
      <c r="SB1" s="183" t="s">
        <v>1220</v>
      </c>
      <c r="SC1" s="183" t="s">
        <v>1222</v>
      </c>
      <c r="SD1" s="183" t="s">
        <v>1224</v>
      </c>
      <c r="SE1" s="183" t="s">
        <v>1226</v>
      </c>
      <c r="SF1" s="183" t="s">
        <v>1228</v>
      </c>
      <c r="SG1" s="180" t="s">
        <v>377</v>
      </c>
      <c r="SH1" s="192" t="s">
        <v>378</v>
      </c>
      <c r="SI1" s="183" t="s">
        <v>379</v>
      </c>
      <c r="SJ1" s="183" t="s">
        <v>1245</v>
      </c>
      <c r="SK1" s="183" t="s">
        <v>1247</v>
      </c>
      <c r="SL1" s="183" t="s">
        <v>380</v>
      </c>
      <c r="SM1" s="183" t="s">
        <v>1249</v>
      </c>
      <c r="SN1" s="183" t="s">
        <v>1251</v>
      </c>
      <c r="SO1" s="183" t="s">
        <v>1253</v>
      </c>
      <c r="SP1" s="183" t="s">
        <v>1255</v>
      </c>
      <c r="SQ1" s="192" t="s">
        <v>381</v>
      </c>
      <c r="SR1" s="183" t="s">
        <v>382</v>
      </c>
      <c r="SS1" s="183" t="s">
        <v>1257</v>
      </c>
      <c r="ST1" s="183" t="s">
        <v>1259</v>
      </c>
      <c r="SU1" s="183" t="s">
        <v>1261</v>
      </c>
      <c r="SV1" s="183" t="s">
        <v>1263</v>
      </c>
      <c r="SW1" s="183" t="s">
        <v>1265</v>
      </c>
      <c r="SX1" s="183" t="s">
        <v>1267</v>
      </c>
      <c r="SY1" s="183" t="s">
        <v>1269</v>
      </c>
      <c r="SZ1" s="183" t="s">
        <v>1271</v>
      </c>
      <c r="TA1" s="183" t="s">
        <v>1273</v>
      </c>
      <c r="TB1" s="183" t="s">
        <v>1275</v>
      </c>
      <c r="TC1" s="183" t="s">
        <v>1277</v>
      </c>
      <c r="TD1" s="183" t="s">
        <v>1279</v>
      </c>
      <c r="TE1" s="183" t="s">
        <v>1281</v>
      </c>
      <c r="TF1" s="183" t="s">
        <v>1283</v>
      </c>
      <c r="TG1" s="183" t="s">
        <v>1285</v>
      </c>
      <c r="TH1" s="180" t="s">
        <v>383</v>
      </c>
      <c r="TI1" s="192" t="s">
        <v>384</v>
      </c>
      <c r="TJ1" s="183" t="s">
        <v>385</v>
      </c>
      <c r="TK1" s="183" t="s">
        <v>1287</v>
      </c>
      <c r="TL1" s="183" t="s">
        <v>1289</v>
      </c>
      <c r="TM1" s="183" t="s">
        <v>1291</v>
      </c>
      <c r="TN1" s="183" t="s">
        <v>1293</v>
      </c>
      <c r="TO1" s="183" t="s">
        <v>1295</v>
      </c>
      <c r="TP1" s="183" t="s">
        <v>386</v>
      </c>
      <c r="TQ1" s="183" t="s">
        <v>1297</v>
      </c>
      <c r="TR1" s="183" t="s">
        <v>1299</v>
      </c>
      <c r="TS1" s="183" t="s">
        <v>1301</v>
      </c>
      <c r="TT1" s="183" t="s">
        <v>1303</v>
      </c>
      <c r="TU1" s="183" t="s">
        <v>1305</v>
      </c>
      <c r="TV1" s="183" t="s">
        <v>1307</v>
      </c>
      <c r="TW1" s="192" t="s">
        <v>387</v>
      </c>
      <c r="TX1" s="183" t="s">
        <v>388</v>
      </c>
      <c r="TY1" s="183" t="s">
        <v>389</v>
      </c>
      <c r="TZ1" s="183" t="s">
        <v>1309</v>
      </c>
      <c r="UA1" s="183" t="s">
        <v>1311</v>
      </c>
      <c r="UB1" s="183" t="s">
        <v>1312</v>
      </c>
      <c r="UC1" s="183" t="s">
        <v>1314</v>
      </c>
      <c r="UD1" s="183" t="s">
        <v>1316</v>
      </c>
      <c r="UE1" s="183" t="s">
        <v>1318</v>
      </c>
      <c r="UF1" s="183" t="s">
        <v>1320</v>
      </c>
      <c r="UG1" s="183" t="s">
        <v>1322</v>
      </c>
      <c r="UH1" s="183" t="s">
        <v>1324</v>
      </c>
      <c r="UI1" s="183" t="s">
        <v>1326</v>
      </c>
      <c r="UJ1" s="183" t="s">
        <v>1328</v>
      </c>
      <c r="UK1" s="183" t="s">
        <v>1330</v>
      </c>
      <c r="UL1" s="183" t="s">
        <v>1332</v>
      </c>
      <c r="UM1" s="183" t="s">
        <v>1334</v>
      </c>
      <c r="UN1" s="183" t="s">
        <v>1336</v>
      </c>
      <c r="UO1" s="183" t="s">
        <v>1338</v>
      </c>
      <c r="UP1" s="180" t="s">
        <v>1340</v>
      </c>
      <c r="UQ1" s="183" t="s">
        <v>1342</v>
      </c>
      <c r="UR1" s="183" t="s">
        <v>1344</v>
      </c>
      <c r="US1" s="183" t="s">
        <v>1346</v>
      </c>
      <c r="UT1" s="183" t="s">
        <v>1348</v>
      </c>
      <c r="UU1" s="183" t="s">
        <v>1350</v>
      </c>
      <c r="UV1" s="186"/>
    </row>
    <row r="2" spans="1:568" s="124" customFormat="1" hidden="1" x14ac:dyDescent="0.25">
      <c r="K2" s="162"/>
      <c r="Y2" s="124" t="s">
        <v>138</v>
      </c>
      <c r="Z2" s="124" t="s">
        <v>139</v>
      </c>
    </row>
    <row r="3" spans="1:568"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1"/>
    </row>
    <row r="4" spans="1:568"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1"/>
    </row>
    <row r="5" spans="1:568"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1"/>
    </row>
    <row r="6" spans="1:568" x14ac:dyDescent="0.25">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1"/>
    </row>
    <row r="7" spans="1:568"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1"/>
    </row>
    <row r="8" spans="1:568" x14ac:dyDescent="0.25">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1"/>
    </row>
    <row r="9" spans="1:568"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1"/>
    </row>
    <row r="10" spans="1:568" ht="29.25" thickBot="1" x14ac:dyDescent="0.3">
      <c r="K10" s="217"/>
      <c r="L10" s="217"/>
      <c r="M10" s="217"/>
      <c r="N10" s="218" t="s">
        <v>404</v>
      </c>
      <c r="O10" s="217"/>
      <c r="P10" s="217"/>
      <c r="Q10" s="217"/>
      <c r="R10" s="217"/>
      <c r="S10" s="217"/>
      <c r="T10" s="217"/>
      <c r="U10" s="217"/>
      <c r="V10" s="217"/>
      <c r="W10" s="217"/>
      <c r="X10" s="217"/>
    </row>
    <row r="11" spans="1:568" ht="79.5" thickBot="1" x14ac:dyDescent="0.3">
      <c r="B11" s="344" t="s">
        <v>142</v>
      </c>
      <c r="C11" s="195" t="s">
        <v>141</v>
      </c>
      <c r="D11" s="196" t="s">
        <v>138</v>
      </c>
      <c r="E11" s="196" t="s">
        <v>1488</v>
      </c>
      <c r="F11" s="196" t="s">
        <v>258</v>
      </c>
      <c r="G11" s="196" t="s">
        <v>473</v>
      </c>
      <c r="H11" s="196" t="s">
        <v>475</v>
      </c>
      <c r="I11" s="216" t="s">
        <v>476</v>
      </c>
      <c r="J11" s="196" t="s">
        <v>474</v>
      </c>
      <c r="K11" s="398" t="s">
        <v>1383</v>
      </c>
      <c r="L11" s="398" t="s">
        <v>1385</v>
      </c>
      <c r="M11" s="398" t="s">
        <v>484</v>
      </c>
      <c r="N11" s="398" t="s">
        <v>1384</v>
      </c>
      <c r="O11" s="398" t="s">
        <v>1386</v>
      </c>
      <c r="P11" s="398" t="s">
        <v>485</v>
      </c>
      <c r="Q11" s="398" t="s">
        <v>1387</v>
      </c>
      <c r="R11" s="398" t="s">
        <v>1388</v>
      </c>
      <c r="S11" s="398" t="s">
        <v>1389</v>
      </c>
      <c r="T11" s="398" t="s">
        <v>1390</v>
      </c>
      <c r="U11" s="398" t="s">
        <v>1391</v>
      </c>
      <c r="V11" s="398" t="s">
        <v>1392</v>
      </c>
      <c r="W11" s="398" t="s">
        <v>1393</v>
      </c>
      <c r="X11" s="398" t="s">
        <v>1394</v>
      </c>
      <c r="Y11" s="397" t="s">
        <v>405</v>
      </c>
      <c r="Z11" s="216" t="s">
        <v>423</v>
      </c>
      <c r="AA11" s="216" t="s">
        <v>406</v>
      </c>
      <c r="AB11" s="216" t="s">
        <v>420</v>
      </c>
      <c r="AC11" s="216" t="s">
        <v>407</v>
      </c>
      <c r="AD11" s="216" t="s">
        <v>408</v>
      </c>
      <c r="AE11" s="216" t="s">
        <v>409</v>
      </c>
      <c r="AF11" s="216" t="s">
        <v>419</v>
      </c>
      <c r="AG11" s="216" t="s">
        <v>410</v>
      </c>
      <c r="AH11" s="216" t="s">
        <v>411</v>
      </c>
      <c r="AI11" s="216" t="s">
        <v>412</v>
      </c>
      <c r="AJ11" s="216" t="s">
        <v>418</v>
      </c>
      <c r="AK11" s="216" t="s">
        <v>413</v>
      </c>
      <c r="AL11" s="216" t="s">
        <v>414</v>
      </c>
      <c r="AM11" s="216" t="s">
        <v>415</v>
      </c>
      <c r="AN11" s="216" t="s">
        <v>417</v>
      </c>
      <c r="AO11" s="216" t="s">
        <v>416</v>
      </c>
    </row>
    <row r="12" spans="1:568" x14ac:dyDescent="0.25">
      <c r="B12" s="189" t="s">
        <v>261</v>
      </c>
      <c r="C12" s="190" t="s">
        <v>143</v>
      </c>
      <c r="D12" s="191">
        <f>D13+D47+D83+D89+D96</f>
        <v>810000</v>
      </c>
      <c r="E12" s="191">
        <f>E13+E47+E83+E89+E96</f>
        <v>0</v>
      </c>
      <c r="F12" s="191">
        <f t="shared" ref="F12:F106" si="0">D12+E12</f>
        <v>810000</v>
      </c>
      <c r="G12" s="191">
        <f>G13+G47+G83+G89+G96</f>
        <v>0</v>
      </c>
      <c r="H12" s="191">
        <f>F12-G12</f>
        <v>810000</v>
      </c>
      <c r="I12" s="191">
        <f>I13+I47+I83+I89+I96</f>
        <v>0</v>
      </c>
      <c r="J12" s="191">
        <f>F12-I12</f>
        <v>810000</v>
      </c>
      <c r="K12" s="191">
        <f t="shared" ref="K12:AA12" si="1">K13+K47+K83+K89+K96</f>
        <v>810000</v>
      </c>
      <c r="L12" s="191">
        <f t="shared" si="1"/>
        <v>0</v>
      </c>
      <c r="M12" s="191">
        <f t="shared" si="1"/>
        <v>0</v>
      </c>
      <c r="N12" s="191">
        <f t="shared" si="1"/>
        <v>0</v>
      </c>
      <c r="O12" s="191">
        <f t="shared" si="1"/>
        <v>0</v>
      </c>
      <c r="P12" s="191">
        <f t="shared" si="1"/>
        <v>0</v>
      </c>
      <c r="Q12" s="191">
        <f t="shared" si="1"/>
        <v>0</v>
      </c>
      <c r="R12" s="191">
        <f t="shared" si="1"/>
        <v>0</v>
      </c>
      <c r="S12" s="191">
        <f t="shared" si="1"/>
        <v>0</v>
      </c>
      <c r="T12" s="191">
        <f t="shared" si="1"/>
        <v>0</v>
      </c>
      <c r="U12" s="191">
        <f t="shared" si="1"/>
        <v>0</v>
      </c>
      <c r="V12" s="191">
        <f t="shared" si="1"/>
        <v>0</v>
      </c>
      <c r="W12" s="191">
        <f t="shared" si="1"/>
        <v>0</v>
      </c>
      <c r="X12" s="191">
        <f t="shared" si="1"/>
        <v>0</v>
      </c>
      <c r="Y12" s="191">
        <f t="shared" si="1"/>
        <v>810000</v>
      </c>
      <c r="Z12" s="191">
        <f t="shared" si="1"/>
        <v>0</v>
      </c>
      <c r="AA12" s="191">
        <f t="shared" si="1"/>
        <v>0</v>
      </c>
      <c r="AB12" s="191">
        <f>Y12+Z12+AA12</f>
        <v>810000</v>
      </c>
      <c r="AC12" s="191">
        <f>AC13+AC47+AC83+AC89+AC96</f>
        <v>0</v>
      </c>
      <c r="AD12" s="191">
        <f>AD13+AD47+AD83+AD89+AD96</f>
        <v>0</v>
      </c>
      <c r="AE12" s="191">
        <f>AE13+AE47+AE83+AE89+AE96</f>
        <v>0</v>
      </c>
      <c r="AF12" s="191">
        <f>AC12+AD12+AE12</f>
        <v>0</v>
      </c>
      <c r="AG12" s="191">
        <f>AG13+AG47+AG83+AG89+AG96</f>
        <v>0</v>
      </c>
      <c r="AH12" s="191">
        <f>AH13+AH47+AH83+AH89+AH96</f>
        <v>0</v>
      </c>
      <c r="AI12" s="191">
        <f>AI13+AI47+AI83+AI89+AI96</f>
        <v>0</v>
      </c>
      <c r="AJ12" s="191">
        <f>AG12+AH12+AI12</f>
        <v>0</v>
      </c>
      <c r="AK12" s="191">
        <f>AK13+AK47+AK83+AK89+AK96</f>
        <v>0</v>
      </c>
      <c r="AL12" s="191">
        <f>AL13+AL47+AL83+AL89+AL96</f>
        <v>0</v>
      </c>
      <c r="AM12" s="191">
        <f>AM13+AM47+AM83+AM89+AM96</f>
        <v>0</v>
      </c>
      <c r="AN12" s="191">
        <f>AK12+AL12+AM12</f>
        <v>0</v>
      </c>
      <c r="AO12" s="191">
        <f>AB12+AF12+AJ12+AN12</f>
        <v>810000</v>
      </c>
    </row>
    <row r="13" spans="1:568" x14ac:dyDescent="0.25">
      <c r="B13" s="192" t="s">
        <v>262</v>
      </c>
      <c r="C13" s="193" t="s">
        <v>144</v>
      </c>
      <c r="D13" s="194">
        <f>SUM(D14:D46)</f>
        <v>810000</v>
      </c>
      <c r="E13" s="194">
        <f>SUM(E14:E46)</f>
        <v>0</v>
      </c>
      <c r="F13" s="194">
        <f t="shared" si="0"/>
        <v>810000</v>
      </c>
      <c r="G13" s="194">
        <f>SUM(G14:G46)</f>
        <v>0</v>
      </c>
      <c r="H13" s="194">
        <f t="shared" ref="H13:H220" si="2">F13-G13</f>
        <v>810000</v>
      </c>
      <c r="I13" s="194">
        <f>SUM(I14:I46)</f>
        <v>0</v>
      </c>
      <c r="J13" s="194">
        <f t="shared" ref="J13:J220" si="3">F13-I13</f>
        <v>810000</v>
      </c>
      <c r="K13" s="194">
        <f t="shared" ref="K13:AA13" si="4">SUM(K14:K46)</f>
        <v>810000</v>
      </c>
      <c r="L13" s="194">
        <f t="shared" si="4"/>
        <v>0</v>
      </c>
      <c r="M13" s="194">
        <f t="shared" si="4"/>
        <v>0</v>
      </c>
      <c r="N13" s="194">
        <f t="shared" si="4"/>
        <v>0</v>
      </c>
      <c r="O13" s="194">
        <f t="shared" si="4"/>
        <v>0</v>
      </c>
      <c r="P13" s="194">
        <f t="shared" si="4"/>
        <v>0</v>
      </c>
      <c r="Q13" s="194">
        <f t="shared" si="4"/>
        <v>0</v>
      </c>
      <c r="R13" s="194">
        <f t="shared" si="4"/>
        <v>0</v>
      </c>
      <c r="S13" s="194">
        <f t="shared" si="4"/>
        <v>0</v>
      </c>
      <c r="T13" s="194">
        <f t="shared" si="4"/>
        <v>0</v>
      </c>
      <c r="U13" s="194">
        <f t="shared" si="4"/>
        <v>0</v>
      </c>
      <c r="V13" s="194">
        <f t="shared" si="4"/>
        <v>0</v>
      </c>
      <c r="W13" s="194">
        <f t="shared" si="4"/>
        <v>0</v>
      </c>
      <c r="X13" s="194">
        <f t="shared" si="4"/>
        <v>0</v>
      </c>
      <c r="Y13" s="194">
        <f t="shared" si="4"/>
        <v>810000</v>
      </c>
      <c r="Z13" s="194">
        <f t="shared" si="4"/>
        <v>0</v>
      </c>
      <c r="AA13" s="194">
        <f t="shared" si="4"/>
        <v>0</v>
      </c>
      <c r="AB13" s="194">
        <f t="shared" ref="AB13:AB220" si="5">Y13+Z13+AA13</f>
        <v>810000</v>
      </c>
      <c r="AC13" s="194">
        <f>SUM(AC14:AC46)</f>
        <v>0</v>
      </c>
      <c r="AD13" s="194">
        <f>SUM(AD14:AD46)</f>
        <v>0</v>
      </c>
      <c r="AE13" s="194">
        <f>SUM(AE14:AE46)</f>
        <v>0</v>
      </c>
      <c r="AF13" s="194">
        <f t="shared" ref="AF13:AF220" si="6">AC13+AD13+AE13</f>
        <v>0</v>
      </c>
      <c r="AG13" s="194">
        <f>SUM(AG14:AG46)</f>
        <v>0</v>
      </c>
      <c r="AH13" s="194">
        <f>SUM(AH14:AH46)</f>
        <v>0</v>
      </c>
      <c r="AI13" s="194">
        <f>SUM(AI14:AI46)</f>
        <v>0</v>
      </c>
      <c r="AJ13" s="194">
        <f t="shared" ref="AJ13:AJ220" si="7">AG13+AH13+AI13</f>
        <v>0</v>
      </c>
      <c r="AK13" s="194">
        <f>SUM(AK14:AK46)</f>
        <v>0</v>
      </c>
      <c r="AL13" s="194">
        <f>SUM(AL14:AL46)</f>
        <v>0</v>
      </c>
      <c r="AM13" s="194">
        <f>SUM(AM14:AM46)</f>
        <v>0</v>
      </c>
      <c r="AN13" s="194">
        <f t="shared" ref="AN13:AN220" si="8">AK13+AL13+AM13</f>
        <v>0</v>
      </c>
      <c r="AO13" s="194">
        <f t="shared" ref="AO13:AO220" si="9">AB13+AF13+AJ13+AN13</f>
        <v>810000</v>
      </c>
    </row>
    <row r="14" spans="1:568" x14ac:dyDescent="0.25">
      <c r="B14" s="183" t="s">
        <v>263</v>
      </c>
      <c r="C14" s="184" t="s">
        <v>145</v>
      </c>
      <c r="D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5">
        <f t="shared" si="0"/>
        <v>0</v>
      </c>
      <c r="G14" s="185"/>
      <c r="H14" s="185">
        <f t="shared" si="2"/>
        <v>0</v>
      </c>
      <c r="I14" s="185"/>
      <c r="J14" s="185">
        <f t="shared" si="3"/>
        <v>0</v>
      </c>
      <c r="K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5">
        <f t="shared" si="5"/>
        <v>0</v>
      </c>
      <c r="AC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5">
        <f t="shared" si="6"/>
        <v>0</v>
      </c>
      <c r="AG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5">
        <f t="shared" si="7"/>
        <v>0</v>
      </c>
      <c r="AK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5">
        <f t="shared" si="8"/>
        <v>0</v>
      </c>
      <c r="AO14" s="185">
        <f t="shared" si="9"/>
        <v>0</v>
      </c>
    </row>
    <row r="15" spans="1:568" x14ac:dyDescent="0.25">
      <c r="B15" s="183" t="s">
        <v>512</v>
      </c>
      <c r="C15" s="184" t="s">
        <v>513</v>
      </c>
      <c r="D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720000</v>
      </c>
      <c r="E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5">
        <f t="shared" si="0"/>
        <v>720000</v>
      </c>
      <c r="G15" s="185"/>
      <c r="H15" s="185">
        <f t="shared" si="2"/>
        <v>720000</v>
      </c>
      <c r="I15" s="185"/>
      <c r="J15" s="185">
        <f t="shared" si="3"/>
        <v>720000</v>
      </c>
      <c r="K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720000</v>
      </c>
      <c r="L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720000</v>
      </c>
      <c r="Z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5">
        <f t="shared" si="5"/>
        <v>720000</v>
      </c>
      <c r="AC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5">
        <f t="shared" si="6"/>
        <v>0</v>
      </c>
      <c r="AG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5">
        <f t="shared" si="7"/>
        <v>0</v>
      </c>
      <c r="AK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5">
        <f t="shared" si="8"/>
        <v>0</v>
      </c>
      <c r="AO15" s="185">
        <f t="shared" si="9"/>
        <v>720000</v>
      </c>
    </row>
    <row r="16" spans="1:568" x14ac:dyDescent="0.25">
      <c r="B16" s="183" t="s">
        <v>514</v>
      </c>
      <c r="C16" s="184" t="s">
        <v>515</v>
      </c>
      <c r="D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5">
        <f t="shared" si="0"/>
        <v>0</v>
      </c>
      <c r="G16" s="185"/>
      <c r="H16" s="185">
        <f t="shared" si="2"/>
        <v>0</v>
      </c>
      <c r="I16" s="185"/>
      <c r="J16" s="185">
        <f t="shared" si="3"/>
        <v>0</v>
      </c>
      <c r="K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5">
        <f t="shared" si="5"/>
        <v>0</v>
      </c>
      <c r="AC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5">
        <f t="shared" si="6"/>
        <v>0</v>
      </c>
      <c r="AG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5">
        <f t="shared" si="7"/>
        <v>0</v>
      </c>
      <c r="AK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5">
        <f t="shared" si="8"/>
        <v>0</v>
      </c>
      <c r="AO16" s="185">
        <f t="shared" si="9"/>
        <v>0</v>
      </c>
    </row>
    <row r="17" spans="2:41" x14ac:dyDescent="0.25">
      <c r="B17" s="183" t="s">
        <v>516</v>
      </c>
      <c r="C17" s="184" t="s">
        <v>517</v>
      </c>
      <c r="D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5">
        <f t="shared" si="0"/>
        <v>0</v>
      </c>
      <c r="G17" s="185"/>
      <c r="H17" s="185">
        <f t="shared" si="2"/>
        <v>0</v>
      </c>
      <c r="I17" s="185"/>
      <c r="J17" s="185">
        <f t="shared" si="3"/>
        <v>0</v>
      </c>
      <c r="K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5">
        <f t="shared" si="5"/>
        <v>0</v>
      </c>
      <c r="AC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5">
        <f t="shared" si="6"/>
        <v>0</v>
      </c>
      <c r="AG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5">
        <f t="shared" si="7"/>
        <v>0</v>
      </c>
      <c r="AK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5">
        <f t="shared" si="8"/>
        <v>0</v>
      </c>
      <c r="AO17" s="185">
        <f t="shared" si="9"/>
        <v>0</v>
      </c>
    </row>
    <row r="18" spans="2:41" x14ac:dyDescent="0.25">
      <c r="B18" s="183" t="s">
        <v>518</v>
      </c>
      <c r="C18" s="184" t="s">
        <v>519</v>
      </c>
      <c r="D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5">
        <f t="shared" si="0"/>
        <v>0</v>
      </c>
      <c r="G18" s="185"/>
      <c r="H18" s="185">
        <f t="shared" si="2"/>
        <v>0</v>
      </c>
      <c r="I18" s="185"/>
      <c r="J18" s="185">
        <f t="shared" si="3"/>
        <v>0</v>
      </c>
      <c r="K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5">
        <f t="shared" si="5"/>
        <v>0</v>
      </c>
      <c r="AC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5">
        <f t="shared" si="6"/>
        <v>0</v>
      </c>
      <c r="AG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5">
        <f t="shared" si="7"/>
        <v>0</v>
      </c>
      <c r="AK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5">
        <f t="shared" si="8"/>
        <v>0</v>
      </c>
      <c r="AO18" s="185">
        <f t="shared" si="9"/>
        <v>0</v>
      </c>
    </row>
    <row r="19" spans="2:41" x14ac:dyDescent="0.25">
      <c r="B19" s="183" t="s">
        <v>520</v>
      </c>
      <c r="C19" s="184" t="s">
        <v>521</v>
      </c>
      <c r="D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5">
        <f t="shared" si="0"/>
        <v>0</v>
      </c>
      <c r="G19" s="185"/>
      <c r="H19" s="185">
        <f t="shared" si="2"/>
        <v>0</v>
      </c>
      <c r="I19" s="185"/>
      <c r="J19" s="185">
        <f t="shared" si="3"/>
        <v>0</v>
      </c>
      <c r="K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5">
        <f t="shared" si="5"/>
        <v>0</v>
      </c>
      <c r="AC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5">
        <f t="shared" si="6"/>
        <v>0</v>
      </c>
      <c r="AG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5">
        <f t="shared" si="7"/>
        <v>0</v>
      </c>
      <c r="AK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5">
        <f t="shared" si="8"/>
        <v>0</v>
      </c>
      <c r="AO19" s="185">
        <f t="shared" si="9"/>
        <v>0</v>
      </c>
    </row>
    <row r="20" spans="2:41" x14ac:dyDescent="0.25">
      <c r="B20" s="183" t="s">
        <v>522</v>
      </c>
      <c r="C20" s="184" t="s">
        <v>523</v>
      </c>
      <c r="D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5">
        <f t="shared" si="0"/>
        <v>0</v>
      </c>
      <c r="G20" s="185"/>
      <c r="H20" s="185">
        <f t="shared" si="2"/>
        <v>0</v>
      </c>
      <c r="I20" s="185"/>
      <c r="J20" s="185">
        <f t="shared" si="3"/>
        <v>0</v>
      </c>
      <c r="K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5">
        <f t="shared" si="5"/>
        <v>0</v>
      </c>
      <c r="AC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5">
        <f t="shared" si="6"/>
        <v>0</v>
      </c>
      <c r="AG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5">
        <f t="shared" si="7"/>
        <v>0</v>
      </c>
      <c r="AK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5">
        <f t="shared" si="8"/>
        <v>0</v>
      </c>
      <c r="AO20" s="185">
        <f t="shared" si="9"/>
        <v>0</v>
      </c>
    </row>
    <row r="21" spans="2:41" x14ac:dyDescent="0.25">
      <c r="B21" s="183" t="s">
        <v>264</v>
      </c>
      <c r="C21" s="184" t="s">
        <v>146</v>
      </c>
      <c r="D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5">
        <f t="shared" ref="F21:F46" si="10">D21+E21</f>
        <v>0</v>
      </c>
      <c r="G21" s="185"/>
      <c r="H21" s="185">
        <f t="shared" ref="H21:H46" si="11">F21-G21</f>
        <v>0</v>
      </c>
      <c r="I21" s="185"/>
      <c r="J21" s="185">
        <f t="shared" ref="J21:J46" si="12">F21-I21</f>
        <v>0</v>
      </c>
      <c r="K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5">
        <f t="shared" ref="AB21:AB47" si="13">Y21+Z21+AA21</f>
        <v>0</v>
      </c>
      <c r="AC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5">
        <f t="shared" ref="AF21:AF46" si="14">AC21+AD21+AE21</f>
        <v>0</v>
      </c>
      <c r="AG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5">
        <f t="shared" ref="AJ21:AJ46" si="15">AG21+AH21+AI21</f>
        <v>0</v>
      </c>
      <c r="AK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5">
        <f t="shared" ref="AN21:AN46" si="16">AK21+AL21+AM21</f>
        <v>0</v>
      </c>
      <c r="AO21" s="185">
        <f t="shared" ref="AO21:AO46" si="17">AB21+AF21+AJ21+AN21</f>
        <v>0</v>
      </c>
    </row>
    <row r="22" spans="2:41" x14ac:dyDescent="0.25">
      <c r="B22" s="183" t="s">
        <v>525</v>
      </c>
      <c r="C22" s="184" t="s">
        <v>524</v>
      </c>
      <c r="D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5">
        <f t="shared" ref="F22" si="18">D22+E22</f>
        <v>0</v>
      </c>
      <c r="G22" s="185"/>
      <c r="H22" s="185">
        <f t="shared" ref="H22" si="19">F22-G22</f>
        <v>0</v>
      </c>
      <c r="I22" s="185"/>
      <c r="J22" s="185">
        <f t="shared" ref="J22" si="20">F22-I22</f>
        <v>0</v>
      </c>
      <c r="K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5">
        <f t="shared" ref="AB22" si="21">Y22+Z22+AA22</f>
        <v>0</v>
      </c>
      <c r="AC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5">
        <f t="shared" ref="AF22" si="22">AC22+AD22+AE22</f>
        <v>0</v>
      </c>
      <c r="AG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5">
        <f t="shared" ref="AJ22" si="23">AG22+AH22+AI22</f>
        <v>0</v>
      </c>
      <c r="AK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5">
        <f t="shared" ref="AN22" si="24">AK22+AL22+AM22</f>
        <v>0</v>
      </c>
      <c r="AO22" s="185">
        <f t="shared" ref="AO22" si="25">AB22+AF22+AJ22+AN22</f>
        <v>0</v>
      </c>
    </row>
    <row r="23" spans="2:41" x14ac:dyDescent="0.25">
      <c r="B23" s="183" t="s">
        <v>265</v>
      </c>
      <c r="C23" s="184" t="s">
        <v>147</v>
      </c>
      <c r="D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5">
        <f t="shared" si="10"/>
        <v>0</v>
      </c>
      <c r="G23" s="185"/>
      <c r="H23" s="185">
        <f t="shared" si="11"/>
        <v>0</v>
      </c>
      <c r="I23" s="185"/>
      <c r="J23" s="185">
        <f t="shared" si="12"/>
        <v>0</v>
      </c>
      <c r="K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5">
        <f t="shared" si="13"/>
        <v>0</v>
      </c>
      <c r="AC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5">
        <f t="shared" si="14"/>
        <v>0</v>
      </c>
      <c r="AG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5">
        <f t="shared" si="15"/>
        <v>0</v>
      </c>
      <c r="AK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5">
        <f t="shared" si="16"/>
        <v>0</v>
      </c>
      <c r="AO23" s="185">
        <f t="shared" si="17"/>
        <v>0</v>
      </c>
    </row>
    <row r="24" spans="2:41" x14ac:dyDescent="0.25">
      <c r="B24" s="183" t="s">
        <v>527</v>
      </c>
      <c r="C24" s="184" t="s">
        <v>526</v>
      </c>
      <c r="D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5">
        <f t="shared" ref="F24:F27" si="26">D24+E24</f>
        <v>0</v>
      </c>
      <c r="G24" s="185"/>
      <c r="H24" s="185">
        <f t="shared" ref="H24:H27" si="27">F24-G24</f>
        <v>0</v>
      </c>
      <c r="I24" s="185"/>
      <c r="J24" s="185">
        <f t="shared" ref="J24:J27" si="28">F24-I24</f>
        <v>0</v>
      </c>
      <c r="K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5">
        <f t="shared" ref="AB24:AB27" si="29">Y24+Z24+AA24</f>
        <v>0</v>
      </c>
      <c r="AC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5">
        <f t="shared" ref="AF24:AF27" si="30">AC24+AD24+AE24</f>
        <v>0</v>
      </c>
      <c r="AG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5">
        <f t="shared" ref="AJ24:AJ27" si="31">AG24+AH24+AI24</f>
        <v>0</v>
      </c>
      <c r="AK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5">
        <f t="shared" ref="AN24:AN27" si="32">AK24+AL24+AM24</f>
        <v>0</v>
      </c>
      <c r="AO24" s="185">
        <f t="shared" ref="AO24:AO27" si="33">AB24+AF24+AJ24+AN24</f>
        <v>0</v>
      </c>
    </row>
    <row r="25" spans="2:41" x14ac:dyDescent="0.25">
      <c r="B25" s="183" t="s">
        <v>529</v>
      </c>
      <c r="C25" s="184" t="s">
        <v>528</v>
      </c>
      <c r="D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5">
        <f t="shared" si="26"/>
        <v>0</v>
      </c>
      <c r="G25" s="185"/>
      <c r="H25" s="185">
        <f t="shared" si="27"/>
        <v>0</v>
      </c>
      <c r="I25" s="185"/>
      <c r="J25" s="185">
        <f t="shared" si="28"/>
        <v>0</v>
      </c>
      <c r="K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5">
        <f t="shared" si="29"/>
        <v>0</v>
      </c>
      <c r="AC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5">
        <f t="shared" si="30"/>
        <v>0</v>
      </c>
      <c r="AG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5">
        <f t="shared" si="31"/>
        <v>0</v>
      </c>
      <c r="AK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5">
        <f t="shared" si="32"/>
        <v>0</v>
      </c>
      <c r="AO25" s="185">
        <f t="shared" si="33"/>
        <v>0</v>
      </c>
    </row>
    <row r="26" spans="2:41" x14ac:dyDescent="0.25">
      <c r="B26" s="183" t="s">
        <v>531</v>
      </c>
      <c r="C26" s="184" t="s">
        <v>530</v>
      </c>
      <c r="D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5">
        <f t="shared" si="26"/>
        <v>0</v>
      </c>
      <c r="G26" s="185"/>
      <c r="H26" s="185">
        <f t="shared" si="27"/>
        <v>0</v>
      </c>
      <c r="I26" s="185"/>
      <c r="J26" s="185">
        <f t="shared" si="28"/>
        <v>0</v>
      </c>
      <c r="K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5">
        <f t="shared" si="29"/>
        <v>0</v>
      </c>
      <c r="AC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5">
        <f t="shared" si="30"/>
        <v>0</v>
      </c>
      <c r="AG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5">
        <f t="shared" si="31"/>
        <v>0</v>
      </c>
      <c r="AK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5">
        <f t="shared" si="32"/>
        <v>0</v>
      </c>
      <c r="AO26" s="185">
        <f t="shared" si="33"/>
        <v>0</v>
      </c>
    </row>
    <row r="27" spans="2:41" x14ac:dyDescent="0.25">
      <c r="B27" s="183" t="s">
        <v>266</v>
      </c>
      <c r="C27" s="184" t="s">
        <v>148</v>
      </c>
      <c r="D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5">
        <f t="shared" si="26"/>
        <v>0</v>
      </c>
      <c r="G27" s="185"/>
      <c r="H27" s="185">
        <f t="shared" si="27"/>
        <v>0</v>
      </c>
      <c r="I27" s="185"/>
      <c r="J27" s="185">
        <f t="shared" si="28"/>
        <v>0</v>
      </c>
      <c r="K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5">
        <f t="shared" si="29"/>
        <v>0</v>
      </c>
      <c r="AC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5">
        <f t="shared" si="30"/>
        <v>0</v>
      </c>
      <c r="AG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5">
        <f t="shared" si="31"/>
        <v>0</v>
      </c>
      <c r="AK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5">
        <f t="shared" si="32"/>
        <v>0</v>
      </c>
      <c r="AO27" s="185">
        <f t="shared" si="33"/>
        <v>0</v>
      </c>
    </row>
    <row r="28" spans="2:41" x14ac:dyDescent="0.25">
      <c r="B28" s="183" t="s">
        <v>532</v>
      </c>
      <c r="C28" s="184" t="s">
        <v>533</v>
      </c>
      <c r="D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5">
        <f t="shared" si="10"/>
        <v>60000</v>
      </c>
      <c r="G28" s="185"/>
      <c r="H28" s="185">
        <f t="shared" si="11"/>
        <v>60000</v>
      </c>
      <c r="I28" s="185"/>
      <c r="J28" s="185">
        <f t="shared" si="12"/>
        <v>60000</v>
      </c>
      <c r="K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L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5">
        <f t="shared" si="13"/>
        <v>60000</v>
      </c>
      <c r="AC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5">
        <f t="shared" si="14"/>
        <v>0</v>
      </c>
      <c r="AG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5">
        <f t="shared" si="15"/>
        <v>0</v>
      </c>
      <c r="AK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5">
        <f t="shared" si="16"/>
        <v>0</v>
      </c>
      <c r="AO28" s="185">
        <f t="shared" si="17"/>
        <v>60000</v>
      </c>
    </row>
    <row r="29" spans="2:41" x14ac:dyDescent="0.25">
      <c r="B29" s="183" t="s">
        <v>535</v>
      </c>
      <c r="C29" s="184" t="s">
        <v>534</v>
      </c>
      <c r="D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5">
        <f t="shared" ref="F29:F30" si="34">D29+E29</f>
        <v>30000</v>
      </c>
      <c r="G29" s="185"/>
      <c r="H29" s="185">
        <f t="shared" ref="H29:H30" si="35">F29-G29</f>
        <v>30000</v>
      </c>
      <c r="I29" s="185"/>
      <c r="J29" s="185">
        <f t="shared" ref="J29:J30" si="36">F29-I29</f>
        <v>30000</v>
      </c>
      <c r="K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L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5">
        <f t="shared" ref="AB29:AB30" si="37">Y29+Z29+AA29</f>
        <v>30000</v>
      </c>
      <c r="AC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5">
        <f t="shared" ref="AF29:AF30" si="38">AC29+AD29+AE29</f>
        <v>0</v>
      </c>
      <c r="AG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5">
        <f t="shared" ref="AJ29:AJ30" si="39">AG29+AH29+AI29</f>
        <v>0</v>
      </c>
      <c r="AK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5">
        <f t="shared" ref="AN29:AN30" si="40">AK29+AL29+AM29</f>
        <v>0</v>
      </c>
      <c r="AO29" s="185">
        <f t="shared" ref="AO29:AO30" si="41">AB29+AF29+AJ29+AN29</f>
        <v>30000</v>
      </c>
    </row>
    <row r="30" spans="2:41" x14ac:dyDescent="0.25">
      <c r="B30" s="183" t="s">
        <v>267</v>
      </c>
      <c r="C30" s="184" t="s">
        <v>149</v>
      </c>
      <c r="D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5">
        <f t="shared" si="34"/>
        <v>0</v>
      </c>
      <c r="G30" s="185"/>
      <c r="H30" s="185">
        <f t="shared" si="35"/>
        <v>0</v>
      </c>
      <c r="I30" s="185"/>
      <c r="J30" s="185">
        <f t="shared" si="36"/>
        <v>0</v>
      </c>
      <c r="K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5">
        <f t="shared" si="37"/>
        <v>0</v>
      </c>
      <c r="AC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5">
        <f t="shared" si="38"/>
        <v>0</v>
      </c>
      <c r="AG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5">
        <f t="shared" si="39"/>
        <v>0</v>
      </c>
      <c r="AK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5">
        <f t="shared" si="40"/>
        <v>0</v>
      </c>
      <c r="AO30" s="185">
        <f t="shared" si="41"/>
        <v>0</v>
      </c>
    </row>
    <row r="31" spans="2:41" x14ac:dyDescent="0.25">
      <c r="B31" s="183" t="s">
        <v>537</v>
      </c>
      <c r="C31" s="184" t="s">
        <v>536</v>
      </c>
      <c r="D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5">
        <f t="shared" si="10"/>
        <v>0</v>
      </c>
      <c r="G31" s="185"/>
      <c r="H31" s="185">
        <f t="shared" si="11"/>
        <v>0</v>
      </c>
      <c r="I31" s="185"/>
      <c r="J31" s="185">
        <f t="shared" si="12"/>
        <v>0</v>
      </c>
      <c r="K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5">
        <f t="shared" si="13"/>
        <v>0</v>
      </c>
      <c r="AC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5">
        <f t="shared" si="14"/>
        <v>0</v>
      </c>
      <c r="AG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5">
        <f t="shared" si="15"/>
        <v>0</v>
      </c>
      <c r="AK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5">
        <f t="shared" si="16"/>
        <v>0</v>
      </c>
      <c r="AO31" s="185">
        <f t="shared" si="17"/>
        <v>0</v>
      </c>
    </row>
    <row r="32" spans="2:41" x14ac:dyDescent="0.25">
      <c r="B32" s="183" t="s">
        <v>268</v>
      </c>
      <c r="C32" s="184" t="s">
        <v>150</v>
      </c>
      <c r="D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5">
        <f t="shared" si="10"/>
        <v>0</v>
      </c>
      <c r="G32" s="185"/>
      <c r="H32" s="185">
        <f t="shared" si="11"/>
        <v>0</v>
      </c>
      <c r="I32" s="185"/>
      <c r="J32" s="185">
        <f t="shared" si="12"/>
        <v>0</v>
      </c>
      <c r="K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5">
        <f t="shared" si="13"/>
        <v>0</v>
      </c>
      <c r="AC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5">
        <f t="shared" si="14"/>
        <v>0</v>
      </c>
      <c r="AG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5">
        <f t="shared" si="15"/>
        <v>0</v>
      </c>
      <c r="AK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5">
        <f t="shared" si="16"/>
        <v>0</v>
      </c>
      <c r="AO32" s="185">
        <f t="shared" si="17"/>
        <v>0</v>
      </c>
    </row>
    <row r="33" spans="2:41" x14ac:dyDescent="0.25">
      <c r="B33" s="183" t="s">
        <v>538</v>
      </c>
      <c r="C33" s="184" t="s">
        <v>540</v>
      </c>
      <c r="D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5">
        <f t="shared" ref="F33:F34" si="42">D33+E33</f>
        <v>0</v>
      </c>
      <c r="G33" s="185"/>
      <c r="H33" s="185">
        <f t="shared" ref="H33:H34" si="43">F33-G33</f>
        <v>0</v>
      </c>
      <c r="I33" s="185"/>
      <c r="J33" s="185">
        <f t="shared" ref="J33:J34" si="44">F33-I33</f>
        <v>0</v>
      </c>
      <c r="K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5">
        <f t="shared" ref="AB33:AB34" si="45">Y33+Z33+AA33</f>
        <v>0</v>
      </c>
      <c r="AC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5">
        <f t="shared" ref="AF33:AF34" si="46">AC33+AD33+AE33</f>
        <v>0</v>
      </c>
      <c r="AG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5">
        <f t="shared" ref="AJ33:AJ34" si="47">AG33+AH33+AI33</f>
        <v>0</v>
      </c>
      <c r="AK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5">
        <f t="shared" ref="AN33:AN34" si="48">AK33+AL33+AM33</f>
        <v>0</v>
      </c>
      <c r="AO33" s="185">
        <f t="shared" ref="AO33:AO34" si="49">AB33+AF33+AJ33+AN33</f>
        <v>0</v>
      </c>
    </row>
    <row r="34" spans="2:41" x14ac:dyDescent="0.25">
      <c r="B34" s="183" t="s">
        <v>539</v>
      </c>
      <c r="C34" s="184" t="s">
        <v>541</v>
      </c>
      <c r="D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5">
        <f t="shared" si="42"/>
        <v>0</v>
      </c>
      <c r="G34" s="185"/>
      <c r="H34" s="185">
        <f t="shared" si="43"/>
        <v>0</v>
      </c>
      <c r="I34" s="185"/>
      <c r="J34" s="185">
        <f t="shared" si="44"/>
        <v>0</v>
      </c>
      <c r="K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5">
        <f t="shared" si="45"/>
        <v>0</v>
      </c>
      <c r="AC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5">
        <f t="shared" si="46"/>
        <v>0</v>
      </c>
      <c r="AG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5">
        <f t="shared" si="47"/>
        <v>0</v>
      </c>
      <c r="AK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5">
        <f t="shared" si="48"/>
        <v>0</v>
      </c>
      <c r="AO34" s="185">
        <f t="shared" si="49"/>
        <v>0</v>
      </c>
    </row>
    <row r="35" spans="2:41" x14ac:dyDescent="0.25">
      <c r="B35" s="183" t="s">
        <v>543</v>
      </c>
      <c r="C35" s="184" t="s">
        <v>542</v>
      </c>
      <c r="D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5">
        <f t="shared" si="10"/>
        <v>0</v>
      </c>
      <c r="G35" s="185"/>
      <c r="H35" s="185">
        <f t="shared" si="11"/>
        <v>0</v>
      </c>
      <c r="I35" s="185"/>
      <c r="J35" s="185">
        <f t="shared" si="12"/>
        <v>0</v>
      </c>
      <c r="K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5">
        <f t="shared" si="13"/>
        <v>0</v>
      </c>
      <c r="AC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5">
        <f t="shared" si="14"/>
        <v>0</v>
      </c>
      <c r="AG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5">
        <f t="shared" si="15"/>
        <v>0</v>
      </c>
      <c r="AK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5">
        <f t="shared" si="16"/>
        <v>0</v>
      </c>
      <c r="AO35" s="185">
        <f t="shared" si="17"/>
        <v>0</v>
      </c>
    </row>
    <row r="36" spans="2:41" x14ac:dyDescent="0.25">
      <c r="B36" s="183" t="s">
        <v>284</v>
      </c>
      <c r="C36" s="184" t="s">
        <v>167</v>
      </c>
      <c r="D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5">
        <f t="shared" ref="F36:F44" si="50">D36+E36</f>
        <v>0</v>
      </c>
      <c r="G36" s="185"/>
      <c r="H36" s="185">
        <f t="shared" ref="H36:H44" si="51">F36-G36</f>
        <v>0</v>
      </c>
      <c r="I36" s="185"/>
      <c r="J36" s="185">
        <f t="shared" ref="J36:J44" si="52">F36-I36</f>
        <v>0</v>
      </c>
      <c r="K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5">
        <f t="shared" ref="AB36:AB44" si="53">Y36+Z36+AA36</f>
        <v>0</v>
      </c>
      <c r="AC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5">
        <f t="shared" ref="AF36:AF44" si="54">AC36+AD36+AE36</f>
        <v>0</v>
      </c>
      <c r="AG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5">
        <f t="shared" ref="AJ36:AJ44" si="55">AG36+AH36+AI36</f>
        <v>0</v>
      </c>
      <c r="AK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5">
        <f t="shared" ref="AN36:AN44" si="56">AK36+AL36+AM36</f>
        <v>0</v>
      </c>
      <c r="AO36" s="185">
        <f t="shared" ref="AO36:AO44" si="57">AB36+AF36+AJ36+AN36</f>
        <v>0</v>
      </c>
    </row>
    <row r="37" spans="2:41" x14ac:dyDescent="0.25">
      <c r="B37" s="183" t="s">
        <v>544</v>
      </c>
      <c r="C37" s="184" t="s">
        <v>545</v>
      </c>
      <c r="D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5">
        <f t="shared" ref="F37" si="58">D37+E37</f>
        <v>0</v>
      </c>
      <c r="G37" s="185"/>
      <c r="H37" s="185">
        <f t="shared" ref="H37" si="59">F37-G37</f>
        <v>0</v>
      </c>
      <c r="I37" s="185"/>
      <c r="J37" s="185">
        <f t="shared" ref="J37" si="60">F37-I37</f>
        <v>0</v>
      </c>
      <c r="K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5">
        <f t="shared" ref="AB37" si="61">Y37+Z37+AA37</f>
        <v>0</v>
      </c>
      <c r="AC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5">
        <f t="shared" ref="AF37" si="62">AC37+AD37+AE37</f>
        <v>0</v>
      </c>
      <c r="AG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5">
        <f t="shared" ref="AJ37" si="63">AG37+AH37+AI37</f>
        <v>0</v>
      </c>
      <c r="AK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5">
        <f t="shared" ref="AN37" si="64">AK37+AL37+AM37</f>
        <v>0</v>
      </c>
      <c r="AO37" s="185">
        <f t="shared" ref="AO37" si="65">AB37+AF37+AJ37+AN37</f>
        <v>0</v>
      </c>
    </row>
    <row r="38" spans="2:41" x14ac:dyDescent="0.25">
      <c r="B38" s="183" t="s">
        <v>546</v>
      </c>
      <c r="C38" s="184" t="s">
        <v>547</v>
      </c>
      <c r="D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5">
        <f t="shared" si="50"/>
        <v>0</v>
      </c>
      <c r="G38" s="185"/>
      <c r="H38" s="185">
        <f t="shared" si="51"/>
        <v>0</v>
      </c>
      <c r="I38" s="185"/>
      <c r="J38" s="185">
        <f t="shared" si="52"/>
        <v>0</v>
      </c>
      <c r="K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5">
        <f t="shared" si="53"/>
        <v>0</v>
      </c>
      <c r="AC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5">
        <f t="shared" si="54"/>
        <v>0</v>
      </c>
      <c r="AG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5">
        <f t="shared" si="55"/>
        <v>0</v>
      </c>
      <c r="AK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5">
        <f t="shared" si="56"/>
        <v>0</v>
      </c>
      <c r="AO38" s="185">
        <f t="shared" si="57"/>
        <v>0</v>
      </c>
    </row>
    <row r="39" spans="2:41" x14ac:dyDescent="0.25">
      <c r="B39" s="183" t="s">
        <v>548</v>
      </c>
      <c r="C39" s="184" t="s">
        <v>549</v>
      </c>
      <c r="D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5">
        <f t="shared" ref="F39:F43" si="66">D39+E39</f>
        <v>0</v>
      </c>
      <c r="G39" s="185"/>
      <c r="H39" s="185">
        <f t="shared" ref="H39:H43" si="67">F39-G39</f>
        <v>0</v>
      </c>
      <c r="I39" s="185"/>
      <c r="J39" s="185">
        <f t="shared" ref="J39:J43" si="68">F39-I39</f>
        <v>0</v>
      </c>
      <c r="K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5">
        <f t="shared" ref="AB39:AB43" si="69">Y39+Z39+AA39</f>
        <v>0</v>
      </c>
      <c r="AC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5">
        <f t="shared" ref="AF39:AF43" si="70">AC39+AD39+AE39</f>
        <v>0</v>
      </c>
      <c r="AG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5">
        <f t="shared" ref="AJ39:AJ43" si="71">AG39+AH39+AI39</f>
        <v>0</v>
      </c>
      <c r="AK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5">
        <f t="shared" ref="AN39:AN43" si="72">AK39+AL39+AM39</f>
        <v>0</v>
      </c>
      <c r="AO39" s="185">
        <f t="shared" ref="AO39:AO43" si="73">AB39+AF39+AJ39+AN39</f>
        <v>0</v>
      </c>
    </row>
    <row r="40" spans="2:41" x14ac:dyDescent="0.25">
      <c r="B40" s="183" t="s">
        <v>285</v>
      </c>
      <c r="C40" s="184" t="s">
        <v>168</v>
      </c>
      <c r="D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5">
        <f t="shared" ref="F40" si="74">D40+E40</f>
        <v>0</v>
      </c>
      <c r="G40" s="185"/>
      <c r="H40" s="185">
        <f t="shared" ref="H40" si="75">F40-G40</f>
        <v>0</v>
      </c>
      <c r="I40" s="185"/>
      <c r="J40" s="185">
        <f t="shared" ref="J40" si="76">F40-I40</f>
        <v>0</v>
      </c>
      <c r="K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5">
        <f t="shared" ref="AB40" si="77">Y40+Z40+AA40</f>
        <v>0</v>
      </c>
      <c r="AC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5">
        <f t="shared" ref="AF40" si="78">AC40+AD40+AE40</f>
        <v>0</v>
      </c>
      <c r="AG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5">
        <f t="shared" ref="AJ40" si="79">AG40+AH40+AI40</f>
        <v>0</v>
      </c>
      <c r="AK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5">
        <f t="shared" ref="AN40" si="80">AK40+AL40+AM40</f>
        <v>0</v>
      </c>
      <c r="AO40" s="185">
        <f t="shared" ref="AO40" si="81">AB40+AF40+AJ40+AN40</f>
        <v>0</v>
      </c>
    </row>
    <row r="41" spans="2:41" x14ac:dyDescent="0.25">
      <c r="B41" s="183" t="s">
        <v>550</v>
      </c>
      <c r="C41" s="184" t="s">
        <v>551</v>
      </c>
      <c r="D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5">
        <f t="shared" si="66"/>
        <v>0</v>
      </c>
      <c r="G41" s="185"/>
      <c r="H41" s="185">
        <f t="shared" si="67"/>
        <v>0</v>
      </c>
      <c r="I41" s="185"/>
      <c r="J41" s="185">
        <f t="shared" si="68"/>
        <v>0</v>
      </c>
      <c r="K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5">
        <f t="shared" si="69"/>
        <v>0</v>
      </c>
      <c r="AC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5">
        <f t="shared" si="70"/>
        <v>0</v>
      </c>
      <c r="AG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5">
        <f t="shared" si="71"/>
        <v>0</v>
      </c>
      <c r="AK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5">
        <f t="shared" si="72"/>
        <v>0</v>
      </c>
      <c r="AO41" s="185">
        <f t="shared" si="73"/>
        <v>0</v>
      </c>
    </row>
    <row r="42" spans="2:41" x14ac:dyDescent="0.25">
      <c r="B42" s="183" t="s">
        <v>552</v>
      </c>
      <c r="C42" s="184" t="s">
        <v>553</v>
      </c>
      <c r="D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5">
        <f t="shared" ref="F42" si="82">D42+E42</f>
        <v>0</v>
      </c>
      <c r="G42" s="185"/>
      <c r="H42" s="185">
        <f t="shared" ref="H42" si="83">F42-G42</f>
        <v>0</v>
      </c>
      <c r="I42" s="185"/>
      <c r="J42" s="185">
        <f t="shared" ref="J42" si="84">F42-I42</f>
        <v>0</v>
      </c>
      <c r="K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5">
        <f t="shared" ref="AB42" si="85">Y42+Z42+AA42</f>
        <v>0</v>
      </c>
      <c r="AC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5">
        <f t="shared" ref="AF42" si="86">AC42+AD42+AE42</f>
        <v>0</v>
      </c>
      <c r="AG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5">
        <f t="shared" ref="AJ42" si="87">AG42+AH42+AI42</f>
        <v>0</v>
      </c>
      <c r="AK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5">
        <f t="shared" ref="AN42" si="88">AK42+AL42+AM42</f>
        <v>0</v>
      </c>
      <c r="AO42" s="185">
        <f t="shared" ref="AO42" si="89">AB42+AF42+AJ42+AN42</f>
        <v>0</v>
      </c>
    </row>
    <row r="43" spans="2:41" x14ac:dyDescent="0.25">
      <c r="B43" s="183" t="s">
        <v>554</v>
      </c>
      <c r="C43" s="184" t="s">
        <v>555</v>
      </c>
      <c r="D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5">
        <f t="shared" si="66"/>
        <v>0</v>
      </c>
      <c r="G43" s="185"/>
      <c r="H43" s="185">
        <f t="shared" si="67"/>
        <v>0</v>
      </c>
      <c r="I43" s="185"/>
      <c r="J43" s="185">
        <f t="shared" si="68"/>
        <v>0</v>
      </c>
      <c r="K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5">
        <f t="shared" si="69"/>
        <v>0</v>
      </c>
      <c r="AC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5">
        <f t="shared" si="70"/>
        <v>0</v>
      </c>
      <c r="AG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5">
        <f t="shared" si="71"/>
        <v>0</v>
      </c>
      <c r="AK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5">
        <f t="shared" si="72"/>
        <v>0</v>
      </c>
      <c r="AO43" s="185">
        <f t="shared" si="73"/>
        <v>0</v>
      </c>
    </row>
    <row r="44" spans="2:41" x14ac:dyDescent="0.25">
      <c r="B44" s="183" t="s">
        <v>556</v>
      </c>
      <c r="C44" s="184" t="s">
        <v>557</v>
      </c>
      <c r="D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5">
        <f t="shared" si="50"/>
        <v>0</v>
      </c>
      <c r="G44" s="185"/>
      <c r="H44" s="185">
        <f t="shared" si="51"/>
        <v>0</v>
      </c>
      <c r="I44" s="185"/>
      <c r="J44" s="185">
        <f t="shared" si="52"/>
        <v>0</v>
      </c>
      <c r="K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5">
        <f t="shared" si="53"/>
        <v>0</v>
      </c>
      <c r="AC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5">
        <f t="shared" si="54"/>
        <v>0</v>
      </c>
      <c r="AG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5">
        <f t="shared" si="55"/>
        <v>0</v>
      </c>
      <c r="AK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5">
        <f t="shared" si="56"/>
        <v>0</v>
      </c>
      <c r="AO44" s="185">
        <f t="shared" si="57"/>
        <v>0</v>
      </c>
    </row>
    <row r="45" spans="2:41" x14ac:dyDescent="0.25">
      <c r="B45" s="183" t="s">
        <v>260</v>
      </c>
      <c r="C45" s="184" t="s">
        <v>151</v>
      </c>
      <c r="D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5">
        <f t="shared" ref="F45" si="90">D45+E45</f>
        <v>0</v>
      </c>
      <c r="G45" s="185"/>
      <c r="H45" s="185">
        <f t="shared" ref="H45" si="91">F45-G45</f>
        <v>0</v>
      </c>
      <c r="I45" s="185"/>
      <c r="J45" s="185">
        <f t="shared" ref="J45" si="92">F45-I45</f>
        <v>0</v>
      </c>
      <c r="K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5">
        <f t="shared" ref="AB45" si="93">Y45+Z45+AA45</f>
        <v>0</v>
      </c>
      <c r="AC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5">
        <f t="shared" ref="AF45" si="94">AC45+AD45+AE45</f>
        <v>0</v>
      </c>
      <c r="AG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5">
        <f t="shared" ref="AJ45" si="95">AG45+AH45+AI45</f>
        <v>0</v>
      </c>
      <c r="AK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5">
        <f t="shared" ref="AN45" si="96">AK45+AL45+AM45</f>
        <v>0</v>
      </c>
      <c r="AO45" s="185">
        <f t="shared" ref="AO45" si="97">AB45+AF45+AJ45+AN45</f>
        <v>0</v>
      </c>
    </row>
    <row r="46" spans="2:41" x14ac:dyDescent="0.25">
      <c r="B46" s="183" t="s">
        <v>558</v>
      </c>
      <c r="C46" s="184" t="s">
        <v>559</v>
      </c>
      <c r="D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5">
        <f t="shared" si="10"/>
        <v>0</v>
      </c>
      <c r="G46" s="185"/>
      <c r="H46" s="185">
        <f t="shared" si="11"/>
        <v>0</v>
      </c>
      <c r="I46" s="185"/>
      <c r="J46" s="185">
        <f t="shared" si="12"/>
        <v>0</v>
      </c>
      <c r="K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5">
        <f t="shared" si="13"/>
        <v>0</v>
      </c>
      <c r="AC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5">
        <f t="shared" si="14"/>
        <v>0</v>
      </c>
      <c r="AG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5">
        <f t="shared" si="15"/>
        <v>0</v>
      </c>
      <c r="AK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5">
        <f t="shared" si="16"/>
        <v>0</v>
      </c>
      <c r="AO46" s="185">
        <f t="shared" si="17"/>
        <v>0</v>
      </c>
    </row>
    <row r="47" spans="2:41" x14ac:dyDescent="0.25">
      <c r="B47" s="192" t="s">
        <v>269</v>
      </c>
      <c r="C47" s="193" t="s">
        <v>152</v>
      </c>
      <c r="D47" s="194">
        <f>SUM(D48:D82)</f>
        <v>0</v>
      </c>
      <c r="E47" s="194">
        <f>SUM(E48:E82)</f>
        <v>0</v>
      </c>
      <c r="F47" s="194">
        <f t="shared" si="0"/>
        <v>0</v>
      </c>
      <c r="G47" s="194">
        <f>SUM(G48:G82)</f>
        <v>0</v>
      </c>
      <c r="H47" s="194">
        <f t="shared" si="2"/>
        <v>0</v>
      </c>
      <c r="I47" s="194">
        <f t="shared" ref="I47:AA47" si="98">SUM(I48:I82)</f>
        <v>0</v>
      </c>
      <c r="J47" s="194">
        <f t="shared" si="98"/>
        <v>0</v>
      </c>
      <c r="K47" s="194">
        <f t="shared" si="98"/>
        <v>0</v>
      </c>
      <c r="L47" s="194">
        <f t="shared" si="98"/>
        <v>0</v>
      </c>
      <c r="M47" s="194">
        <f t="shared" si="98"/>
        <v>0</v>
      </c>
      <c r="N47" s="194">
        <f t="shared" si="98"/>
        <v>0</v>
      </c>
      <c r="O47" s="194">
        <f t="shared" si="98"/>
        <v>0</v>
      </c>
      <c r="P47" s="194">
        <f t="shared" si="98"/>
        <v>0</v>
      </c>
      <c r="Q47" s="194">
        <f t="shared" si="98"/>
        <v>0</v>
      </c>
      <c r="R47" s="194">
        <f t="shared" si="98"/>
        <v>0</v>
      </c>
      <c r="S47" s="194">
        <f t="shared" si="98"/>
        <v>0</v>
      </c>
      <c r="T47" s="194">
        <f t="shared" si="98"/>
        <v>0</v>
      </c>
      <c r="U47" s="194">
        <f t="shared" si="98"/>
        <v>0</v>
      </c>
      <c r="V47" s="194">
        <f t="shared" si="98"/>
        <v>0</v>
      </c>
      <c r="W47" s="194">
        <f t="shared" si="98"/>
        <v>0</v>
      </c>
      <c r="X47" s="194">
        <f t="shared" si="98"/>
        <v>0</v>
      </c>
      <c r="Y47" s="194">
        <f t="shared" si="98"/>
        <v>0</v>
      </c>
      <c r="Z47" s="194">
        <f t="shared" si="98"/>
        <v>0</v>
      </c>
      <c r="AA47" s="194">
        <f t="shared" si="98"/>
        <v>0</v>
      </c>
      <c r="AB47" s="194">
        <f t="shared" si="13"/>
        <v>0</v>
      </c>
      <c r="AC47" s="194">
        <f>SUM(AC48:AC82)</f>
        <v>0</v>
      </c>
      <c r="AD47" s="194">
        <f>SUM(AD48:AD82)</f>
        <v>0</v>
      </c>
      <c r="AE47" s="194">
        <f>SUM(AE48:AE82)</f>
        <v>0</v>
      </c>
      <c r="AF47" s="194">
        <f t="shared" si="6"/>
        <v>0</v>
      </c>
      <c r="AG47" s="194">
        <f>SUM(AG48:AG82)</f>
        <v>0</v>
      </c>
      <c r="AH47" s="194">
        <f>SUM(AH48:AH82)</f>
        <v>0</v>
      </c>
      <c r="AI47" s="194">
        <f>SUM(AI48:AI82)</f>
        <v>0</v>
      </c>
      <c r="AJ47" s="194">
        <f t="shared" si="7"/>
        <v>0</v>
      </c>
      <c r="AK47" s="194">
        <f>SUM(AK48:AK82)</f>
        <v>0</v>
      </c>
      <c r="AL47" s="194">
        <f>SUM(AL48:AL82)</f>
        <v>0</v>
      </c>
      <c r="AM47" s="194">
        <f>SUM(AM48:AM82)</f>
        <v>0</v>
      </c>
      <c r="AN47" s="194">
        <f t="shared" si="8"/>
        <v>0</v>
      </c>
      <c r="AO47" s="194">
        <f t="shared" si="9"/>
        <v>0</v>
      </c>
    </row>
    <row r="48" spans="2:41" x14ac:dyDescent="0.25">
      <c r="B48" s="183" t="s">
        <v>560</v>
      </c>
      <c r="C48" s="184" t="s">
        <v>561</v>
      </c>
      <c r="D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5">
        <f t="shared" ref="F48" si="99">D48+E48</f>
        <v>0</v>
      </c>
      <c r="G48" s="185"/>
      <c r="H48" s="185">
        <f t="shared" ref="H48" si="100">F48-G48</f>
        <v>0</v>
      </c>
      <c r="I48" s="185"/>
      <c r="J48" s="185">
        <f t="shared" ref="J48" si="101">F48-I48</f>
        <v>0</v>
      </c>
      <c r="K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5">
        <f t="shared" ref="AB48" si="102">Y48+Z48+AA48</f>
        <v>0</v>
      </c>
      <c r="AC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5">
        <f t="shared" ref="AF48" si="103">AC48+AD48+AE48</f>
        <v>0</v>
      </c>
      <c r="AG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5">
        <f t="shared" ref="AJ48" si="104">AG48+AH48+AI48</f>
        <v>0</v>
      </c>
      <c r="AK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5">
        <f t="shared" ref="AN48" si="105">AK48+AL48+AM48</f>
        <v>0</v>
      </c>
      <c r="AO48" s="185">
        <f t="shared" ref="AO48" si="106">AB48+AF48+AJ48+AN48</f>
        <v>0</v>
      </c>
    </row>
    <row r="49" spans="2:41" x14ac:dyDescent="0.25">
      <c r="B49" s="183" t="s">
        <v>270</v>
      </c>
      <c r="C49" s="184" t="s">
        <v>153</v>
      </c>
      <c r="D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5">
        <f t="shared" si="0"/>
        <v>0</v>
      </c>
      <c r="G49" s="185"/>
      <c r="H49" s="185">
        <f t="shared" si="2"/>
        <v>0</v>
      </c>
      <c r="I49" s="185"/>
      <c r="J49" s="185">
        <f t="shared" si="3"/>
        <v>0</v>
      </c>
      <c r="K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5">
        <f t="shared" si="5"/>
        <v>0</v>
      </c>
      <c r="AC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5">
        <f t="shared" si="6"/>
        <v>0</v>
      </c>
      <c r="AG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5">
        <f t="shared" si="7"/>
        <v>0</v>
      </c>
      <c r="AK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5">
        <f t="shared" si="8"/>
        <v>0</v>
      </c>
      <c r="AO49" s="185">
        <f t="shared" si="9"/>
        <v>0</v>
      </c>
    </row>
    <row r="50" spans="2:41" x14ac:dyDescent="0.25">
      <c r="B50" s="183" t="s">
        <v>562</v>
      </c>
      <c r="C50" s="184" t="s">
        <v>563</v>
      </c>
      <c r="D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5">
        <f t="shared" si="0"/>
        <v>0</v>
      </c>
      <c r="G50" s="185"/>
      <c r="H50" s="185">
        <f t="shared" si="2"/>
        <v>0</v>
      </c>
      <c r="I50" s="185"/>
      <c r="J50" s="185">
        <f t="shared" si="3"/>
        <v>0</v>
      </c>
      <c r="K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5">
        <f t="shared" si="5"/>
        <v>0</v>
      </c>
      <c r="AC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5">
        <f t="shared" si="6"/>
        <v>0</v>
      </c>
      <c r="AG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5">
        <f t="shared" si="7"/>
        <v>0</v>
      </c>
      <c r="AK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5">
        <f t="shared" si="8"/>
        <v>0</v>
      </c>
      <c r="AO50" s="185">
        <f t="shared" si="9"/>
        <v>0</v>
      </c>
    </row>
    <row r="51" spans="2:41" x14ac:dyDescent="0.25">
      <c r="B51" s="183" t="s">
        <v>564</v>
      </c>
      <c r="C51" s="184" t="s">
        <v>565</v>
      </c>
      <c r="D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5">
        <f t="shared" ref="F51:F69" si="107">D51+E51</f>
        <v>0</v>
      </c>
      <c r="G51" s="185"/>
      <c r="H51" s="185">
        <f t="shared" ref="H51:H69" si="108">F51-G51</f>
        <v>0</v>
      </c>
      <c r="I51" s="185"/>
      <c r="J51" s="185">
        <f t="shared" ref="J51:J69" si="109">F51-I51</f>
        <v>0</v>
      </c>
      <c r="K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5">
        <f t="shared" ref="AB51:AB69" si="110">Y51+Z51+AA51</f>
        <v>0</v>
      </c>
      <c r="AC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5">
        <f t="shared" ref="AF51:AF69" si="111">AC51+AD51+AE51</f>
        <v>0</v>
      </c>
      <c r="AG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5">
        <f t="shared" ref="AJ51:AJ69" si="112">AG51+AH51+AI51</f>
        <v>0</v>
      </c>
      <c r="AK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5">
        <f t="shared" ref="AN51:AN69" si="113">AK51+AL51+AM51</f>
        <v>0</v>
      </c>
      <c r="AO51" s="185">
        <f t="shared" ref="AO51:AO69" si="114">AB51+AF51+AJ51+AN51</f>
        <v>0</v>
      </c>
    </row>
    <row r="52" spans="2:41" x14ac:dyDescent="0.25">
      <c r="B52" s="183" t="s">
        <v>271</v>
      </c>
      <c r="C52" s="184" t="s">
        <v>154</v>
      </c>
      <c r="D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5">
        <f t="shared" si="107"/>
        <v>0</v>
      </c>
      <c r="G52" s="185"/>
      <c r="H52" s="185">
        <f t="shared" si="108"/>
        <v>0</v>
      </c>
      <c r="I52" s="185"/>
      <c r="J52" s="185">
        <f t="shared" si="109"/>
        <v>0</v>
      </c>
      <c r="K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5">
        <f t="shared" si="110"/>
        <v>0</v>
      </c>
      <c r="AC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5">
        <f t="shared" si="111"/>
        <v>0</v>
      </c>
      <c r="AG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5">
        <f t="shared" si="112"/>
        <v>0</v>
      </c>
      <c r="AK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5">
        <f t="shared" si="113"/>
        <v>0</v>
      </c>
      <c r="AO52" s="185">
        <f t="shared" si="114"/>
        <v>0</v>
      </c>
    </row>
    <row r="53" spans="2:41" x14ac:dyDescent="0.25">
      <c r="B53" s="183" t="s">
        <v>566</v>
      </c>
      <c r="C53" s="184" t="s">
        <v>567</v>
      </c>
      <c r="D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5">
        <f t="shared" ref="F53" si="115">D53+E53</f>
        <v>0</v>
      </c>
      <c r="G53" s="185"/>
      <c r="H53" s="185">
        <f t="shared" ref="H53" si="116">F53-G53</f>
        <v>0</v>
      </c>
      <c r="I53" s="185"/>
      <c r="J53" s="185">
        <f t="shared" ref="J53" si="117">F53-I53</f>
        <v>0</v>
      </c>
      <c r="K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5">
        <f t="shared" ref="AB53" si="118">Y53+Z53+AA53</f>
        <v>0</v>
      </c>
      <c r="AC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5">
        <f t="shared" ref="AF53" si="119">AC53+AD53+AE53</f>
        <v>0</v>
      </c>
      <c r="AG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5">
        <f t="shared" ref="AJ53" si="120">AG53+AH53+AI53</f>
        <v>0</v>
      </c>
      <c r="AK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5">
        <f t="shared" ref="AN53" si="121">AK53+AL53+AM53</f>
        <v>0</v>
      </c>
      <c r="AO53" s="185">
        <f t="shared" ref="AO53" si="122">AB53+AF53+AJ53+AN53</f>
        <v>0</v>
      </c>
    </row>
    <row r="54" spans="2:41" x14ac:dyDescent="0.25">
      <c r="B54" s="183" t="s">
        <v>568</v>
      </c>
      <c r="C54" s="184" t="s">
        <v>534</v>
      </c>
      <c r="D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5">
        <f t="shared" si="107"/>
        <v>0</v>
      </c>
      <c r="G54" s="185"/>
      <c r="H54" s="185">
        <f t="shared" si="108"/>
        <v>0</v>
      </c>
      <c r="I54" s="185"/>
      <c r="J54" s="185">
        <f t="shared" si="109"/>
        <v>0</v>
      </c>
      <c r="K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5">
        <f t="shared" si="110"/>
        <v>0</v>
      </c>
      <c r="AC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5">
        <f t="shared" si="111"/>
        <v>0</v>
      </c>
      <c r="AG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5">
        <f t="shared" si="112"/>
        <v>0</v>
      </c>
      <c r="AK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5">
        <f t="shared" si="113"/>
        <v>0</v>
      </c>
      <c r="AO54" s="185">
        <f t="shared" si="114"/>
        <v>0</v>
      </c>
    </row>
    <row r="55" spans="2:41" x14ac:dyDescent="0.25">
      <c r="B55" s="183" t="s">
        <v>272</v>
      </c>
      <c r="C55" s="184" t="s">
        <v>155</v>
      </c>
      <c r="D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5">
        <f t="shared" ref="F55" si="123">D55+E55</f>
        <v>0</v>
      </c>
      <c r="G55" s="185"/>
      <c r="H55" s="185">
        <f t="shared" ref="H55" si="124">F55-G55</f>
        <v>0</v>
      </c>
      <c r="I55" s="185"/>
      <c r="J55" s="185">
        <f t="shared" ref="J55" si="125">F55-I55</f>
        <v>0</v>
      </c>
      <c r="K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5">
        <f t="shared" ref="AB55" si="126">Y55+Z55+AA55</f>
        <v>0</v>
      </c>
      <c r="AC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5">
        <f t="shared" ref="AF55" si="127">AC55+AD55+AE55</f>
        <v>0</v>
      </c>
      <c r="AG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5">
        <f t="shared" ref="AJ55" si="128">AG55+AH55+AI55</f>
        <v>0</v>
      </c>
      <c r="AK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5">
        <f t="shared" ref="AN55" si="129">AK55+AL55+AM55</f>
        <v>0</v>
      </c>
      <c r="AO55" s="185">
        <f t="shared" ref="AO55" si="130">AB55+AF55+AJ55+AN55</f>
        <v>0</v>
      </c>
    </row>
    <row r="56" spans="2:41" x14ac:dyDescent="0.25">
      <c r="B56" s="183" t="s">
        <v>569</v>
      </c>
      <c r="C56" s="184" t="s">
        <v>570</v>
      </c>
      <c r="D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5">
        <f t="shared" si="107"/>
        <v>0</v>
      </c>
      <c r="G56" s="185"/>
      <c r="H56" s="185">
        <f t="shared" si="108"/>
        <v>0</v>
      </c>
      <c r="I56" s="185"/>
      <c r="J56" s="185">
        <f t="shared" si="109"/>
        <v>0</v>
      </c>
      <c r="K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5">
        <f t="shared" si="110"/>
        <v>0</v>
      </c>
      <c r="AC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5">
        <f t="shared" si="111"/>
        <v>0</v>
      </c>
      <c r="AG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5">
        <f t="shared" si="112"/>
        <v>0</v>
      </c>
      <c r="AK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5">
        <f t="shared" si="113"/>
        <v>0</v>
      </c>
      <c r="AO56" s="185">
        <f t="shared" si="114"/>
        <v>0</v>
      </c>
    </row>
    <row r="57" spans="2:41" x14ac:dyDescent="0.25">
      <c r="B57" s="183" t="s">
        <v>571</v>
      </c>
      <c r="C57" s="184" t="s">
        <v>541</v>
      </c>
      <c r="D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5">
        <f t="shared" ref="F57" si="131">D57+E57</f>
        <v>0</v>
      </c>
      <c r="G57" s="185"/>
      <c r="H57" s="185">
        <f t="shared" ref="H57" si="132">F57-G57</f>
        <v>0</v>
      </c>
      <c r="I57" s="185"/>
      <c r="J57" s="185">
        <f t="shared" ref="J57" si="133">F57-I57</f>
        <v>0</v>
      </c>
      <c r="K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5">
        <f t="shared" ref="AB57" si="134">Y57+Z57+AA57</f>
        <v>0</v>
      </c>
      <c r="AC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5">
        <f t="shared" ref="AF57" si="135">AC57+AD57+AE57</f>
        <v>0</v>
      </c>
      <c r="AG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5">
        <f t="shared" ref="AJ57" si="136">AG57+AH57+AI57</f>
        <v>0</v>
      </c>
      <c r="AK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5">
        <f t="shared" ref="AN57" si="137">AK57+AL57+AM57</f>
        <v>0</v>
      </c>
      <c r="AO57" s="185">
        <f t="shared" ref="AO57" si="138">AB57+AF57+AJ57+AN57</f>
        <v>0</v>
      </c>
    </row>
    <row r="58" spans="2:41" x14ac:dyDescent="0.25">
      <c r="B58" s="183" t="s">
        <v>572</v>
      </c>
      <c r="C58" s="184" t="s">
        <v>542</v>
      </c>
      <c r="D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5">
        <f t="shared" si="107"/>
        <v>0</v>
      </c>
      <c r="G58" s="185"/>
      <c r="H58" s="185">
        <f t="shared" si="108"/>
        <v>0</v>
      </c>
      <c r="I58" s="185"/>
      <c r="J58" s="185">
        <f t="shared" si="109"/>
        <v>0</v>
      </c>
      <c r="K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5">
        <f t="shared" si="110"/>
        <v>0</v>
      </c>
      <c r="AC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5">
        <f t="shared" si="111"/>
        <v>0</v>
      </c>
      <c r="AG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5">
        <f t="shared" si="112"/>
        <v>0</v>
      </c>
      <c r="AK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5">
        <f t="shared" si="113"/>
        <v>0</v>
      </c>
      <c r="AO58" s="185">
        <f t="shared" si="114"/>
        <v>0</v>
      </c>
    </row>
    <row r="59" spans="2:41" x14ac:dyDescent="0.25">
      <c r="B59" s="183" t="s">
        <v>573</v>
      </c>
      <c r="C59" s="184" t="s">
        <v>574</v>
      </c>
      <c r="D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5">
        <f t="shared" ref="F59" si="139">D59+E59</f>
        <v>0</v>
      </c>
      <c r="G59" s="185"/>
      <c r="H59" s="185">
        <f t="shared" ref="H59" si="140">F59-G59</f>
        <v>0</v>
      </c>
      <c r="I59" s="185"/>
      <c r="J59" s="185">
        <f t="shared" ref="J59" si="141">F59-I59</f>
        <v>0</v>
      </c>
      <c r="K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5">
        <f t="shared" ref="AB59" si="142">Y59+Z59+AA59</f>
        <v>0</v>
      </c>
      <c r="AC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5">
        <f t="shared" ref="AF59" si="143">AC59+AD59+AE59</f>
        <v>0</v>
      </c>
      <c r="AG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5">
        <f t="shared" ref="AJ59" si="144">AG59+AH59+AI59</f>
        <v>0</v>
      </c>
      <c r="AK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5">
        <f t="shared" ref="AN59" si="145">AK59+AL59+AM59</f>
        <v>0</v>
      </c>
      <c r="AO59" s="185">
        <f t="shared" ref="AO59" si="146">AB59+AF59+AJ59+AN59</f>
        <v>0</v>
      </c>
    </row>
    <row r="60" spans="2:41" x14ac:dyDescent="0.25">
      <c r="B60" s="183" t="s">
        <v>575</v>
      </c>
      <c r="C60" s="184" t="s">
        <v>576</v>
      </c>
      <c r="D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5">
        <f t="shared" si="107"/>
        <v>0</v>
      </c>
      <c r="G60" s="185"/>
      <c r="H60" s="185">
        <f t="shared" si="108"/>
        <v>0</v>
      </c>
      <c r="I60" s="185"/>
      <c r="J60" s="185">
        <f t="shared" si="109"/>
        <v>0</v>
      </c>
      <c r="K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5">
        <f t="shared" si="110"/>
        <v>0</v>
      </c>
      <c r="AC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5">
        <f t="shared" si="111"/>
        <v>0</v>
      </c>
      <c r="AG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5">
        <f t="shared" si="112"/>
        <v>0</v>
      </c>
      <c r="AK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5">
        <f t="shared" si="113"/>
        <v>0</v>
      </c>
      <c r="AO60" s="185">
        <f t="shared" si="114"/>
        <v>0</v>
      </c>
    </row>
    <row r="61" spans="2:41" x14ac:dyDescent="0.25">
      <c r="B61" s="183" t="s">
        <v>577</v>
      </c>
      <c r="C61" s="184" t="s">
        <v>549</v>
      </c>
      <c r="D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5">
        <f t="shared" ref="F61" si="147">D61+E61</f>
        <v>0</v>
      </c>
      <c r="G61" s="185"/>
      <c r="H61" s="185">
        <f t="shared" ref="H61" si="148">F61-G61</f>
        <v>0</v>
      </c>
      <c r="I61" s="185"/>
      <c r="J61" s="185">
        <f t="shared" ref="J61" si="149">F61-I61</f>
        <v>0</v>
      </c>
      <c r="K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5">
        <f t="shared" ref="AB61" si="150">Y61+Z61+AA61</f>
        <v>0</v>
      </c>
      <c r="AC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5">
        <f t="shared" ref="AF61" si="151">AC61+AD61+AE61</f>
        <v>0</v>
      </c>
      <c r="AG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5">
        <f t="shared" ref="AJ61" si="152">AG61+AH61+AI61</f>
        <v>0</v>
      </c>
      <c r="AK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5">
        <f t="shared" ref="AN61" si="153">AK61+AL61+AM61</f>
        <v>0</v>
      </c>
      <c r="AO61" s="185">
        <f t="shared" ref="AO61" si="154">AB61+AF61+AJ61+AN61</f>
        <v>0</v>
      </c>
    </row>
    <row r="62" spans="2:41" x14ac:dyDescent="0.25">
      <c r="B62" s="183" t="s">
        <v>578</v>
      </c>
      <c r="C62" s="184" t="s">
        <v>579</v>
      </c>
      <c r="D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5">
        <f t="shared" si="107"/>
        <v>0</v>
      </c>
      <c r="G62" s="185"/>
      <c r="H62" s="185">
        <f t="shared" si="108"/>
        <v>0</v>
      </c>
      <c r="I62" s="185"/>
      <c r="J62" s="185">
        <f t="shared" si="109"/>
        <v>0</v>
      </c>
      <c r="K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5">
        <f t="shared" si="110"/>
        <v>0</v>
      </c>
      <c r="AC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5">
        <f t="shared" si="111"/>
        <v>0</v>
      </c>
      <c r="AG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5">
        <f t="shared" si="112"/>
        <v>0</v>
      </c>
      <c r="AK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5">
        <f t="shared" si="113"/>
        <v>0</v>
      </c>
      <c r="AO62" s="185">
        <f t="shared" si="114"/>
        <v>0</v>
      </c>
    </row>
    <row r="63" spans="2:41" x14ac:dyDescent="0.25">
      <c r="B63" s="183" t="s">
        <v>273</v>
      </c>
      <c r="C63" s="184" t="s">
        <v>156</v>
      </c>
      <c r="D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5">
        <f t="shared" si="107"/>
        <v>0</v>
      </c>
      <c r="G63" s="185"/>
      <c r="H63" s="185">
        <f t="shared" si="108"/>
        <v>0</v>
      </c>
      <c r="I63" s="185"/>
      <c r="J63" s="185">
        <f t="shared" si="109"/>
        <v>0</v>
      </c>
      <c r="K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5">
        <f t="shared" si="110"/>
        <v>0</v>
      </c>
      <c r="AC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5">
        <f t="shared" si="111"/>
        <v>0</v>
      </c>
      <c r="AG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5">
        <f t="shared" si="112"/>
        <v>0</v>
      </c>
      <c r="AK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5">
        <f t="shared" si="113"/>
        <v>0</v>
      </c>
      <c r="AO63" s="185">
        <f t="shared" si="114"/>
        <v>0</v>
      </c>
    </row>
    <row r="64" spans="2:41" x14ac:dyDescent="0.25">
      <c r="B64" s="183" t="s">
        <v>580</v>
      </c>
      <c r="C64" s="184" t="s">
        <v>581</v>
      </c>
      <c r="D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5">
        <f t="shared" ref="F64" si="155">D64+E64</f>
        <v>0</v>
      </c>
      <c r="G64" s="185"/>
      <c r="H64" s="185">
        <f t="shared" ref="H64" si="156">F64-G64</f>
        <v>0</v>
      </c>
      <c r="I64" s="185"/>
      <c r="J64" s="185">
        <f t="shared" ref="J64" si="157">F64-I64</f>
        <v>0</v>
      </c>
      <c r="K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5">
        <f t="shared" ref="AB64" si="158">Y64+Z64+AA64</f>
        <v>0</v>
      </c>
      <c r="AC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5">
        <f t="shared" ref="AF64" si="159">AC64+AD64+AE64</f>
        <v>0</v>
      </c>
      <c r="AG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5">
        <f t="shared" ref="AJ64" si="160">AG64+AH64+AI64</f>
        <v>0</v>
      </c>
      <c r="AK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5">
        <f t="shared" ref="AN64" si="161">AK64+AL64+AM64</f>
        <v>0</v>
      </c>
      <c r="AO64" s="185">
        <f t="shared" ref="AO64" si="162">AB64+AF64+AJ64+AN64</f>
        <v>0</v>
      </c>
    </row>
    <row r="65" spans="2:41" x14ac:dyDescent="0.25">
      <c r="B65" s="183" t="s">
        <v>582</v>
      </c>
      <c r="C65" s="184" t="s">
        <v>583</v>
      </c>
      <c r="D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5">
        <f t="shared" si="107"/>
        <v>0</v>
      </c>
      <c r="G65" s="185"/>
      <c r="H65" s="185">
        <f t="shared" si="108"/>
        <v>0</v>
      </c>
      <c r="I65" s="185"/>
      <c r="J65" s="185">
        <f t="shared" si="109"/>
        <v>0</v>
      </c>
      <c r="K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5">
        <f t="shared" si="110"/>
        <v>0</v>
      </c>
      <c r="AC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5">
        <f t="shared" si="111"/>
        <v>0</v>
      </c>
      <c r="AG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5">
        <f t="shared" si="112"/>
        <v>0</v>
      </c>
      <c r="AK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5">
        <f t="shared" si="113"/>
        <v>0</v>
      </c>
      <c r="AO65" s="185">
        <f t="shared" si="114"/>
        <v>0</v>
      </c>
    </row>
    <row r="66" spans="2:41" x14ac:dyDescent="0.25">
      <c r="B66" s="183" t="s">
        <v>584</v>
      </c>
      <c r="C66" s="184" t="s">
        <v>585</v>
      </c>
      <c r="D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5">
        <f t="shared" ref="F66" si="163">D66+E66</f>
        <v>0</v>
      </c>
      <c r="G66" s="185"/>
      <c r="H66" s="185">
        <f t="shared" ref="H66" si="164">F66-G66</f>
        <v>0</v>
      </c>
      <c r="I66" s="185"/>
      <c r="J66" s="185">
        <f t="shared" ref="J66" si="165">F66-I66</f>
        <v>0</v>
      </c>
      <c r="K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5">
        <f t="shared" ref="AB66" si="166">Y66+Z66+AA66</f>
        <v>0</v>
      </c>
      <c r="AC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5">
        <f t="shared" ref="AF66" si="167">AC66+AD66+AE66</f>
        <v>0</v>
      </c>
      <c r="AG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5">
        <f t="shared" ref="AJ66" si="168">AG66+AH66+AI66</f>
        <v>0</v>
      </c>
      <c r="AK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5">
        <f t="shared" ref="AN66" si="169">AK66+AL66+AM66</f>
        <v>0</v>
      </c>
      <c r="AO66" s="185">
        <f t="shared" ref="AO66" si="170">AB66+AF66+AJ66+AN66</f>
        <v>0</v>
      </c>
    </row>
    <row r="67" spans="2:41" x14ac:dyDescent="0.25">
      <c r="B67" s="183" t="s">
        <v>586</v>
      </c>
      <c r="C67" s="184" t="s">
        <v>587</v>
      </c>
      <c r="D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5">
        <f t="shared" si="107"/>
        <v>0</v>
      </c>
      <c r="G67" s="185"/>
      <c r="H67" s="185">
        <f t="shared" si="108"/>
        <v>0</v>
      </c>
      <c r="I67" s="185"/>
      <c r="J67" s="185">
        <f t="shared" si="109"/>
        <v>0</v>
      </c>
      <c r="K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5">
        <f t="shared" si="110"/>
        <v>0</v>
      </c>
      <c r="AC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5">
        <f t="shared" si="111"/>
        <v>0</v>
      </c>
      <c r="AG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5">
        <f t="shared" si="112"/>
        <v>0</v>
      </c>
      <c r="AK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5">
        <f t="shared" si="113"/>
        <v>0</v>
      </c>
      <c r="AO67" s="185">
        <f t="shared" si="114"/>
        <v>0</v>
      </c>
    </row>
    <row r="68" spans="2:41" x14ac:dyDescent="0.25">
      <c r="B68" s="183" t="s">
        <v>588</v>
      </c>
      <c r="C68" s="184" t="s">
        <v>589</v>
      </c>
      <c r="D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5">
        <f t="shared" ref="F68" si="171">D68+E68</f>
        <v>0</v>
      </c>
      <c r="G68" s="185"/>
      <c r="H68" s="185">
        <f t="shared" ref="H68" si="172">F68-G68</f>
        <v>0</v>
      </c>
      <c r="I68" s="185"/>
      <c r="J68" s="185">
        <f t="shared" ref="J68" si="173">F68-I68</f>
        <v>0</v>
      </c>
      <c r="K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5">
        <f t="shared" ref="AB68" si="174">Y68+Z68+AA68</f>
        <v>0</v>
      </c>
      <c r="AC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5">
        <f t="shared" ref="AF68" si="175">AC68+AD68+AE68</f>
        <v>0</v>
      </c>
      <c r="AG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5">
        <f t="shared" ref="AJ68" si="176">AG68+AH68+AI68</f>
        <v>0</v>
      </c>
      <c r="AK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5">
        <f t="shared" ref="AN68" si="177">AK68+AL68+AM68</f>
        <v>0</v>
      </c>
      <c r="AO68" s="185">
        <f t="shared" ref="AO68" si="178">AB68+AF68+AJ68+AN68</f>
        <v>0</v>
      </c>
    </row>
    <row r="69" spans="2:41" x14ac:dyDescent="0.25">
      <c r="B69" s="183" t="s">
        <v>590</v>
      </c>
      <c r="C69" s="184" t="s">
        <v>591</v>
      </c>
      <c r="D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5">
        <f t="shared" si="107"/>
        <v>0</v>
      </c>
      <c r="G69" s="185"/>
      <c r="H69" s="185">
        <f t="shared" si="108"/>
        <v>0</v>
      </c>
      <c r="I69" s="185"/>
      <c r="J69" s="185">
        <f t="shared" si="109"/>
        <v>0</v>
      </c>
      <c r="K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5">
        <f t="shared" si="110"/>
        <v>0</v>
      </c>
      <c r="AC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5">
        <f t="shared" si="111"/>
        <v>0</v>
      </c>
      <c r="AG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5">
        <f t="shared" si="112"/>
        <v>0</v>
      </c>
      <c r="AK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5">
        <f t="shared" si="113"/>
        <v>0</v>
      </c>
      <c r="AO69" s="185">
        <f t="shared" si="114"/>
        <v>0</v>
      </c>
    </row>
    <row r="70" spans="2:41" x14ac:dyDescent="0.25">
      <c r="B70" s="183" t="s">
        <v>592</v>
      </c>
      <c r="C70" s="184" t="s">
        <v>593</v>
      </c>
      <c r="D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5">
        <f t="shared" ref="F70" si="179">D70+E70</f>
        <v>0</v>
      </c>
      <c r="G70" s="185"/>
      <c r="H70" s="185">
        <f t="shared" ref="H70" si="180">F70-G70</f>
        <v>0</v>
      </c>
      <c r="I70" s="185"/>
      <c r="J70" s="185">
        <f t="shared" ref="J70" si="181">F70-I70</f>
        <v>0</v>
      </c>
      <c r="K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5">
        <f t="shared" ref="AB70" si="182">Y70+Z70+AA70</f>
        <v>0</v>
      </c>
      <c r="AC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5">
        <f t="shared" ref="AF70" si="183">AC70+AD70+AE70</f>
        <v>0</v>
      </c>
      <c r="AG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5">
        <f t="shared" ref="AJ70" si="184">AG70+AH70+AI70</f>
        <v>0</v>
      </c>
      <c r="AK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5">
        <f t="shared" ref="AN70" si="185">AK70+AL70+AM70</f>
        <v>0</v>
      </c>
      <c r="AO70" s="185">
        <f t="shared" ref="AO70" si="186">AB70+AF70+AJ70+AN70</f>
        <v>0</v>
      </c>
    </row>
    <row r="71" spans="2:41" x14ac:dyDescent="0.25">
      <c r="B71" s="183" t="s">
        <v>594</v>
      </c>
      <c r="C71" s="184" t="s">
        <v>595</v>
      </c>
      <c r="D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5">
        <f t="shared" ref="F71:F82" si="187">D71+E71</f>
        <v>0</v>
      </c>
      <c r="G71" s="185"/>
      <c r="H71" s="185">
        <f t="shared" ref="H71:H82" si="188">F71-G71</f>
        <v>0</v>
      </c>
      <c r="I71" s="185"/>
      <c r="J71" s="185">
        <f t="shared" ref="J71:J82" si="189">F71-I71</f>
        <v>0</v>
      </c>
      <c r="K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5">
        <f t="shared" ref="AB71:AB82" si="190">Y71+Z71+AA71</f>
        <v>0</v>
      </c>
      <c r="AC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5">
        <f t="shared" ref="AF71:AF82" si="191">AC71+AD71+AE71</f>
        <v>0</v>
      </c>
      <c r="AG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5">
        <f t="shared" ref="AJ71:AJ82" si="192">AG71+AH71+AI71</f>
        <v>0</v>
      </c>
      <c r="AK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5">
        <f t="shared" ref="AN71:AN82" si="193">AK71+AL71+AM71</f>
        <v>0</v>
      </c>
      <c r="AO71" s="185">
        <f t="shared" ref="AO71:AO82" si="194">AB71+AF71+AJ71+AN71</f>
        <v>0</v>
      </c>
    </row>
    <row r="72" spans="2:41" x14ac:dyDescent="0.25">
      <c r="B72" s="183" t="s">
        <v>286</v>
      </c>
      <c r="C72" s="184" t="s">
        <v>169</v>
      </c>
      <c r="D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5">
        <f t="shared" si="187"/>
        <v>0</v>
      </c>
      <c r="G72" s="185"/>
      <c r="H72" s="185">
        <f t="shared" si="188"/>
        <v>0</v>
      </c>
      <c r="I72" s="185"/>
      <c r="J72" s="185">
        <f t="shared" si="189"/>
        <v>0</v>
      </c>
      <c r="K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5">
        <f t="shared" si="190"/>
        <v>0</v>
      </c>
      <c r="AC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5">
        <f t="shared" si="191"/>
        <v>0</v>
      </c>
      <c r="AG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5">
        <f t="shared" si="192"/>
        <v>0</v>
      </c>
      <c r="AK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5">
        <f t="shared" si="193"/>
        <v>0</v>
      </c>
      <c r="AO72" s="185">
        <f t="shared" si="194"/>
        <v>0</v>
      </c>
    </row>
    <row r="73" spans="2:41" x14ac:dyDescent="0.25">
      <c r="B73" s="183" t="s">
        <v>596</v>
      </c>
      <c r="C73" s="184" t="s">
        <v>597</v>
      </c>
      <c r="D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5">
        <f t="shared" si="187"/>
        <v>0</v>
      </c>
      <c r="G73" s="185"/>
      <c r="H73" s="185">
        <f t="shared" si="188"/>
        <v>0</v>
      </c>
      <c r="I73" s="185"/>
      <c r="J73" s="185">
        <f t="shared" si="189"/>
        <v>0</v>
      </c>
      <c r="K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5">
        <f t="shared" si="190"/>
        <v>0</v>
      </c>
      <c r="AC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5">
        <f t="shared" si="191"/>
        <v>0</v>
      </c>
      <c r="AG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5">
        <f t="shared" si="192"/>
        <v>0</v>
      </c>
      <c r="AK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5">
        <f t="shared" si="193"/>
        <v>0</v>
      </c>
      <c r="AO73" s="185">
        <f t="shared" si="194"/>
        <v>0</v>
      </c>
    </row>
    <row r="74" spans="2:41" x14ac:dyDescent="0.25">
      <c r="B74" s="183" t="s">
        <v>598</v>
      </c>
      <c r="C74" s="184" t="s">
        <v>599</v>
      </c>
      <c r="D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5">
        <f t="shared" si="187"/>
        <v>0</v>
      </c>
      <c r="G74" s="185"/>
      <c r="H74" s="185">
        <f t="shared" si="188"/>
        <v>0</v>
      </c>
      <c r="I74" s="185"/>
      <c r="J74" s="185">
        <f t="shared" si="189"/>
        <v>0</v>
      </c>
      <c r="K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5">
        <f t="shared" si="190"/>
        <v>0</v>
      </c>
      <c r="AC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5">
        <f t="shared" si="191"/>
        <v>0</v>
      </c>
      <c r="AG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5">
        <f t="shared" si="192"/>
        <v>0</v>
      </c>
      <c r="AK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5">
        <f t="shared" si="193"/>
        <v>0</v>
      </c>
      <c r="AO74" s="185">
        <f t="shared" si="194"/>
        <v>0</v>
      </c>
    </row>
    <row r="75" spans="2:41" x14ac:dyDescent="0.25">
      <c r="B75" s="183" t="s">
        <v>600</v>
      </c>
      <c r="C75" s="184" t="s">
        <v>601</v>
      </c>
      <c r="D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5">
        <f t="shared" si="187"/>
        <v>0</v>
      </c>
      <c r="G75" s="185"/>
      <c r="H75" s="185">
        <f t="shared" si="188"/>
        <v>0</v>
      </c>
      <c r="I75" s="185"/>
      <c r="J75" s="185">
        <f t="shared" si="189"/>
        <v>0</v>
      </c>
      <c r="K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5">
        <f t="shared" si="190"/>
        <v>0</v>
      </c>
      <c r="AC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5">
        <f t="shared" si="191"/>
        <v>0</v>
      </c>
      <c r="AG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5">
        <f t="shared" si="192"/>
        <v>0</v>
      </c>
      <c r="AK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5">
        <f t="shared" si="193"/>
        <v>0</v>
      </c>
      <c r="AO75" s="185">
        <f t="shared" si="194"/>
        <v>0</v>
      </c>
    </row>
    <row r="76" spans="2:41" x14ac:dyDescent="0.25">
      <c r="B76" s="183" t="s">
        <v>602</v>
      </c>
      <c r="C76" s="184" t="s">
        <v>603</v>
      </c>
      <c r="D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5">
        <f t="shared" si="187"/>
        <v>0</v>
      </c>
      <c r="G76" s="185"/>
      <c r="H76" s="185">
        <f t="shared" si="188"/>
        <v>0</v>
      </c>
      <c r="I76" s="185"/>
      <c r="J76" s="185">
        <f t="shared" si="189"/>
        <v>0</v>
      </c>
      <c r="K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5">
        <f t="shared" si="190"/>
        <v>0</v>
      </c>
      <c r="AC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5">
        <f t="shared" si="191"/>
        <v>0</v>
      </c>
      <c r="AG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5">
        <f t="shared" si="192"/>
        <v>0</v>
      </c>
      <c r="AK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5">
        <f t="shared" si="193"/>
        <v>0</v>
      </c>
      <c r="AO76" s="185">
        <f t="shared" si="194"/>
        <v>0</v>
      </c>
    </row>
    <row r="77" spans="2:41" x14ac:dyDescent="0.25">
      <c r="B77" s="183" t="s">
        <v>604</v>
      </c>
      <c r="C77" s="184" t="s">
        <v>605</v>
      </c>
      <c r="D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5">
        <f t="shared" si="187"/>
        <v>0</v>
      </c>
      <c r="G77" s="185"/>
      <c r="H77" s="185">
        <f t="shared" si="188"/>
        <v>0</v>
      </c>
      <c r="I77" s="185"/>
      <c r="J77" s="185">
        <f t="shared" si="189"/>
        <v>0</v>
      </c>
      <c r="K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5">
        <f t="shared" si="190"/>
        <v>0</v>
      </c>
      <c r="AC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5">
        <f t="shared" si="191"/>
        <v>0</v>
      </c>
      <c r="AG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5">
        <f t="shared" si="192"/>
        <v>0</v>
      </c>
      <c r="AK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5">
        <f t="shared" si="193"/>
        <v>0</v>
      </c>
      <c r="AO77" s="185">
        <f t="shared" si="194"/>
        <v>0</v>
      </c>
    </row>
    <row r="78" spans="2:41" x14ac:dyDescent="0.25">
      <c r="B78" s="183" t="s">
        <v>606</v>
      </c>
      <c r="C78" s="184" t="s">
        <v>607</v>
      </c>
      <c r="D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5">
        <f t="shared" si="187"/>
        <v>0</v>
      </c>
      <c r="G78" s="185"/>
      <c r="H78" s="185">
        <f t="shared" si="188"/>
        <v>0</v>
      </c>
      <c r="I78" s="185"/>
      <c r="J78" s="185">
        <f t="shared" si="189"/>
        <v>0</v>
      </c>
      <c r="K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5">
        <f t="shared" si="190"/>
        <v>0</v>
      </c>
      <c r="AC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5">
        <f t="shared" si="191"/>
        <v>0</v>
      </c>
      <c r="AG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5">
        <f t="shared" si="192"/>
        <v>0</v>
      </c>
      <c r="AK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5">
        <f t="shared" si="193"/>
        <v>0</v>
      </c>
      <c r="AO78" s="185">
        <f t="shared" si="194"/>
        <v>0</v>
      </c>
    </row>
    <row r="79" spans="2:41" x14ac:dyDescent="0.25">
      <c r="B79" s="183" t="s">
        <v>608</v>
      </c>
      <c r="C79" s="184" t="s">
        <v>609</v>
      </c>
      <c r="D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5">
        <f t="shared" si="187"/>
        <v>0</v>
      </c>
      <c r="G79" s="185"/>
      <c r="H79" s="185">
        <f t="shared" si="188"/>
        <v>0</v>
      </c>
      <c r="I79" s="185"/>
      <c r="J79" s="185">
        <f t="shared" si="189"/>
        <v>0</v>
      </c>
      <c r="K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5">
        <f t="shared" si="190"/>
        <v>0</v>
      </c>
      <c r="AC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5">
        <f t="shared" si="191"/>
        <v>0</v>
      </c>
      <c r="AG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5">
        <f t="shared" si="192"/>
        <v>0</v>
      </c>
      <c r="AK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5">
        <f t="shared" si="193"/>
        <v>0</v>
      </c>
      <c r="AO79" s="185">
        <f t="shared" si="194"/>
        <v>0</v>
      </c>
    </row>
    <row r="80" spans="2:41" x14ac:dyDescent="0.25">
      <c r="B80" s="183" t="s">
        <v>610</v>
      </c>
      <c r="C80" s="184" t="s">
        <v>611</v>
      </c>
      <c r="D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5">
        <f t="shared" si="187"/>
        <v>0</v>
      </c>
      <c r="G80" s="185"/>
      <c r="H80" s="185">
        <f t="shared" si="188"/>
        <v>0</v>
      </c>
      <c r="I80" s="185"/>
      <c r="J80" s="185">
        <f t="shared" si="189"/>
        <v>0</v>
      </c>
      <c r="K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5">
        <f t="shared" si="190"/>
        <v>0</v>
      </c>
      <c r="AC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5">
        <f t="shared" si="191"/>
        <v>0</v>
      </c>
      <c r="AG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5">
        <f t="shared" si="192"/>
        <v>0</v>
      </c>
      <c r="AK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5">
        <f t="shared" si="193"/>
        <v>0</v>
      </c>
      <c r="AO80" s="185">
        <f t="shared" si="194"/>
        <v>0</v>
      </c>
    </row>
    <row r="81" spans="2:41" x14ac:dyDescent="0.25">
      <c r="B81" s="183" t="s">
        <v>612</v>
      </c>
      <c r="C81" s="184" t="s">
        <v>613</v>
      </c>
      <c r="D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5">
        <f t="shared" si="187"/>
        <v>0</v>
      </c>
      <c r="G81" s="185"/>
      <c r="H81" s="185">
        <f t="shared" si="188"/>
        <v>0</v>
      </c>
      <c r="I81" s="185"/>
      <c r="J81" s="185">
        <f t="shared" si="189"/>
        <v>0</v>
      </c>
      <c r="K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5">
        <f t="shared" si="190"/>
        <v>0</v>
      </c>
      <c r="AC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5">
        <f t="shared" si="191"/>
        <v>0</v>
      </c>
      <c r="AG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5">
        <f t="shared" si="192"/>
        <v>0</v>
      </c>
      <c r="AK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5">
        <f t="shared" si="193"/>
        <v>0</v>
      </c>
      <c r="AO81" s="185">
        <f t="shared" si="194"/>
        <v>0</v>
      </c>
    </row>
    <row r="82" spans="2:41" x14ac:dyDescent="0.25">
      <c r="B82" s="183" t="s">
        <v>614</v>
      </c>
      <c r="C82" s="184" t="s">
        <v>615</v>
      </c>
      <c r="D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5">
        <f t="shared" si="187"/>
        <v>0</v>
      </c>
      <c r="G82" s="185"/>
      <c r="H82" s="185">
        <f t="shared" si="188"/>
        <v>0</v>
      </c>
      <c r="I82" s="185"/>
      <c r="J82" s="185">
        <f t="shared" si="189"/>
        <v>0</v>
      </c>
      <c r="K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5">
        <f t="shared" si="190"/>
        <v>0</v>
      </c>
      <c r="AC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5">
        <f t="shared" si="191"/>
        <v>0</v>
      </c>
      <c r="AG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5">
        <f t="shared" si="192"/>
        <v>0</v>
      </c>
      <c r="AK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5">
        <f t="shared" si="193"/>
        <v>0</v>
      </c>
      <c r="AO82" s="185">
        <f t="shared" si="194"/>
        <v>0</v>
      </c>
    </row>
    <row r="83" spans="2:41" x14ac:dyDescent="0.25">
      <c r="B83" s="192" t="s">
        <v>274</v>
      </c>
      <c r="C83" s="193" t="s">
        <v>157</v>
      </c>
      <c r="D83" s="194">
        <f>SUM(D84:D88)</f>
        <v>0</v>
      </c>
      <c r="E83" s="194">
        <f>SUM(E84:E88)</f>
        <v>0</v>
      </c>
      <c r="F83" s="194">
        <f t="shared" si="0"/>
        <v>0</v>
      </c>
      <c r="G83" s="194">
        <f>SUM(G84:G88)</f>
        <v>0</v>
      </c>
      <c r="H83" s="194">
        <f t="shared" si="2"/>
        <v>0</v>
      </c>
      <c r="I83" s="194">
        <f>SUM(I84:I88)</f>
        <v>0</v>
      </c>
      <c r="J83" s="194">
        <f t="shared" si="3"/>
        <v>0</v>
      </c>
      <c r="K83" s="194">
        <f t="shared" ref="K83:AA83" si="195">SUM(K84:K88)</f>
        <v>0</v>
      </c>
      <c r="L83" s="194">
        <f t="shared" si="195"/>
        <v>0</v>
      </c>
      <c r="M83" s="194">
        <f t="shared" si="195"/>
        <v>0</v>
      </c>
      <c r="N83" s="194">
        <f t="shared" si="195"/>
        <v>0</v>
      </c>
      <c r="O83" s="194">
        <f t="shared" si="195"/>
        <v>0</v>
      </c>
      <c r="P83" s="194">
        <f t="shared" ref="P83:Q83" si="196">SUM(P84:P88)</f>
        <v>0</v>
      </c>
      <c r="Q83" s="194">
        <f t="shared" si="196"/>
        <v>0</v>
      </c>
      <c r="R83" s="194">
        <f t="shared" si="195"/>
        <v>0</v>
      </c>
      <c r="S83" s="194">
        <f t="shared" si="195"/>
        <v>0</v>
      </c>
      <c r="T83" s="194">
        <f t="shared" si="195"/>
        <v>0</v>
      </c>
      <c r="U83" s="194">
        <f t="shared" si="195"/>
        <v>0</v>
      </c>
      <c r="V83" s="194">
        <f t="shared" ref="V83" si="197">SUM(V84:V88)</f>
        <v>0</v>
      </c>
      <c r="W83" s="194">
        <f t="shared" si="195"/>
        <v>0</v>
      </c>
      <c r="X83" s="194">
        <f t="shared" si="195"/>
        <v>0</v>
      </c>
      <c r="Y83" s="194">
        <f t="shared" si="195"/>
        <v>0</v>
      </c>
      <c r="Z83" s="194">
        <f t="shared" si="195"/>
        <v>0</v>
      </c>
      <c r="AA83" s="194">
        <f t="shared" si="195"/>
        <v>0</v>
      </c>
      <c r="AB83" s="194">
        <f t="shared" si="5"/>
        <v>0</v>
      </c>
      <c r="AC83" s="194">
        <f>SUM(AC84:AC88)</f>
        <v>0</v>
      </c>
      <c r="AD83" s="194">
        <f>SUM(AD84:AD88)</f>
        <v>0</v>
      </c>
      <c r="AE83" s="194">
        <f>SUM(AE84:AE88)</f>
        <v>0</v>
      </c>
      <c r="AF83" s="194">
        <f t="shared" si="6"/>
        <v>0</v>
      </c>
      <c r="AG83" s="194">
        <f>SUM(AG84:AG88)</f>
        <v>0</v>
      </c>
      <c r="AH83" s="194">
        <f>SUM(AH84:AH88)</f>
        <v>0</v>
      </c>
      <c r="AI83" s="194">
        <f>SUM(AI84:AI88)</f>
        <v>0</v>
      </c>
      <c r="AJ83" s="194">
        <f t="shared" si="7"/>
        <v>0</v>
      </c>
      <c r="AK83" s="194">
        <f>SUM(AK84:AK88)</f>
        <v>0</v>
      </c>
      <c r="AL83" s="194">
        <f>SUM(AL84:AL88)</f>
        <v>0</v>
      </c>
      <c r="AM83" s="194">
        <f>SUM(AM84:AM88)</f>
        <v>0</v>
      </c>
      <c r="AN83" s="194">
        <f t="shared" si="8"/>
        <v>0</v>
      </c>
      <c r="AO83" s="194">
        <f t="shared" si="9"/>
        <v>0</v>
      </c>
    </row>
    <row r="84" spans="2:41" x14ac:dyDescent="0.25">
      <c r="B84" s="183" t="s">
        <v>275</v>
      </c>
      <c r="C84" s="184" t="s">
        <v>158</v>
      </c>
      <c r="D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5">
        <f t="shared" si="0"/>
        <v>0</v>
      </c>
      <c r="G84" s="185"/>
      <c r="H84" s="185">
        <f t="shared" si="2"/>
        <v>0</v>
      </c>
      <c r="I84" s="185"/>
      <c r="J84" s="185">
        <f t="shared" si="3"/>
        <v>0</v>
      </c>
      <c r="K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5">
        <f t="shared" si="5"/>
        <v>0</v>
      </c>
      <c r="AC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5">
        <f t="shared" si="6"/>
        <v>0</v>
      </c>
      <c r="AG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5">
        <f t="shared" si="7"/>
        <v>0</v>
      </c>
      <c r="AK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5">
        <f t="shared" si="8"/>
        <v>0</v>
      </c>
      <c r="AO84" s="185">
        <f t="shared" si="9"/>
        <v>0</v>
      </c>
    </row>
    <row r="85" spans="2:41" x14ac:dyDescent="0.25">
      <c r="B85" s="183" t="s">
        <v>616</v>
      </c>
      <c r="C85" s="184" t="s">
        <v>617</v>
      </c>
      <c r="D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5">
        <f t="shared" ref="F85:F88" si="198">D85+E85</f>
        <v>0</v>
      </c>
      <c r="G85" s="185"/>
      <c r="H85" s="185">
        <f t="shared" ref="H85:H88" si="199">F85-G85</f>
        <v>0</v>
      </c>
      <c r="I85" s="185"/>
      <c r="J85" s="185">
        <f t="shared" ref="J85:J88" si="200">F85-I85</f>
        <v>0</v>
      </c>
      <c r="K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5">
        <f t="shared" ref="AB85:AB88" si="201">Y85+Z85+AA85</f>
        <v>0</v>
      </c>
      <c r="AC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5">
        <f t="shared" ref="AF85:AF88" si="202">AC85+AD85+AE85</f>
        <v>0</v>
      </c>
      <c r="AG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5">
        <f t="shared" ref="AJ85:AJ88" si="203">AG85+AH85+AI85</f>
        <v>0</v>
      </c>
      <c r="AK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5">
        <f t="shared" ref="AN85:AN88" si="204">AK85+AL85+AM85</f>
        <v>0</v>
      </c>
      <c r="AO85" s="185">
        <f t="shared" ref="AO85:AO88" si="205">AB85+AF85+AJ85+AN85</f>
        <v>0</v>
      </c>
    </row>
    <row r="86" spans="2:41" x14ac:dyDescent="0.25">
      <c r="B86" s="183" t="s">
        <v>276</v>
      </c>
      <c r="C86" s="184" t="s">
        <v>159</v>
      </c>
      <c r="D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5">
        <f t="shared" si="198"/>
        <v>0</v>
      </c>
      <c r="G86" s="185"/>
      <c r="H86" s="185">
        <f t="shared" si="199"/>
        <v>0</v>
      </c>
      <c r="I86" s="185"/>
      <c r="J86" s="185">
        <f t="shared" si="200"/>
        <v>0</v>
      </c>
      <c r="K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5">
        <f t="shared" si="201"/>
        <v>0</v>
      </c>
      <c r="AC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5">
        <f t="shared" si="202"/>
        <v>0</v>
      </c>
      <c r="AG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5">
        <f t="shared" si="203"/>
        <v>0</v>
      </c>
      <c r="AK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5">
        <f t="shared" si="204"/>
        <v>0</v>
      </c>
      <c r="AO86" s="185">
        <f t="shared" si="205"/>
        <v>0</v>
      </c>
    </row>
    <row r="87" spans="2:41" x14ac:dyDescent="0.25">
      <c r="B87" s="183" t="s">
        <v>618</v>
      </c>
      <c r="C87" s="184" t="s">
        <v>619</v>
      </c>
      <c r="D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5">
        <f t="shared" ref="F87" si="206">D87+E87</f>
        <v>0</v>
      </c>
      <c r="G87" s="185"/>
      <c r="H87" s="185">
        <f t="shared" ref="H87" si="207">F87-G87</f>
        <v>0</v>
      </c>
      <c r="I87" s="185"/>
      <c r="J87" s="185">
        <f t="shared" ref="J87" si="208">F87-I87</f>
        <v>0</v>
      </c>
      <c r="K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5">
        <f t="shared" ref="AB87" si="209">Y87+Z87+AA87</f>
        <v>0</v>
      </c>
      <c r="AC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5">
        <f t="shared" ref="AF87" si="210">AC87+AD87+AE87</f>
        <v>0</v>
      </c>
      <c r="AG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5">
        <f t="shared" ref="AJ87" si="211">AG87+AH87+AI87</f>
        <v>0</v>
      </c>
      <c r="AK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5">
        <f t="shared" ref="AN87" si="212">AK87+AL87+AM87</f>
        <v>0</v>
      </c>
      <c r="AO87" s="185">
        <f t="shared" ref="AO87" si="213">AB87+AF87+AJ87+AN87</f>
        <v>0</v>
      </c>
    </row>
    <row r="88" spans="2:41" x14ac:dyDescent="0.25">
      <c r="B88" s="183" t="s">
        <v>620</v>
      </c>
      <c r="C88" s="184" t="s">
        <v>621</v>
      </c>
      <c r="D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5">
        <f t="shared" si="198"/>
        <v>0</v>
      </c>
      <c r="G88" s="185"/>
      <c r="H88" s="185">
        <f t="shared" si="199"/>
        <v>0</v>
      </c>
      <c r="I88" s="185"/>
      <c r="J88" s="185">
        <f t="shared" si="200"/>
        <v>0</v>
      </c>
      <c r="K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5">
        <f t="shared" si="201"/>
        <v>0</v>
      </c>
      <c r="AC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5">
        <f t="shared" si="202"/>
        <v>0</v>
      </c>
      <c r="AG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5">
        <f t="shared" si="203"/>
        <v>0</v>
      </c>
      <c r="AK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5">
        <f t="shared" si="204"/>
        <v>0</v>
      </c>
      <c r="AO88" s="185">
        <f t="shared" si="205"/>
        <v>0</v>
      </c>
    </row>
    <row r="89" spans="2:41" x14ac:dyDescent="0.25">
      <c r="B89" s="192" t="s">
        <v>277</v>
      </c>
      <c r="C89" s="193" t="s">
        <v>160</v>
      </c>
      <c r="D89" s="194">
        <f>SUM(D90:D95)</f>
        <v>0</v>
      </c>
      <c r="E89" s="194">
        <f>SUM(E90:E95)</f>
        <v>0</v>
      </c>
      <c r="F89" s="194">
        <f t="shared" si="0"/>
        <v>0</v>
      </c>
      <c r="G89" s="194">
        <f t="shared" ref="G89:I89" si="214">SUM(G90:G95)</f>
        <v>0</v>
      </c>
      <c r="H89" s="194">
        <f t="shared" si="2"/>
        <v>0</v>
      </c>
      <c r="I89" s="194">
        <f t="shared" si="214"/>
        <v>0</v>
      </c>
      <c r="J89" s="194">
        <f t="shared" si="3"/>
        <v>0</v>
      </c>
      <c r="K89" s="194">
        <f t="shared" ref="K89:AM89" si="215">SUM(K90:K95)</f>
        <v>0</v>
      </c>
      <c r="L89" s="194">
        <f t="shared" si="215"/>
        <v>0</v>
      </c>
      <c r="M89" s="194">
        <f t="shared" si="215"/>
        <v>0</v>
      </c>
      <c r="N89" s="194">
        <f t="shared" si="215"/>
        <v>0</v>
      </c>
      <c r="O89" s="194">
        <f t="shared" si="215"/>
        <v>0</v>
      </c>
      <c r="P89" s="194">
        <f t="shared" ref="P89:Q89" si="216">SUM(P90:P95)</f>
        <v>0</v>
      </c>
      <c r="Q89" s="194">
        <f t="shared" si="216"/>
        <v>0</v>
      </c>
      <c r="R89" s="194">
        <f t="shared" si="215"/>
        <v>0</v>
      </c>
      <c r="S89" s="194">
        <f t="shared" si="215"/>
        <v>0</v>
      </c>
      <c r="T89" s="194">
        <f t="shared" si="215"/>
        <v>0</v>
      </c>
      <c r="U89" s="194">
        <f t="shared" si="215"/>
        <v>0</v>
      </c>
      <c r="V89" s="194">
        <f t="shared" ref="V89" si="217">SUM(V90:V95)</f>
        <v>0</v>
      </c>
      <c r="W89" s="194">
        <f t="shared" si="215"/>
        <v>0</v>
      </c>
      <c r="X89" s="194">
        <f t="shared" si="215"/>
        <v>0</v>
      </c>
      <c r="Y89" s="194">
        <f t="shared" si="215"/>
        <v>0</v>
      </c>
      <c r="Z89" s="194">
        <f t="shared" si="215"/>
        <v>0</v>
      </c>
      <c r="AA89" s="194">
        <f t="shared" si="215"/>
        <v>0</v>
      </c>
      <c r="AB89" s="194">
        <f t="shared" si="5"/>
        <v>0</v>
      </c>
      <c r="AC89" s="194">
        <f t="shared" si="215"/>
        <v>0</v>
      </c>
      <c r="AD89" s="194">
        <f t="shared" si="215"/>
        <v>0</v>
      </c>
      <c r="AE89" s="194">
        <f t="shared" si="215"/>
        <v>0</v>
      </c>
      <c r="AF89" s="194">
        <f t="shared" si="6"/>
        <v>0</v>
      </c>
      <c r="AG89" s="194">
        <f t="shared" si="215"/>
        <v>0</v>
      </c>
      <c r="AH89" s="194">
        <f t="shared" si="215"/>
        <v>0</v>
      </c>
      <c r="AI89" s="194">
        <f t="shared" si="215"/>
        <v>0</v>
      </c>
      <c r="AJ89" s="194">
        <f t="shared" si="7"/>
        <v>0</v>
      </c>
      <c r="AK89" s="194">
        <f t="shared" si="215"/>
        <v>0</v>
      </c>
      <c r="AL89" s="194">
        <f t="shared" si="215"/>
        <v>0</v>
      </c>
      <c r="AM89" s="194">
        <f t="shared" si="215"/>
        <v>0</v>
      </c>
      <c r="AN89" s="194">
        <f t="shared" si="8"/>
        <v>0</v>
      </c>
      <c r="AO89" s="194">
        <f t="shared" si="9"/>
        <v>0</v>
      </c>
    </row>
    <row r="90" spans="2:41" x14ac:dyDescent="0.25">
      <c r="B90" s="183" t="s">
        <v>278</v>
      </c>
      <c r="C90" s="184" t="s">
        <v>161</v>
      </c>
      <c r="D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5">
        <f t="shared" ref="F90:F95" si="218">D90+E90</f>
        <v>0</v>
      </c>
      <c r="G90" s="185"/>
      <c r="H90" s="185">
        <f t="shared" ref="H90:H95" si="219">F90-G90</f>
        <v>0</v>
      </c>
      <c r="I90" s="185"/>
      <c r="J90" s="185">
        <f t="shared" ref="J90:J95" si="220">F90-I90</f>
        <v>0</v>
      </c>
      <c r="K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5">
        <f t="shared" ref="AB90:AB95" si="221">Y90+Z90+AA90</f>
        <v>0</v>
      </c>
      <c r="AC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5">
        <f t="shared" ref="AF90:AF95" si="222">AC90+AD90+AE90</f>
        <v>0</v>
      </c>
      <c r="AG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5">
        <f t="shared" ref="AJ90:AJ95" si="223">AG90+AH90+AI90</f>
        <v>0</v>
      </c>
      <c r="AK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5">
        <f t="shared" ref="AN90:AN95" si="224">AK90+AL90+AM90</f>
        <v>0</v>
      </c>
      <c r="AO90" s="185">
        <f t="shared" ref="AO90:AO95" si="225">AB90+AF90+AJ90+AN90</f>
        <v>0</v>
      </c>
    </row>
    <row r="91" spans="2:41" x14ac:dyDescent="0.25">
      <c r="B91" s="183" t="s">
        <v>622</v>
      </c>
      <c r="C91" s="184" t="s">
        <v>623</v>
      </c>
      <c r="D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5">
        <f t="shared" si="218"/>
        <v>0</v>
      </c>
      <c r="G91" s="185"/>
      <c r="H91" s="185">
        <f t="shared" si="219"/>
        <v>0</v>
      </c>
      <c r="I91" s="185"/>
      <c r="J91" s="185">
        <f t="shared" si="220"/>
        <v>0</v>
      </c>
      <c r="K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5">
        <f t="shared" si="221"/>
        <v>0</v>
      </c>
      <c r="AC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5">
        <f t="shared" si="222"/>
        <v>0</v>
      </c>
      <c r="AG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5">
        <f t="shared" si="223"/>
        <v>0</v>
      </c>
      <c r="AK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5">
        <f t="shared" si="224"/>
        <v>0</v>
      </c>
      <c r="AO91" s="185">
        <f t="shared" si="225"/>
        <v>0</v>
      </c>
    </row>
    <row r="92" spans="2:41" x14ac:dyDescent="0.25">
      <c r="B92" s="183" t="s">
        <v>279</v>
      </c>
      <c r="C92" s="184" t="s">
        <v>162</v>
      </c>
      <c r="D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5">
        <f t="shared" ref="F92:F93" si="226">D92+E92</f>
        <v>0</v>
      </c>
      <c r="G92" s="185"/>
      <c r="H92" s="185">
        <f t="shared" ref="H92:H93" si="227">F92-G92</f>
        <v>0</v>
      </c>
      <c r="I92" s="185"/>
      <c r="J92" s="185">
        <f t="shared" ref="J92:J93" si="228">F92-I92</f>
        <v>0</v>
      </c>
      <c r="K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5">
        <f t="shared" ref="AB92:AB93" si="229">Y92+Z92+AA92</f>
        <v>0</v>
      </c>
      <c r="AC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5">
        <f t="shared" ref="AF92:AF93" si="230">AC92+AD92+AE92</f>
        <v>0</v>
      </c>
      <c r="AG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5">
        <f t="shared" ref="AJ92:AJ93" si="231">AG92+AH92+AI92</f>
        <v>0</v>
      </c>
      <c r="AK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5">
        <f t="shared" ref="AN92:AN93" si="232">AK92+AL92+AM92</f>
        <v>0</v>
      </c>
      <c r="AO92" s="185">
        <f t="shared" ref="AO92:AO93" si="233">AB92+AF92+AJ92+AN92</f>
        <v>0</v>
      </c>
    </row>
    <row r="93" spans="2:41" x14ac:dyDescent="0.25">
      <c r="B93" s="183" t="s">
        <v>624</v>
      </c>
      <c r="C93" s="184" t="s">
        <v>625</v>
      </c>
      <c r="D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5">
        <f t="shared" si="226"/>
        <v>0</v>
      </c>
      <c r="G93" s="185"/>
      <c r="H93" s="185">
        <f t="shared" si="227"/>
        <v>0</v>
      </c>
      <c r="I93" s="185"/>
      <c r="J93" s="185">
        <f t="shared" si="228"/>
        <v>0</v>
      </c>
      <c r="K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5">
        <f t="shared" si="229"/>
        <v>0</v>
      </c>
      <c r="AC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5">
        <f t="shared" si="230"/>
        <v>0</v>
      </c>
      <c r="AG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5">
        <f t="shared" si="231"/>
        <v>0</v>
      </c>
      <c r="AK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5">
        <f t="shared" si="232"/>
        <v>0</v>
      </c>
      <c r="AO93" s="185">
        <f t="shared" si="233"/>
        <v>0</v>
      </c>
    </row>
    <row r="94" spans="2:41" x14ac:dyDescent="0.25">
      <c r="B94" s="183" t="s">
        <v>626</v>
      </c>
      <c r="C94" s="184" t="s">
        <v>627</v>
      </c>
      <c r="D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5">
        <f t="shared" ref="F94" si="234">D94+E94</f>
        <v>0</v>
      </c>
      <c r="G94" s="185"/>
      <c r="H94" s="185">
        <f t="shared" ref="H94" si="235">F94-G94</f>
        <v>0</v>
      </c>
      <c r="I94" s="185"/>
      <c r="J94" s="185">
        <f t="shared" ref="J94" si="236">F94-I94</f>
        <v>0</v>
      </c>
      <c r="K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5">
        <f t="shared" ref="AB94" si="237">Y94+Z94+AA94</f>
        <v>0</v>
      </c>
      <c r="AC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5">
        <f t="shared" ref="AF94" si="238">AC94+AD94+AE94</f>
        <v>0</v>
      </c>
      <c r="AG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5">
        <f t="shared" ref="AJ94" si="239">AG94+AH94+AI94</f>
        <v>0</v>
      </c>
      <c r="AK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5">
        <f t="shared" ref="AN94" si="240">AK94+AL94+AM94</f>
        <v>0</v>
      </c>
      <c r="AO94" s="185">
        <f t="shared" ref="AO94" si="241">AB94+AF94+AJ94+AN94</f>
        <v>0</v>
      </c>
    </row>
    <row r="95" spans="2:41" x14ac:dyDescent="0.25">
      <c r="B95" s="183" t="s">
        <v>628</v>
      </c>
      <c r="C95" s="184" t="s">
        <v>629</v>
      </c>
      <c r="D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5">
        <f t="shared" si="218"/>
        <v>0</v>
      </c>
      <c r="G95" s="185"/>
      <c r="H95" s="185">
        <f t="shared" si="219"/>
        <v>0</v>
      </c>
      <c r="I95" s="185"/>
      <c r="J95" s="185">
        <f t="shared" si="220"/>
        <v>0</v>
      </c>
      <c r="K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5">
        <f t="shared" si="221"/>
        <v>0</v>
      </c>
      <c r="AC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5">
        <f t="shared" si="222"/>
        <v>0</v>
      </c>
      <c r="AG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5">
        <f t="shared" si="223"/>
        <v>0</v>
      </c>
      <c r="AK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5">
        <f t="shared" si="224"/>
        <v>0</v>
      </c>
      <c r="AO95" s="185">
        <f t="shared" si="225"/>
        <v>0</v>
      </c>
    </row>
    <row r="96" spans="2:41" x14ac:dyDescent="0.25">
      <c r="B96" s="192" t="s">
        <v>280</v>
      </c>
      <c r="C96" s="193" t="s">
        <v>163</v>
      </c>
      <c r="D96" s="194">
        <f>SUM(D97:D105)</f>
        <v>0</v>
      </c>
      <c r="E96" s="194">
        <f>SUM(E97:E105)</f>
        <v>0</v>
      </c>
      <c r="F96" s="194">
        <f t="shared" si="0"/>
        <v>0</v>
      </c>
      <c r="G96" s="194">
        <f>SUM(G97:G105)</f>
        <v>0</v>
      </c>
      <c r="H96" s="194">
        <f t="shared" si="2"/>
        <v>0</v>
      </c>
      <c r="I96" s="194">
        <f>SUM(I97:I105)</f>
        <v>0</v>
      </c>
      <c r="J96" s="194">
        <f t="shared" si="3"/>
        <v>0</v>
      </c>
      <c r="K96" s="194">
        <f t="shared" ref="K96:AA96" si="242">SUM(K97:K105)</f>
        <v>0</v>
      </c>
      <c r="L96" s="194">
        <f t="shared" si="242"/>
        <v>0</v>
      </c>
      <c r="M96" s="194">
        <f t="shared" si="242"/>
        <v>0</v>
      </c>
      <c r="N96" s="194">
        <f t="shared" si="242"/>
        <v>0</v>
      </c>
      <c r="O96" s="194">
        <f t="shared" si="242"/>
        <v>0</v>
      </c>
      <c r="P96" s="194">
        <f t="shared" ref="P96:Q96" si="243">SUM(P97:P105)</f>
        <v>0</v>
      </c>
      <c r="Q96" s="194">
        <f t="shared" si="243"/>
        <v>0</v>
      </c>
      <c r="R96" s="194">
        <f t="shared" si="242"/>
        <v>0</v>
      </c>
      <c r="S96" s="194">
        <f t="shared" si="242"/>
        <v>0</v>
      </c>
      <c r="T96" s="194">
        <f t="shared" si="242"/>
        <v>0</v>
      </c>
      <c r="U96" s="194">
        <f t="shared" si="242"/>
        <v>0</v>
      </c>
      <c r="V96" s="194">
        <f t="shared" ref="V96" si="244">SUM(V97:V105)</f>
        <v>0</v>
      </c>
      <c r="W96" s="194">
        <f t="shared" si="242"/>
        <v>0</v>
      </c>
      <c r="X96" s="194">
        <f t="shared" si="242"/>
        <v>0</v>
      </c>
      <c r="Y96" s="194">
        <f t="shared" si="242"/>
        <v>0</v>
      </c>
      <c r="Z96" s="194">
        <f t="shared" si="242"/>
        <v>0</v>
      </c>
      <c r="AA96" s="194">
        <f t="shared" si="242"/>
        <v>0</v>
      </c>
      <c r="AB96" s="194">
        <f t="shared" si="5"/>
        <v>0</v>
      </c>
      <c r="AC96" s="194">
        <f>SUM(AC97:AC105)</f>
        <v>0</v>
      </c>
      <c r="AD96" s="194">
        <f>SUM(AD97:AD105)</f>
        <v>0</v>
      </c>
      <c r="AE96" s="194">
        <f>SUM(AE97:AE105)</f>
        <v>0</v>
      </c>
      <c r="AF96" s="194">
        <f t="shared" si="6"/>
        <v>0</v>
      </c>
      <c r="AG96" s="194">
        <f>SUM(AG97:AG105)</f>
        <v>0</v>
      </c>
      <c r="AH96" s="194">
        <f>SUM(AH97:AH105)</f>
        <v>0</v>
      </c>
      <c r="AI96" s="194">
        <f>SUM(AI97:AI105)</f>
        <v>0</v>
      </c>
      <c r="AJ96" s="194">
        <f t="shared" si="7"/>
        <v>0</v>
      </c>
      <c r="AK96" s="194">
        <f>SUM(AK97:AK105)</f>
        <v>0</v>
      </c>
      <c r="AL96" s="194">
        <f>SUM(AL97:AL105)</f>
        <v>0</v>
      </c>
      <c r="AM96" s="194">
        <f>SUM(AM97:AM105)</f>
        <v>0</v>
      </c>
      <c r="AN96" s="194">
        <f t="shared" si="8"/>
        <v>0</v>
      </c>
      <c r="AO96" s="194">
        <f t="shared" si="9"/>
        <v>0</v>
      </c>
    </row>
    <row r="97" spans="2:41" x14ac:dyDescent="0.25">
      <c r="B97" s="183" t="s">
        <v>634</v>
      </c>
      <c r="C97" s="184" t="s">
        <v>635</v>
      </c>
      <c r="D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5">
        <f>D97+E97</f>
        <v>0</v>
      </c>
      <c r="G97" s="185"/>
      <c r="H97" s="185">
        <f>F97-G97</f>
        <v>0</v>
      </c>
      <c r="I97" s="185"/>
      <c r="J97" s="185">
        <f>F97-I97</f>
        <v>0</v>
      </c>
      <c r="K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5">
        <f>Y97+Z97+AA97</f>
        <v>0</v>
      </c>
      <c r="AC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5">
        <f>AC97+AD97+AE97</f>
        <v>0</v>
      </c>
      <c r="AG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5">
        <f>AG97+AH97+AI97</f>
        <v>0</v>
      </c>
      <c r="AK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5">
        <f>AK97+AL97+AM97</f>
        <v>0</v>
      </c>
      <c r="AO97" s="185">
        <f>AB97+AF97+AJ97+AN97</f>
        <v>0</v>
      </c>
    </row>
    <row r="98" spans="2:41" x14ac:dyDescent="0.25">
      <c r="B98" s="183" t="s">
        <v>636</v>
      </c>
      <c r="C98" s="184" t="s">
        <v>637</v>
      </c>
      <c r="D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5">
        <f t="shared" ref="F98" si="245">D98+E98</f>
        <v>0</v>
      </c>
      <c r="G98" s="185"/>
      <c r="H98" s="185">
        <f t="shared" ref="H98" si="246">F98-G98</f>
        <v>0</v>
      </c>
      <c r="I98" s="185"/>
      <c r="J98" s="185">
        <f t="shared" ref="J98" si="247">F98-I98</f>
        <v>0</v>
      </c>
      <c r="K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5">
        <f t="shared" ref="AB98" si="248">Y98+Z98+AA98</f>
        <v>0</v>
      </c>
      <c r="AC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5">
        <f t="shared" ref="AF98" si="249">AC98+AD98+AE98</f>
        <v>0</v>
      </c>
      <c r="AG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5">
        <f t="shared" ref="AJ98" si="250">AG98+AH98+AI98</f>
        <v>0</v>
      </c>
      <c r="AK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5">
        <f t="shared" ref="AN98" si="251">AK98+AL98+AM98</f>
        <v>0</v>
      </c>
      <c r="AO98" s="185">
        <f t="shared" ref="AO98" si="252">AB98+AF98+AJ98+AN98</f>
        <v>0</v>
      </c>
    </row>
    <row r="99" spans="2:41" x14ac:dyDescent="0.25">
      <c r="B99" s="183" t="s">
        <v>281</v>
      </c>
      <c r="C99" s="184" t="s">
        <v>164</v>
      </c>
      <c r="D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5">
        <f t="shared" ref="F99" si="253">D99+E99</f>
        <v>0</v>
      </c>
      <c r="G99" s="185"/>
      <c r="H99" s="185">
        <f t="shared" ref="H99" si="254">F99-G99</f>
        <v>0</v>
      </c>
      <c r="I99" s="185"/>
      <c r="J99" s="185">
        <f t="shared" ref="J99" si="255">F99-I99</f>
        <v>0</v>
      </c>
      <c r="K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5">
        <f t="shared" ref="AB99" si="256">Y99+Z99+AA99</f>
        <v>0</v>
      </c>
      <c r="AC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5">
        <f t="shared" ref="AF99" si="257">AC99+AD99+AE99</f>
        <v>0</v>
      </c>
      <c r="AG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5">
        <f t="shared" ref="AJ99" si="258">AG99+AH99+AI99</f>
        <v>0</v>
      </c>
      <c r="AK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5">
        <f t="shared" ref="AN99" si="259">AK99+AL99+AM99</f>
        <v>0</v>
      </c>
      <c r="AO99" s="185">
        <f t="shared" ref="AO99" si="260">AB99+AF99+AJ99+AN99</f>
        <v>0</v>
      </c>
    </row>
    <row r="100" spans="2:41" x14ac:dyDescent="0.25">
      <c r="B100" s="183" t="s">
        <v>630</v>
      </c>
      <c r="C100" s="184" t="s">
        <v>631</v>
      </c>
      <c r="D1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5">
        <f t="shared" ref="F100:F105" si="261">D100+E100</f>
        <v>0</v>
      </c>
      <c r="G100" s="185"/>
      <c r="H100" s="185">
        <f t="shared" ref="H100:H105" si="262">F100-G100</f>
        <v>0</v>
      </c>
      <c r="I100" s="185"/>
      <c r="J100" s="185">
        <f t="shared" ref="J100:J105" si="263">F100-I100</f>
        <v>0</v>
      </c>
      <c r="K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5">
        <f t="shared" ref="AB100:AB105" si="264">Y100+Z100+AA100</f>
        <v>0</v>
      </c>
      <c r="AC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5">
        <f t="shared" ref="AF100:AF105" si="265">AC100+AD100+AE100</f>
        <v>0</v>
      </c>
      <c r="AG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5">
        <f t="shared" ref="AJ100:AJ105" si="266">AG100+AH100+AI100</f>
        <v>0</v>
      </c>
      <c r="AK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5">
        <f t="shared" ref="AN100:AN105" si="267">AK100+AL100+AM100</f>
        <v>0</v>
      </c>
      <c r="AO100" s="185">
        <f t="shared" ref="AO100:AO105" si="268">AB100+AF100+AJ100+AN100</f>
        <v>0</v>
      </c>
    </row>
    <row r="101" spans="2:41" x14ac:dyDescent="0.25">
      <c r="B101" s="183" t="s">
        <v>632</v>
      </c>
      <c r="C101" s="184" t="s">
        <v>633</v>
      </c>
      <c r="D1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5">
        <f t="shared" ref="F101:F102" si="269">D101+E101</f>
        <v>0</v>
      </c>
      <c r="G101" s="185"/>
      <c r="H101" s="185">
        <f t="shared" ref="H101:H102" si="270">F101-G101</f>
        <v>0</v>
      </c>
      <c r="I101" s="185"/>
      <c r="J101" s="185">
        <f t="shared" ref="J101:J102" si="271">F101-I101</f>
        <v>0</v>
      </c>
      <c r="K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5">
        <f t="shared" ref="AB101:AB102" si="272">Y101+Z101+AA101</f>
        <v>0</v>
      </c>
      <c r="AC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5">
        <f t="shared" ref="AF101:AF102" si="273">AC101+AD101+AE101</f>
        <v>0</v>
      </c>
      <c r="AG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5">
        <f t="shared" ref="AJ101:AJ102" si="274">AG101+AH101+AI101</f>
        <v>0</v>
      </c>
      <c r="AK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5">
        <f t="shared" ref="AN101:AN102" si="275">AK101+AL101+AM101</f>
        <v>0</v>
      </c>
      <c r="AO101" s="185">
        <f t="shared" ref="AO101:AO102" si="276">AB101+AF101+AJ101+AN101</f>
        <v>0</v>
      </c>
    </row>
    <row r="102" spans="2:41" x14ac:dyDescent="0.25">
      <c r="B102" s="183" t="s">
        <v>282</v>
      </c>
      <c r="C102" s="184" t="s">
        <v>165</v>
      </c>
      <c r="D1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5">
        <f t="shared" si="269"/>
        <v>0</v>
      </c>
      <c r="G102" s="185"/>
      <c r="H102" s="185">
        <f t="shared" si="270"/>
        <v>0</v>
      </c>
      <c r="I102" s="185"/>
      <c r="J102" s="185">
        <f t="shared" si="271"/>
        <v>0</v>
      </c>
      <c r="K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5">
        <f t="shared" si="272"/>
        <v>0</v>
      </c>
      <c r="AC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5">
        <f t="shared" si="273"/>
        <v>0</v>
      </c>
      <c r="AG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5">
        <f t="shared" si="274"/>
        <v>0</v>
      </c>
      <c r="AK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5">
        <f t="shared" si="275"/>
        <v>0</v>
      </c>
      <c r="AO102" s="185">
        <f t="shared" si="276"/>
        <v>0</v>
      </c>
    </row>
    <row r="103" spans="2:41" x14ac:dyDescent="0.25">
      <c r="B103" s="183" t="s">
        <v>638</v>
      </c>
      <c r="C103" s="184" t="s">
        <v>635</v>
      </c>
      <c r="D1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5">
        <f>D103+E103</f>
        <v>0</v>
      </c>
      <c r="G103" s="185"/>
      <c r="H103" s="185">
        <f>F103-G103</f>
        <v>0</v>
      </c>
      <c r="I103" s="185"/>
      <c r="J103" s="185">
        <f>F103-I103</f>
        <v>0</v>
      </c>
      <c r="K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5">
        <f>Y103+Z103+AA103</f>
        <v>0</v>
      </c>
      <c r="AC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5">
        <f>AC103+AD103+AE103</f>
        <v>0</v>
      </c>
      <c r="AG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5">
        <f>AG103+AH103+AI103</f>
        <v>0</v>
      </c>
      <c r="AK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5">
        <f>AK103+AL103+AM103</f>
        <v>0</v>
      </c>
      <c r="AO103" s="185">
        <f>AB103+AF103+AJ103+AN103</f>
        <v>0</v>
      </c>
    </row>
    <row r="104" spans="2:41" x14ac:dyDescent="0.25">
      <c r="B104" s="183" t="s">
        <v>283</v>
      </c>
      <c r="C104" s="184" t="s">
        <v>166</v>
      </c>
      <c r="D1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5">
        <f t="shared" ref="F104" si="277">D104+E104</f>
        <v>0</v>
      </c>
      <c r="G104" s="185"/>
      <c r="H104" s="185">
        <f t="shared" ref="H104" si="278">F104-G104</f>
        <v>0</v>
      </c>
      <c r="I104" s="185"/>
      <c r="J104" s="185">
        <f t="shared" ref="J104" si="279">F104-I104</f>
        <v>0</v>
      </c>
      <c r="K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5">
        <f t="shared" ref="AB104" si="280">Y104+Z104+AA104</f>
        <v>0</v>
      </c>
      <c r="AC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5">
        <f t="shared" ref="AF104" si="281">AC104+AD104+AE104</f>
        <v>0</v>
      </c>
      <c r="AG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5">
        <f t="shared" ref="AJ104" si="282">AG104+AH104+AI104</f>
        <v>0</v>
      </c>
      <c r="AK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5">
        <f t="shared" ref="AN104" si="283">AK104+AL104+AM104</f>
        <v>0</v>
      </c>
      <c r="AO104" s="185">
        <f t="shared" ref="AO104" si="284">AB104+AF104+AJ104+AN104</f>
        <v>0</v>
      </c>
    </row>
    <row r="105" spans="2:41" x14ac:dyDescent="0.25">
      <c r="B105" s="183" t="s">
        <v>639</v>
      </c>
      <c r="C105" s="184" t="s">
        <v>637</v>
      </c>
      <c r="D1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5">
        <f t="shared" si="261"/>
        <v>0</v>
      </c>
      <c r="G105" s="185"/>
      <c r="H105" s="185">
        <f t="shared" si="262"/>
        <v>0</v>
      </c>
      <c r="I105" s="185"/>
      <c r="J105" s="185">
        <f t="shared" si="263"/>
        <v>0</v>
      </c>
      <c r="K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5">
        <f t="shared" si="264"/>
        <v>0</v>
      </c>
      <c r="AC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5">
        <f t="shared" si="265"/>
        <v>0</v>
      </c>
      <c r="AG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5">
        <f t="shared" si="266"/>
        <v>0</v>
      </c>
      <c r="AK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5">
        <f t="shared" si="267"/>
        <v>0</v>
      </c>
      <c r="AO105" s="185">
        <f t="shared" si="268"/>
        <v>0</v>
      </c>
    </row>
    <row r="106" spans="2:41" x14ac:dyDescent="0.25">
      <c r="B106" s="180" t="s">
        <v>287</v>
      </c>
      <c r="C106" s="181" t="s">
        <v>170</v>
      </c>
      <c r="D106" s="182">
        <f>D107+D118+D133+D149+D164+D190+D207+D214</f>
        <v>286800</v>
      </c>
      <c r="E106" s="182">
        <f>E107+E118+E133+E149+E164+E190+E207+E214</f>
        <v>0</v>
      </c>
      <c r="F106" s="182">
        <f t="shared" si="0"/>
        <v>286800</v>
      </c>
      <c r="G106" s="182">
        <f>G107+G118+G133+G149+G164+G190+G207+G214</f>
        <v>0</v>
      </c>
      <c r="H106" s="182">
        <f t="shared" si="2"/>
        <v>286800</v>
      </c>
      <c r="I106" s="182">
        <f>I107+I118+I133+I149+I164+I190+I207+I214</f>
        <v>0</v>
      </c>
      <c r="J106" s="182">
        <f t="shared" si="3"/>
        <v>286800</v>
      </c>
      <c r="K106" s="182">
        <f t="shared" ref="K106:AA106" si="285">K107+K118+K133+K149+K164+K190+K207+K214</f>
        <v>542000</v>
      </c>
      <c r="L106" s="182">
        <f t="shared" si="285"/>
        <v>0</v>
      </c>
      <c r="M106" s="182">
        <f t="shared" si="285"/>
        <v>0</v>
      </c>
      <c r="N106" s="182">
        <f t="shared" si="285"/>
        <v>0</v>
      </c>
      <c r="O106" s="182">
        <f t="shared" si="285"/>
        <v>0</v>
      </c>
      <c r="P106" s="182">
        <f t="shared" si="285"/>
        <v>0</v>
      </c>
      <c r="Q106" s="182">
        <f t="shared" si="285"/>
        <v>0</v>
      </c>
      <c r="R106" s="182">
        <f t="shared" si="285"/>
        <v>0</v>
      </c>
      <c r="S106" s="182">
        <f t="shared" si="285"/>
        <v>0</v>
      </c>
      <c r="T106" s="182">
        <f t="shared" si="285"/>
        <v>0</v>
      </c>
      <c r="U106" s="182">
        <f t="shared" si="285"/>
        <v>0</v>
      </c>
      <c r="V106" s="182">
        <f t="shared" si="285"/>
        <v>0</v>
      </c>
      <c r="W106" s="182">
        <f t="shared" si="285"/>
        <v>0</v>
      </c>
      <c r="X106" s="182">
        <f t="shared" si="285"/>
        <v>29600</v>
      </c>
      <c r="Y106" s="182">
        <f t="shared" si="285"/>
        <v>121100</v>
      </c>
      <c r="Z106" s="182">
        <f t="shared" si="285"/>
        <v>0</v>
      </c>
      <c r="AA106" s="182">
        <f t="shared" si="285"/>
        <v>0</v>
      </c>
      <c r="AB106" s="182">
        <f t="shared" si="5"/>
        <v>121100</v>
      </c>
      <c r="AC106" s="182">
        <f>AC107+AC118+AC133+AC149+AC164+AC190+AC207+AC214</f>
        <v>267500</v>
      </c>
      <c r="AD106" s="182">
        <f>AD107+AD118+AD133+AD149+AD164+AD190+AD207+AD214</f>
        <v>0</v>
      </c>
      <c r="AE106" s="182">
        <f>AE107+AE118+AE133+AE149+AE164+AE190+AE207+AE214</f>
        <v>0</v>
      </c>
      <c r="AF106" s="182">
        <f t="shared" si="6"/>
        <v>267500</v>
      </c>
      <c r="AG106" s="182">
        <f>AG107+AG118+AG133+AG149+AG164+AG190+AG207+AG214</f>
        <v>73200</v>
      </c>
      <c r="AH106" s="182">
        <f>AH107+AH118+AH133+AH149+AH164+AH190+AH207+AH214</f>
        <v>0</v>
      </c>
      <c r="AI106" s="182">
        <f>AI107+AI118+AI133+AI149+AI164+AI190+AI207+AI214</f>
        <v>0</v>
      </c>
      <c r="AJ106" s="182">
        <f t="shared" si="7"/>
        <v>73200</v>
      </c>
      <c r="AK106" s="182">
        <f>AK107+AK118+AK133+AK149+AK164+AK190+AK207+AK214</f>
        <v>109800</v>
      </c>
      <c r="AL106" s="182">
        <f>AL107+AL118+AL133+AL149+AL164+AL190+AL207+AL214</f>
        <v>0</v>
      </c>
      <c r="AM106" s="182">
        <f>AM107+AM118+AM133+AM149+AM164+AM190+AM207+AM214</f>
        <v>0</v>
      </c>
      <c r="AN106" s="182">
        <f t="shared" si="8"/>
        <v>109800</v>
      </c>
      <c r="AO106" s="182">
        <f t="shared" si="9"/>
        <v>571600</v>
      </c>
    </row>
    <row r="107" spans="2:41" x14ac:dyDescent="0.25">
      <c r="B107" s="192" t="s">
        <v>288</v>
      </c>
      <c r="C107" s="193" t="s">
        <v>171</v>
      </c>
      <c r="D107" s="194">
        <f>SUM(D108:D117)</f>
        <v>0</v>
      </c>
      <c r="E107" s="194">
        <f>SUM(E108:E117)</f>
        <v>0</v>
      </c>
      <c r="F107" s="194">
        <f t="shared" ref="F107:F221" si="286">D107+E107</f>
        <v>0</v>
      </c>
      <c r="G107" s="194">
        <f>SUM(G108:G117)</f>
        <v>0</v>
      </c>
      <c r="H107" s="194">
        <f t="shared" si="2"/>
        <v>0</v>
      </c>
      <c r="I107" s="194">
        <f>SUM(I108:I117)</f>
        <v>0</v>
      </c>
      <c r="J107" s="194">
        <f t="shared" si="3"/>
        <v>0</v>
      </c>
      <c r="K107" s="194">
        <f t="shared" ref="K107:AA107" si="287">SUM(K108:K117)</f>
        <v>0</v>
      </c>
      <c r="L107" s="194">
        <f t="shared" si="287"/>
        <v>0</v>
      </c>
      <c r="M107" s="194">
        <f t="shared" si="287"/>
        <v>0</v>
      </c>
      <c r="N107" s="194">
        <f t="shared" si="287"/>
        <v>0</v>
      </c>
      <c r="O107" s="194">
        <f t="shared" si="287"/>
        <v>0</v>
      </c>
      <c r="P107" s="194">
        <f t="shared" ref="P107:Q107" si="288">SUM(P108:P117)</f>
        <v>0</v>
      </c>
      <c r="Q107" s="194">
        <f t="shared" si="288"/>
        <v>0</v>
      </c>
      <c r="R107" s="194">
        <f t="shared" si="287"/>
        <v>0</v>
      </c>
      <c r="S107" s="194">
        <f t="shared" si="287"/>
        <v>0</v>
      </c>
      <c r="T107" s="194">
        <f t="shared" si="287"/>
        <v>0</v>
      </c>
      <c r="U107" s="194">
        <f t="shared" si="287"/>
        <v>0</v>
      </c>
      <c r="V107" s="194">
        <f t="shared" ref="V107" si="289">SUM(V108:V117)</f>
        <v>0</v>
      </c>
      <c r="W107" s="194">
        <f t="shared" si="287"/>
        <v>0</v>
      </c>
      <c r="X107" s="194">
        <f t="shared" si="287"/>
        <v>0</v>
      </c>
      <c r="Y107" s="194">
        <f t="shared" si="287"/>
        <v>0</v>
      </c>
      <c r="Z107" s="194">
        <f t="shared" si="287"/>
        <v>0</v>
      </c>
      <c r="AA107" s="194">
        <f t="shared" si="287"/>
        <v>0</v>
      </c>
      <c r="AB107" s="194">
        <f t="shared" si="5"/>
        <v>0</v>
      </c>
      <c r="AC107" s="194">
        <f>SUM(AC108:AC117)</f>
        <v>0</v>
      </c>
      <c r="AD107" s="194">
        <f>SUM(AD108:AD117)</f>
        <v>0</v>
      </c>
      <c r="AE107" s="194">
        <f>SUM(AE108:AE117)</f>
        <v>0</v>
      </c>
      <c r="AF107" s="194">
        <f t="shared" si="6"/>
        <v>0</v>
      </c>
      <c r="AG107" s="194">
        <f>SUM(AG108:AG117)</f>
        <v>0</v>
      </c>
      <c r="AH107" s="194">
        <f>SUM(AH108:AH117)</f>
        <v>0</v>
      </c>
      <c r="AI107" s="194">
        <f>SUM(AI108:AI117)</f>
        <v>0</v>
      </c>
      <c r="AJ107" s="194">
        <f t="shared" si="7"/>
        <v>0</v>
      </c>
      <c r="AK107" s="194">
        <f>SUM(AK108:AK117)</f>
        <v>0</v>
      </c>
      <c r="AL107" s="194">
        <f>SUM(AL108:AL117)</f>
        <v>0</v>
      </c>
      <c r="AM107" s="194">
        <f>SUM(AM108:AM117)</f>
        <v>0</v>
      </c>
      <c r="AN107" s="194">
        <f t="shared" si="8"/>
        <v>0</v>
      </c>
      <c r="AO107" s="194">
        <f t="shared" si="9"/>
        <v>0</v>
      </c>
    </row>
    <row r="108" spans="2:41" x14ac:dyDescent="0.25">
      <c r="B108" s="183" t="s">
        <v>640</v>
      </c>
      <c r="C108" s="184" t="s">
        <v>133</v>
      </c>
      <c r="D1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5">
        <f t="shared" si="286"/>
        <v>0</v>
      </c>
      <c r="G108" s="185"/>
      <c r="H108" s="185">
        <f t="shared" ref="H108:H115" si="290">F108-G108</f>
        <v>0</v>
      </c>
      <c r="I108" s="185"/>
      <c r="J108" s="185">
        <f t="shared" ref="J108:J115" si="291">F108-I108</f>
        <v>0</v>
      </c>
      <c r="K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5">
        <f t="shared" ref="AB108:AB115" si="292">Y108+Z108+AA108</f>
        <v>0</v>
      </c>
      <c r="AC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5">
        <f t="shared" ref="AF108:AF115" si="293">AC108+AD108+AE108</f>
        <v>0</v>
      </c>
      <c r="AG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5">
        <f t="shared" ref="AJ108:AJ115" si="294">AG108+AH108+AI108</f>
        <v>0</v>
      </c>
      <c r="AK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5">
        <f t="shared" ref="AN108:AN115" si="295">AK108+AL108+AM108</f>
        <v>0</v>
      </c>
      <c r="AO108" s="185">
        <f t="shared" ref="AO108:AO115" si="296">AB108+AF108+AJ108+AN108</f>
        <v>0</v>
      </c>
    </row>
    <row r="109" spans="2:41" x14ac:dyDescent="0.25">
      <c r="B109" s="183" t="s">
        <v>641</v>
      </c>
      <c r="C109" s="184" t="s">
        <v>642</v>
      </c>
      <c r="D1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5">
        <f t="shared" ref="F109:F112" si="297">D109+E109</f>
        <v>0</v>
      </c>
      <c r="G109" s="185"/>
      <c r="H109" s="185">
        <f t="shared" si="290"/>
        <v>0</v>
      </c>
      <c r="I109" s="185"/>
      <c r="J109" s="185">
        <f t="shared" si="291"/>
        <v>0</v>
      </c>
      <c r="K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5">
        <f t="shared" si="292"/>
        <v>0</v>
      </c>
      <c r="AC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5">
        <f t="shared" si="293"/>
        <v>0</v>
      </c>
      <c r="AG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5">
        <f t="shared" si="294"/>
        <v>0</v>
      </c>
      <c r="AK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5">
        <f t="shared" si="295"/>
        <v>0</v>
      </c>
      <c r="AO109" s="185">
        <f t="shared" si="296"/>
        <v>0</v>
      </c>
    </row>
    <row r="110" spans="2:41" x14ac:dyDescent="0.25">
      <c r="B110" s="183" t="s">
        <v>643</v>
      </c>
      <c r="C110" s="184" t="s">
        <v>644</v>
      </c>
      <c r="D1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5">
        <f t="shared" si="297"/>
        <v>0</v>
      </c>
      <c r="G110" s="185"/>
      <c r="H110" s="185">
        <f t="shared" si="290"/>
        <v>0</v>
      </c>
      <c r="I110" s="185"/>
      <c r="J110" s="185">
        <f t="shared" si="291"/>
        <v>0</v>
      </c>
      <c r="K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5">
        <f t="shared" si="292"/>
        <v>0</v>
      </c>
      <c r="AC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5">
        <f t="shared" si="293"/>
        <v>0</v>
      </c>
      <c r="AG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5">
        <f t="shared" si="294"/>
        <v>0</v>
      </c>
      <c r="AK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5">
        <f t="shared" si="295"/>
        <v>0</v>
      </c>
      <c r="AO110" s="185">
        <f t="shared" si="296"/>
        <v>0</v>
      </c>
    </row>
    <row r="111" spans="2:41" x14ac:dyDescent="0.25">
      <c r="B111" s="183" t="s">
        <v>289</v>
      </c>
      <c r="C111" s="184" t="s">
        <v>172</v>
      </c>
      <c r="D1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5">
        <f t="shared" si="297"/>
        <v>0</v>
      </c>
      <c r="G111" s="185"/>
      <c r="H111" s="185">
        <f t="shared" ref="H111:H112" si="298">F111-G111</f>
        <v>0</v>
      </c>
      <c r="I111" s="185"/>
      <c r="J111" s="185">
        <f t="shared" ref="J111:J112" si="299">F111-I111</f>
        <v>0</v>
      </c>
      <c r="K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5">
        <f t="shared" ref="AB111:AB112" si="300">Y111+Z111+AA111</f>
        <v>0</v>
      </c>
      <c r="AC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5">
        <f t="shared" ref="AF111:AF112" si="301">AC111+AD111+AE111</f>
        <v>0</v>
      </c>
      <c r="AG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5">
        <f t="shared" ref="AJ111:AJ112" si="302">AG111+AH111+AI111</f>
        <v>0</v>
      </c>
      <c r="AK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5">
        <f t="shared" ref="AN111:AN112" si="303">AK111+AL111+AM111</f>
        <v>0</v>
      </c>
      <c r="AO111" s="185">
        <f t="shared" ref="AO111:AO112" si="304">AB111+AF111+AJ111+AN111</f>
        <v>0</v>
      </c>
    </row>
    <row r="112" spans="2:41" x14ac:dyDescent="0.25">
      <c r="B112" s="183" t="s">
        <v>645</v>
      </c>
      <c r="C112" s="184" t="s">
        <v>646</v>
      </c>
      <c r="D1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5">
        <f t="shared" si="297"/>
        <v>0</v>
      </c>
      <c r="G112" s="185"/>
      <c r="H112" s="185">
        <f t="shared" si="298"/>
        <v>0</v>
      </c>
      <c r="I112" s="185"/>
      <c r="J112" s="185">
        <f t="shared" si="299"/>
        <v>0</v>
      </c>
      <c r="K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5">
        <f t="shared" si="300"/>
        <v>0</v>
      </c>
      <c r="AC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5">
        <f t="shared" si="301"/>
        <v>0</v>
      </c>
      <c r="AG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5">
        <f t="shared" si="302"/>
        <v>0</v>
      </c>
      <c r="AK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5">
        <f t="shared" si="303"/>
        <v>0</v>
      </c>
      <c r="AO112" s="185">
        <f t="shared" si="304"/>
        <v>0</v>
      </c>
    </row>
    <row r="113" spans="2:41" x14ac:dyDescent="0.25">
      <c r="B113" s="183" t="s">
        <v>647</v>
      </c>
      <c r="C113" s="184" t="s">
        <v>648</v>
      </c>
      <c r="D1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5">
        <f t="shared" si="286"/>
        <v>0</v>
      </c>
      <c r="G113" s="185"/>
      <c r="H113" s="185">
        <f t="shared" ref="H113:H114" si="305">F113-G113</f>
        <v>0</v>
      </c>
      <c r="I113" s="185"/>
      <c r="J113" s="185">
        <f t="shared" ref="J113:J114" si="306">F113-I113</f>
        <v>0</v>
      </c>
      <c r="K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5">
        <f t="shared" ref="AB113:AB114" si="307">Y113+Z113+AA113</f>
        <v>0</v>
      </c>
      <c r="AC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5">
        <f t="shared" ref="AF113:AF114" si="308">AC113+AD113+AE113</f>
        <v>0</v>
      </c>
      <c r="AG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5">
        <f t="shared" ref="AJ113:AJ114" si="309">AG113+AH113+AI113</f>
        <v>0</v>
      </c>
      <c r="AK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5">
        <f t="shared" ref="AN113:AN114" si="310">AK113+AL113+AM113</f>
        <v>0</v>
      </c>
      <c r="AO113" s="185">
        <f t="shared" ref="AO113:AO114" si="311">AB113+AF113+AJ113+AN113</f>
        <v>0</v>
      </c>
    </row>
    <row r="114" spans="2:41" x14ac:dyDescent="0.25">
      <c r="B114" s="183" t="s">
        <v>649</v>
      </c>
      <c r="C114" s="184" t="s">
        <v>650</v>
      </c>
      <c r="D1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5">
        <f t="shared" si="286"/>
        <v>0</v>
      </c>
      <c r="G114" s="185"/>
      <c r="H114" s="185">
        <f t="shared" si="305"/>
        <v>0</v>
      </c>
      <c r="I114" s="185"/>
      <c r="J114" s="185">
        <f t="shared" si="306"/>
        <v>0</v>
      </c>
      <c r="K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5">
        <f t="shared" si="307"/>
        <v>0</v>
      </c>
      <c r="AC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5">
        <f t="shared" si="308"/>
        <v>0</v>
      </c>
      <c r="AG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5">
        <f t="shared" si="309"/>
        <v>0</v>
      </c>
      <c r="AK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5">
        <f t="shared" si="310"/>
        <v>0</v>
      </c>
      <c r="AO114" s="185">
        <f t="shared" si="311"/>
        <v>0</v>
      </c>
    </row>
    <row r="115" spans="2:41" x14ac:dyDescent="0.25">
      <c r="B115" s="183" t="s">
        <v>651</v>
      </c>
      <c r="C115" s="184" t="s">
        <v>652</v>
      </c>
      <c r="D1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5">
        <f t="shared" ref="F115" si="312">D115+E115</f>
        <v>0</v>
      </c>
      <c r="G115" s="185"/>
      <c r="H115" s="185">
        <f t="shared" si="290"/>
        <v>0</v>
      </c>
      <c r="I115" s="185"/>
      <c r="J115" s="185">
        <f t="shared" si="291"/>
        <v>0</v>
      </c>
      <c r="K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5">
        <f t="shared" si="292"/>
        <v>0</v>
      </c>
      <c r="AC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5">
        <f t="shared" si="293"/>
        <v>0</v>
      </c>
      <c r="AG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5">
        <f t="shared" si="294"/>
        <v>0</v>
      </c>
      <c r="AK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5">
        <f t="shared" si="295"/>
        <v>0</v>
      </c>
      <c r="AO115" s="185">
        <f t="shared" si="296"/>
        <v>0</v>
      </c>
    </row>
    <row r="116" spans="2:41" x14ac:dyDescent="0.25">
      <c r="B116" s="183" t="s">
        <v>653</v>
      </c>
      <c r="C116" s="184" t="s">
        <v>654</v>
      </c>
      <c r="D1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5">
        <f t="shared" ref="F116" si="313">D116+E116</f>
        <v>0</v>
      </c>
      <c r="G116" s="185"/>
      <c r="H116" s="185">
        <f t="shared" si="2"/>
        <v>0</v>
      </c>
      <c r="I116" s="185"/>
      <c r="J116" s="185">
        <f t="shared" si="3"/>
        <v>0</v>
      </c>
      <c r="K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5">
        <f t="shared" si="5"/>
        <v>0</v>
      </c>
      <c r="AC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5">
        <f t="shared" si="6"/>
        <v>0</v>
      </c>
      <c r="AG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5">
        <f t="shared" si="7"/>
        <v>0</v>
      </c>
      <c r="AK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5">
        <f t="shared" si="8"/>
        <v>0</v>
      </c>
      <c r="AO116" s="185">
        <f t="shared" si="9"/>
        <v>0</v>
      </c>
    </row>
    <row r="117" spans="2:41" x14ac:dyDescent="0.25">
      <c r="B117" s="183" t="s">
        <v>655</v>
      </c>
      <c r="C117" s="184" t="s">
        <v>656</v>
      </c>
      <c r="D1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5">
        <f t="shared" si="286"/>
        <v>0</v>
      </c>
      <c r="G117" s="185"/>
      <c r="H117" s="185">
        <f t="shared" ref="H117" si="314">F117-G117</f>
        <v>0</v>
      </c>
      <c r="I117" s="185"/>
      <c r="J117" s="185">
        <f t="shared" ref="J117" si="315">F117-I117</f>
        <v>0</v>
      </c>
      <c r="K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5">
        <f t="shared" ref="AB117" si="316">Y117+Z117+AA117</f>
        <v>0</v>
      </c>
      <c r="AC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5">
        <f t="shared" ref="AF117" si="317">AC117+AD117+AE117</f>
        <v>0</v>
      </c>
      <c r="AG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5">
        <f t="shared" ref="AJ117" si="318">AG117+AH117+AI117</f>
        <v>0</v>
      </c>
      <c r="AK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5">
        <f t="shared" ref="AN117" si="319">AK117+AL117+AM117</f>
        <v>0</v>
      </c>
      <c r="AO117" s="185">
        <f t="shared" ref="AO117" si="320">AB117+AF117+AJ117+AN117</f>
        <v>0</v>
      </c>
    </row>
    <row r="118" spans="2:41" x14ac:dyDescent="0.25">
      <c r="B118" s="192" t="s">
        <v>290</v>
      </c>
      <c r="C118" s="193" t="s">
        <v>173</v>
      </c>
      <c r="D118" s="194">
        <f>SUM(D119:D132)</f>
        <v>0</v>
      </c>
      <c r="E118" s="194">
        <f>SUM(E119:E132)</f>
        <v>0</v>
      </c>
      <c r="F118" s="194">
        <f t="shared" si="286"/>
        <v>0</v>
      </c>
      <c r="G118" s="194">
        <f t="shared" ref="G118:I118" si="321">SUM(G119:G132)</f>
        <v>0</v>
      </c>
      <c r="H118" s="194">
        <f t="shared" si="2"/>
        <v>0</v>
      </c>
      <c r="I118" s="194">
        <f t="shared" si="321"/>
        <v>0</v>
      </c>
      <c r="J118" s="194">
        <f t="shared" si="3"/>
        <v>0</v>
      </c>
      <c r="K118" s="194">
        <f t="shared" ref="K118:AM118" si="322">SUM(K119:K132)</f>
        <v>0</v>
      </c>
      <c r="L118" s="194">
        <f t="shared" si="322"/>
        <v>0</v>
      </c>
      <c r="M118" s="194">
        <f t="shared" si="322"/>
        <v>0</v>
      </c>
      <c r="N118" s="194">
        <f t="shared" si="322"/>
        <v>0</v>
      </c>
      <c r="O118" s="194">
        <f t="shared" si="322"/>
        <v>0</v>
      </c>
      <c r="P118" s="194">
        <f t="shared" ref="P118:Q118" si="323">SUM(P119:P132)</f>
        <v>0</v>
      </c>
      <c r="Q118" s="194">
        <f t="shared" si="323"/>
        <v>0</v>
      </c>
      <c r="R118" s="194">
        <f t="shared" si="322"/>
        <v>0</v>
      </c>
      <c r="S118" s="194">
        <f t="shared" si="322"/>
        <v>0</v>
      </c>
      <c r="T118" s="194">
        <f t="shared" si="322"/>
        <v>0</v>
      </c>
      <c r="U118" s="194">
        <f t="shared" si="322"/>
        <v>0</v>
      </c>
      <c r="V118" s="194">
        <f t="shared" ref="V118" si="324">SUM(V119:V132)</f>
        <v>0</v>
      </c>
      <c r="W118" s="194">
        <f t="shared" si="322"/>
        <v>0</v>
      </c>
      <c r="X118" s="194">
        <f t="shared" si="322"/>
        <v>0</v>
      </c>
      <c r="Y118" s="194">
        <f t="shared" si="322"/>
        <v>0</v>
      </c>
      <c r="Z118" s="194">
        <f t="shared" si="322"/>
        <v>0</v>
      </c>
      <c r="AA118" s="194">
        <f t="shared" si="322"/>
        <v>0</v>
      </c>
      <c r="AB118" s="194">
        <f t="shared" si="5"/>
        <v>0</v>
      </c>
      <c r="AC118" s="194">
        <f t="shared" si="322"/>
        <v>0</v>
      </c>
      <c r="AD118" s="194">
        <f t="shared" si="322"/>
        <v>0</v>
      </c>
      <c r="AE118" s="194">
        <f t="shared" si="322"/>
        <v>0</v>
      </c>
      <c r="AF118" s="194">
        <f t="shared" si="6"/>
        <v>0</v>
      </c>
      <c r="AG118" s="194">
        <f t="shared" si="322"/>
        <v>0</v>
      </c>
      <c r="AH118" s="194">
        <f t="shared" si="322"/>
        <v>0</v>
      </c>
      <c r="AI118" s="194">
        <f t="shared" si="322"/>
        <v>0</v>
      </c>
      <c r="AJ118" s="194">
        <f t="shared" si="7"/>
        <v>0</v>
      </c>
      <c r="AK118" s="194">
        <f t="shared" si="322"/>
        <v>0</v>
      </c>
      <c r="AL118" s="194">
        <f t="shared" si="322"/>
        <v>0</v>
      </c>
      <c r="AM118" s="194">
        <f t="shared" si="322"/>
        <v>0</v>
      </c>
      <c r="AN118" s="194">
        <f t="shared" si="8"/>
        <v>0</v>
      </c>
      <c r="AO118" s="194">
        <f t="shared" si="9"/>
        <v>0</v>
      </c>
    </row>
    <row r="119" spans="2:41" x14ac:dyDescent="0.25">
      <c r="B119" s="183" t="s">
        <v>291</v>
      </c>
      <c r="C119" s="184" t="s">
        <v>174</v>
      </c>
      <c r="D1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5">
        <f t="shared" si="286"/>
        <v>0</v>
      </c>
      <c r="G119" s="185"/>
      <c r="H119" s="185">
        <f t="shared" ref="H119:H132" si="325">F119-G119</f>
        <v>0</v>
      </c>
      <c r="I119" s="185"/>
      <c r="J119" s="185">
        <f t="shared" ref="J119:J132" si="326">F119-I119</f>
        <v>0</v>
      </c>
      <c r="K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5">
        <f t="shared" ref="AB119:AB132" si="327">Y119+Z119+AA119</f>
        <v>0</v>
      </c>
      <c r="AC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5">
        <f t="shared" ref="AF119:AF132" si="328">AC119+AD119+AE119</f>
        <v>0</v>
      </c>
      <c r="AG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5">
        <f t="shared" ref="AJ119:AJ132" si="329">AG119+AH119+AI119</f>
        <v>0</v>
      </c>
      <c r="AK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5">
        <f t="shared" ref="AN119:AN132" si="330">AK119+AL119+AM119</f>
        <v>0</v>
      </c>
      <c r="AO119" s="185">
        <f t="shared" ref="AO119:AO132" si="331">AB119+AF119+AJ119+AN119</f>
        <v>0</v>
      </c>
    </row>
    <row r="120" spans="2:41" x14ac:dyDescent="0.25">
      <c r="B120" s="183" t="s">
        <v>657</v>
      </c>
      <c r="C120" s="184" t="s">
        <v>658</v>
      </c>
      <c r="D1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5">
        <f t="shared" ref="F120:F125" si="332">D120+E120</f>
        <v>0</v>
      </c>
      <c r="G120" s="185"/>
      <c r="H120" s="185">
        <f t="shared" ref="H120:H125" si="333">F120-G120</f>
        <v>0</v>
      </c>
      <c r="I120" s="185"/>
      <c r="J120" s="185">
        <f t="shared" ref="J120:J125" si="334">F120-I120</f>
        <v>0</v>
      </c>
      <c r="K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5">
        <f t="shared" ref="AB120:AB125" si="335">Y120+Z120+AA120</f>
        <v>0</v>
      </c>
      <c r="AC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5">
        <f t="shared" ref="AF120:AF125" si="336">AC120+AD120+AE120</f>
        <v>0</v>
      </c>
      <c r="AG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5">
        <f t="shared" ref="AJ120:AJ125" si="337">AG120+AH120+AI120</f>
        <v>0</v>
      </c>
      <c r="AK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5">
        <f t="shared" ref="AN120:AN125" si="338">AK120+AL120+AM120</f>
        <v>0</v>
      </c>
      <c r="AO120" s="185">
        <f t="shared" ref="AO120:AO125" si="339">AB120+AF120+AJ120+AN120</f>
        <v>0</v>
      </c>
    </row>
    <row r="121" spans="2:41" x14ac:dyDescent="0.25">
      <c r="B121" s="183" t="s">
        <v>292</v>
      </c>
      <c r="C121" s="184" t="s">
        <v>175</v>
      </c>
      <c r="D1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5">
        <f t="shared" si="332"/>
        <v>0</v>
      </c>
      <c r="G121" s="185"/>
      <c r="H121" s="185">
        <f t="shared" si="333"/>
        <v>0</v>
      </c>
      <c r="I121" s="185"/>
      <c r="J121" s="185">
        <f t="shared" si="334"/>
        <v>0</v>
      </c>
      <c r="K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5">
        <f t="shared" si="335"/>
        <v>0</v>
      </c>
      <c r="AC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5">
        <f t="shared" si="336"/>
        <v>0</v>
      </c>
      <c r="AG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5">
        <f t="shared" si="337"/>
        <v>0</v>
      </c>
      <c r="AK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5">
        <f t="shared" si="338"/>
        <v>0</v>
      </c>
      <c r="AO121" s="185">
        <f t="shared" si="339"/>
        <v>0</v>
      </c>
    </row>
    <row r="122" spans="2:41" x14ac:dyDescent="0.25">
      <c r="B122" s="183" t="s">
        <v>659</v>
      </c>
      <c r="C122" s="184" t="s">
        <v>660</v>
      </c>
      <c r="D1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5">
        <f t="shared" si="332"/>
        <v>0</v>
      </c>
      <c r="G122" s="185"/>
      <c r="H122" s="185">
        <f t="shared" si="333"/>
        <v>0</v>
      </c>
      <c r="I122" s="185"/>
      <c r="J122" s="185">
        <f t="shared" si="334"/>
        <v>0</v>
      </c>
      <c r="K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5">
        <f t="shared" si="335"/>
        <v>0</v>
      </c>
      <c r="AC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5">
        <f t="shared" si="336"/>
        <v>0</v>
      </c>
      <c r="AG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5">
        <f t="shared" si="337"/>
        <v>0</v>
      </c>
      <c r="AK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5">
        <f t="shared" si="338"/>
        <v>0</v>
      </c>
      <c r="AO122" s="185">
        <f t="shared" si="339"/>
        <v>0</v>
      </c>
    </row>
    <row r="123" spans="2:41" x14ac:dyDescent="0.25">
      <c r="B123" s="183" t="s">
        <v>661</v>
      </c>
      <c r="C123" s="184" t="s">
        <v>662</v>
      </c>
      <c r="D1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5">
        <f t="shared" si="332"/>
        <v>0</v>
      </c>
      <c r="G123" s="185"/>
      <c r="H123" s="185">
        <f t="shared" si="333"/>
        <v>0</v>
      </c>
      <c r="I123" s="185"/>
      <c r="J123" s="185">
        <f t="shared" si="334"/>
        <v>0</v>
      </c>
      <c r="K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5">
        <f t="shared" si="335"/>
        <v>0</v>
      </c>
      <c r="AC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5">
        <f t="shared" si="336"/>
        <v>0</v>
      </c>
      <c r="AG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5">
        <f t="shared" si="337"/>
        <v>0</v>
      </c>
      <c r="AK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5">
        <f t="shared" si="338"/>
        <v>0</v>
      </c>
      <c r="AO123" s="185">
        <f t="shared" si="339"/>
        <v>0</v>
      </c>
    </row>
    <row r="124" spans="2:41" x14ac:dyDescent="0.25">
      <c r="B124" s="183" t="s">
        <v>663</v>
      </c>
      <c r="C124" s="184" t="s">
        <v>664</v>
      </c>
      <c r="D1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5">
        <f t="shared" si="332"/>
        <v>0</v>
      </c>
      <c r="G124" s="185"/>
      <c r="H124" s="185">
        <f t="shared" si="333"/>
        <v>0</v>
      </c>
      <c r="I124" s="185"/>
      <c r="J124" s="185">
        <f t="shared" si="334"/>
        <v>0</v>
      </c>
      <c r="K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5">
        <f t="shared" si="335"/>
        <v>0</v>
      </c>
      <c r="AC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5">
        <f t="shared" si="336"/>
        <v>0</v>
      </c>
      <c r="AG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5">
        <f t="shared" si="337"/>
        <v>0</v>
      </c>
      <c r="AK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5">
        <f t="shared" si="338"/>
        <v>0</v>
      </c>
      <c r="AO124" s="185">
        <f t="shared" si="339"/>
        <v>0</v>
      </c>
    </row>
    <row r="125" spans="2:41" x14ac:dyDescent="0.25">
      <c r="B125" s="183" t="s">
        <v>665</v>
      </c>
      <c r="C125" s="184" t="s">
        <v>666</v>
      </c>
      <c r="D1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5">
        <f t="shared" si="332"/>
        <v>0</v>
      </c>
      <c r="G125" s="185"/>
      <c r="H125" s="185">
        <f t="shared" si="333"/>
        <v>0</v>
      </c>
      <c r="I125" s="185"/>
      <c r="J125" s="185">
        <f t="shared" si="334"/>
        <v>0</v>
      </c>
      <c r="K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5">
        <f t="shared" si="335"/>
        <v>0</v>
      </c>
      <c r="AC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5">
        <f t="shared" si="336"/>
        <v>0</v>
      </c>
      <c r="AG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5">
        <f t="shared" si="337"/>
        <v>0</v>
      </c>
      <c r="AK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5">
        <f t="shared" si="338"/>
        <v>0</v>
      </c>
      <c r="AO125" s="185">
        <f t="shared" si="339"/>
        <v>0</v>
      </c>
    </row>
    <row r="126" spans="2:41" x14ac:dyDescent="0.25">
      <c r="B126" s="183" t="s">
        <v>667</v>
      </c>
      <c r="C126" s="184" t="s">
        <v>668</v>
      </c>
      <c r="D1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5">
        <f t="shared" si="286"/>
        <v>0</v>
      </c>
      <c r="G126" s="185"/>
      <c r="H126" s="185">
        <f t="shared" si="325"/>
        <v>0</v>
      </c>
      <c r="I126" s="185"/>
      <c r="J126" s="185">
        <f t="shared" si="326"/>
        <v>0</v>
      </c>
      <c r="K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5">
        <f t="shared" si="327"/>
        <v>0</v>
      </c>
      <c r="AC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5">
        <f t="shared" si="328"/>
        <v>0</v>
      </c>
      <c r="AG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5">
        <f t="shared" si="329"/>
        <v>0</v>
      </c>
      <c r="AK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5">
        <f t="shared" si="330"/>
        <v>0</v>
      </c>
      <c r="AO126" s="185">
        <f t="shared" si="331"/>
        <v>0</v>
      </c>
    </row>
    <row r="127" spans="2:41" x14ac:dyDescent="0.25">
      <c r="B127" s="183" t="s">
        <v>669</v>
      </c>
      <c r="C127" s="184" t="s">
        <v>670</v>
      </c>
      <c r="D1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5">
        <f t="shared" si="286"/>
        <v>0</v>
      </c>
      <c r="G127" s="185"/>
      <c r="H127" s="185">
        <f t="shared" si="325"/>
        <v>0</v>
      </c>
      <c r="I127" s="185"/>
      <c r="J127" s="185">
        <f t="shared" si="326"/>
        <v>0</v>
      </c>
      <c r="K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5">
        <f t="shared" si="327"/>
        <v>0</v>
      </c>
      <c r="AC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5">
        <f t="shared" si="328"/>
        <v>0</v>
      </c>
      <c r="AG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5">
        <f t="shared" si="329"/>
        <v>0</v>
      </c>
      <c r="AK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5">
        <f t="shared" si="330"/>
        <v>0</v>
      </c>
      <c r="AO127" s="185">
        <f t="shared" si="331"/>
        <v>0</v>
      </c>
    </row>
    <row r="128" spans="2:41" x14ac:dyDescent="0.25">
      <c r="B128" s="183" t="s">
        <v>671</v>
      </c>
      <c r="C128" s="184" t="s">
        <v>672</v>
      </c>
      <c r="D1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5">
        <f t="shared" ref="F128" si="340">D128+E128</f>
        <v>0</v>
      </c>
      <c r="G128" s="185"/>
      <c r="H128" s="185">
        <f t="shared" ref="H128" si="341">F128-G128</f>
        <v>0</v>
      </c>
      <c r="I128" s="185"/>
      <c r="J128" s="185">
        <f t="shared" ref="J128" si="342">F128-I128</f>
        <v>0</v>
      </c>
      <c r="K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5">
        <f t="shared" ref="AB128" si="343">Y128+Z128+AA128</f>
        <v>0</v>
      </c>
      <c r="AC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5">
        <f t="shared" ref="AF128" si="344">AC128+AD128+AE128</f>
        <v>0</v>
      </c>
      <c r="AG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5">
        <f t="shared" ref="AJ128" si="345">AG128+AH128+AI128</f>
        <v>0</v>
      </c>
      <c r="AK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5">
        <f t="shared" ref="AN128" si="346">AK128+AL128+AM128</f>
        <v>0</v>
      </c>
      <c r="AO128" s="185">
        <f t="shared" ref="AO128" si="347">AB128+AF128+AJ128+AN128</f>
        <v>0</v>
      </c>
    </row>
    <row r="129" spans="2:41" x14ac:dyDescent="0.25">
      <c r="B129" s="183" t="s">
        <v>293</v>
      </c>
      <c r="C129" s="184" t="s">
        <v>176</v>
      </c>
      <c r="D1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5">
        <f t="shared" ref="F129:F130" si="348">D129+E129</f>
        <v>0</v>
      </c>
      <c r="G129" s="185"/>
      <c r="H129" s="185">
        <f t="shared" ref="H129:H130" si="349">F129-G129</f>
        <v>0</v>
      </c>
      <c r="I129" s="185"/>
      <c r="J129" s="185">
        <f t="shared" ref="J129:J130" si="350">F129-I129</f>
        <v>0</v>
      </c>
      <c r="K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5">
        <f t="shared" ref="AB129:AB130" si="351">Y129+Z129+AA129</f>
        <v>0</v>
      </c>
      <c r="AC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5">
        <f t="shared" ref="AF129:AF130" si="352">AC129+AD129+AE129</f>
        <v>0</v>
      </c>
      <c r="AG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5">
        <f t="shared" ref="AJ129:AJ130" si="353">AG129+AH129+AI129</f>
        <v>0</v>
      </c>
      <c r="AK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5">
        <f t="shared" ref="AN129:AN130" si="354">AK129+AL129+AM129</f>
        <v>0</v>
      </c>
      <c r="AO129" s="185">
        <f t="shared" ref="AO129:AO130" si="355">AB129+AF129+AJ129+AN129</f>
        <v>0</v>
      </c>
    </row>
    <row r="130" spans="2:41" x14ac:dyDescent="0.25">
      <c r="B130" s="183" t="s">
        <v>673</v>
      </c>
      <c r="C130" s="184" t="s">
        <v>674</v>
      </c>
      <c r="D1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5">
        <f t="shared" si="348"/>
        <v>0</v>
      </c>
      <c r="G130" s="185"/>
      <c r="H130" s="185">
        <f t="shared" si="349"/>
        <v>0</v>
      </c>
      <c r="I130" s="185"/>
      <c r="J130" s="185">
        <f t="shared" si="350"/>
        <v>0</v>
      </c>
      <c r="K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5">
        <f t="shared" si="351"/>
        <v>0</v>
      </c>
      <c r="AC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5">
        <f t="shared" si="352"/>
        <v>0</v>
      </c>
      <c r="AG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5">
        <f t="shared" si="353"/>
        <v>0</v>
      </c>
      <c r="AK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5">
        <f t="shared" si="354"/>
        <v>0</v>
      </c>
      <c r="AO130" s="185">
        <f t="shared" si="355"/>
        <v>0</v>
      </c>
    </row>
    <row r="131" spans="2:41" x14ac:dyDescent="0.25">
      <c r="B131" s="183" t="s">
        <v>675</v>
      </c>
      <c r="C131" s="184" t="s">
        <v>676</v>
      </c>
      <c r="D1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5">
        <f t="shared" si="286"/>
        <v>0</v>
      </c>
      <c r="G131" s="185"/>
      <c r="H131" s="185">
        <f t="shared" si="325"/>
        <v>0</v>
      </c>
      <c r="I131" s="185"/>
      <c r="J131" s="185">
        <f t="shared" si="326"/>
        <v>0</v>
      </c>
      <c r="K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5">
        <f t="shared" si="327"/>
        <v>0</v>
      </c>
      <c r="AC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5">
        <f t="shared" si="328"/>
        <v>0</v>
      </c>
      <c r="AG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5">
        <f t="shared" si="329"/>
        <v>0</v>
      </c>
      <c r="AK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5">
        <f t="shared" si="330"/>
        <v>0</v>
      </c>
      <c r="AO131" s="185">
        <f t="shared" si="331"/>
        <v>0</v>
      </c>
    </row>
    <row r="132" spans="2:41" x14ac:dyDescent="0.25">
      <c r="B132" s="183" t="s">
        <v>677</v>
      </c>
      <c r="C132" s="184" t="s">
        <v>678</v>
      </c>
      <c r="D1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5">
        <f t="shared" si="286"/>
        <v>0</v>
      </c>
      <c r="G132" s="185"/>
      <c r="H132" s="185">
        <f t="shared" si="325"/>
        <v>0</v>
      </c>
      <c r="I132" s="185"/>
      <c r="J132" s="185">
        <f t="shared" si="326"/>
        <v>0</v>
      </c>
      <c r="K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5">
        <f t="shared" si="327"/>
        <v>0</v>
      </c>
      <c r="AC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5">
        <f t="shared" si="328"/>
        <v>0</v>
      </c>
      <c r="AG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5">
        <f t="shared" si="329"/>
        <v>0</v>
      </c>
      <c r="AK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5">
        <f t="shared" si="330"/>
        <v>0</v>
      </c>
      <c r="AO132" s="185">
        <f t="shared" si="331"/>
        <v>0</v>
      </c>
    </row>
    <row r="133" spans="2:41" x14ac:dyDescent="0.25">
      <c r="B133" s="192" t="s">
        <v>294</v>
      </c>
      <c r="C133" s="193" t="s">
        <v>177</v>
      </c>
      <c r="D133" s="194">
        <f>SUM(D134:D148)</f>
        <v>0</v>
      </c>
      <c r="E133" s="194">
        <f>SUM(E134:E148)</f>
        <v>0</v>
      </c>
      <c r="F133" s="194">
        <f t="shared" si="286"/>
        <v>0</v>
      </c>
      <c r="G133" s="194">
        <f t="shared" ref="G133:I133" si="356">SUM(G134:G148)</f>
        <v>0</v>
      </c>
      <c r="H133" s="194">
        <f t="shared" si="2"/>
        <v>0</v>
      </c>
      <c r="I133" s="194">
        <f t="shared" si="356"/>
        <v>0</v>
      </c>
      <c r="J133" s="194">
        <f t="shared" si="3"/>
        <v>0</v>
      </c>
      <c r="K133" s="194">
        <f t="shared" ref="K133:AM133" si="357">SUM(K134:K148)</f>
        <v>0</v>
      </c>
      <c r="L133" s="194">
        <f t="shared" si="357"/>
        <v>0</v>
      </c>
      <c r="M133" s="194">
        <f t="shared" si="357"/>
        <v>0</v>
      </c>
      <c r="N133" s="194">
        <f t="shared" si="357"/>
        <v>0</v>
      </c>
      <c r="O133" s="194">
        <f t="shared" si="357"/>
        <v>0</v>
      </c>
      <c r="P133" s="194">
        <f t="shared" ref="P133:Q133" si="358">SUM(P134:P148)</f>
        <v>0</v>
      </c>
      <c r="Q133" s="194">
        <f t="shared" si="358"/>
        <v>0</v>
      </c>
      <c r="R133" s="194">
        <f t="shared" si="357"/>
        <v>0</v>
      </c>
      <c r="S133" s="194">
        <f t="shared" si="357"/>
        <v>0</v>
      </c>
      <c r="T133" s="194">
        <f t="shared" si="357"/>
        <v>0</v>
      </c>
      <c r="U133" s="194">
        <f t="shared" si="357"/>
        <v>0</v>
      </c>
      <c r="V133" s="194">
        <f t="shared" ref="V133" si="359">SUM(V134:V148)</f>
        <v>0</v>
      </c>
      <c r="W133" s="194">
        <f t="shared" si="357"/>
        <v>0</v>
      </c>
      <c r="X133" s="194">
        <f t="shared" si="357"/>
        <v>0</v>
      </c>
      <c r="Y133" s="194">
        <f t="shared" si="357"/>
        <v>0</v>
      </c>
      <c r="Z133" s="194">
        <f t="shared" si="357"/>
        <v>0</v>
      </c>
      <c r="AA133" s="194">
        <f t="shared" si="357"/>
        <v>0</v>
      </c>
      <c r="AB133" s="194">
        <f t="shared" si="5"/>
        <v>0</v>
      </c>
      <c r="AC133" s="194">
        <f t="shared" si="357"/>
        <v>0</v>
      </c>
      <c r="AD133" s="194">
        <f t="shared" si="357"/>
        <v>0</v>
      </c>
      <c r="AE133" s="194">
        <f t="shared" si="357"/>
        <v>0</v>
      </c>
      <c r="AF133" s="194">
        <f t="shared" si="6"/>
        <v>0</v>
      </c>
      <c r="AG133" s="194">
        <f t="shared" si="357"/>
        <v>0</v>
      </c>
      <c r="AH133" s="194">
        <f t="shared" si="357"/>
        <v>0</v>
      </c>
      <c r="AI133" s="194">
        <f t="shared" si="357"/>
        <v>0</v>
      </c>
      <c r="AJ133" s="194">
        <f t="shared" si="7"/>
        <v>0</v>
      </c>
      <c r="AK133" s="194">
        <f t="shared" si="357"/>
        <v>0</v>
      </c>
      <c r="AL133" s="194">
        <f t="shared" si="357"/>
        <v>0</v>
      </c>
      <c r="AM133" s="194">
        <f t="shared" si="357"/>
        <v>0</v>
      </c>
      <c r="AN133" s="194">
        <f t="shared" si="8"/>
        <v>0</v>
      </c>
      <c r="AO133" s="194">
        <f t="shared" si="9"/>
        <v>0</v>
      </c>
    </row>
    <row r="134" spans="2:41" x14ac:dyDescent="0.25">
      <c r="B134" s="183" t="s">
        <v>679</v>
      </c>
      <c r="C134" s="184" t="s">
        <v>680</v>
      </c>
      <c r="D1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5">
        <f t="shared" si="286"/>
        <v>0</v>
      </c>
      <c r="G134" s="185"/>
      <c r="H134" s="185">
        <f t="shared" ref="H134:H148" si="360">F134-G134</f>
        <v>0</v>
      </c>
      <c r="I134" s="185"/>
      <c r="J134" s="185">
        <f t="shared" ref="J134:J148" si="361">F134-I134</f>
        <v>0</v>
      </c>
      <c r="K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5">
        <f t="shared" ref="AB134:AB148" si="362">Y134+Z134+AA134</f>
        <v>0</v>
      </c>
      <c r="AC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5">
        <f t="shared" ref="AF134:AF148" si="363">AC134+AD134+AE134</f>
        <v>0</v>
      </c>
      <c r="AG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5">
        <f t="shared" ref="AJ134:AJ148" si="364">AG134+AH134+AI134</f>
        <v>0</v>
      </c>
      <c r="AK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5">
        <f t="shared" ref="AN134:AN148" si="365">AK134+AL134+AM134</f>
        <v>0</v>
      </c>
      <c r="AO134" s="185">
        <f t="shared" ref="AO134:AO148" si="366">AB134+AF134+AJ134+AN134</f>
        <v>0</v>
      </c>
    </row>
    <row r="135" spans="2:41" x14ac:dyDescent="0.25">
      <c r="B135" s="183" t="s">
        <v>295</v>
      </c>
      <c r="C135" s="184" t="s">
        <v>178</v>
      </c>
      <c r="D1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5">
        <f t="shared" si="286"/>
        <v>0</v>
      </c>
      <c r="G135" s="185"/>
      <c r="H135" s="185">
        <f t="shared" si="360"/>
        <v>0</v>
      </c>
      <c r="I135" s="185"/>
      <c r="J135" s="185">
        <f t="shared" si="361"/>
        <v>0</v>
      </c>
      <c r="K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5">
        <f t="shared" si="362"/>
        <v>0</v>
      </c>
      <c r="AC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5">
        <f t="shared" si="363"/>
        <v>0</v>
      </c>
      <c r="AG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5">
        <f t="shared" si="364"/>
        <v>0</v>
      </c>
      <c r="AK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5">
        <f t="shared" si="365"/>
        <v>0</v>
      </c>
      <c r="AO135" s="185">
        <f t="shared" si="366"/>
        <v>0</v>
      </c>
    </row>
    <row r="136" spans="2:41" x14ac:dyDescent="0.25">
      <c r="B136" s="183" t="s">
        <v>681</v>
      </c>
      <c r="C136" s="184" t="s">
        <v>682</v>
      </c>
      <c r="D1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5">
        <f t="shared" si="286"/>
        <v>0</v>
      </c>
      <c r="G136" s="185"/>
      <c r="H136" s="185">
        <f t="shared" si="360"/>
        <v>0</v>
      </c>
      <c r="I136" s="185"/>
      <c r="J136" s="185">
        <f t="shared" si="361"/>
        <v>0</v>
      </c>
      <c r="K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5">
        <f t="shared" si="362"/>
        <v>0</v>
      </c>
      <c r="AC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5">
        <f t="shared" si="363"/>
        <v>0</v>
      </c>
      <c r="AG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5">
        <f t="shared" si="364"/>
        <v>0</v>
      </c>
      <c r="AK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5">
        <f t="shared" si="365"/>
        <v>0</v>
      </c>
      <c r="AO136" s="185">
        <f t="shared" si="366"/>
        <v>0</v>
      </c>
    </row>
    <row r="137" spans="2:41" x14ac:dyDescent="0.25">
      <c r="B137" s="183" t="s">
        <v>296</v>
      </c>
      <c r="C137" s="184" t="s">
        <v>179</v>
      </c>
      <c r="D1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5">
        <f t="shared" si="286"/>
        <v>0</v>
      </c>
      <c r="G137" s="185"/>
      <c r="H137" s="185">
        <f t="shared" si="360"/>
        <v>0</v>
      </c>
      <c r="I137" s="185"/>
      <c r="J137" s="185">
        <f t="shared" si="361"/>
        <v>0</v>
      </c>
      <c r="K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5">
        <f t="shared" si="362"/>
        <v>0</v>
      </c>
      <c r="AC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5">
        <f t="shared" si="363"/>
        <v>0</v>
      </c>
      <c r="AG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5">
        <f t="shared" si="364"/>
        <v>0</v>
      </c>
      <c r="AK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5">
        <f t="shared" si="365"/>
        <v>0</v>
      </c>
      <c r="AO137" s="185">
        <f t="shared" si="366"/>
        <v>0</v>
      </c>
    </row>
    <row r="138" spans="2:41" x14ac:dyDescent="0.25">
      <c r="B138" s="183" t="s">
        <v>683</v>
      </c>
      <c r="C138" s="184" t="s">
        <v>684</v>
      </c>
      <c r="D1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5">
        <f t="shared" ref="F138:F143" si="367">D138+E138</f>
        <v>0</v>
      </c>
      <c r="G138" s="185"/>
      <c r="H138" s="185">
        <f t="shared" ref="H138:H143" si="368">F138-G138</f>
        <v>0</v>
      </c>
      <c r="I138" s="185"/>
      <c r="J138" s="185">
        <f t="shared" ref="J138:J143" si="369">F138-I138</f>
        <v>0</v>
      </c>
      <c r="K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5">
        <f t="shared" ref="AB138:AB143" si="370">Y138+Z138+AA138</f>
        <v>0</v>
      </c>
      <c r="AC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5">
        <f t="shared" ref="AF138:AF143" si="371">AC138+AD138+AE138</f>
        <v>0</v>
      </c>
      <c r="AG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5">
        <f t="shared" ref="AJ138:AJ143" si="372">AG138+AH138+AI138</f>
        <v>0</v>
      </c>
      <c r="AK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5">
        <f t="shared" ref="AN138:AN143" si="373">AK138+AL138+AM138</f>
        <v>0</v>
      </c>
      <c r="AO138" s="185">
        <f t="shared" ref="AO138:AO143" si="374">AB138+AF138+AJ138+AN138</f>
        <v>0</v>
      </c>
    </row>
    <row r="139" spans="2:41" x14ac:dyDescent="0.25">
      <c r="B139" s="183" t="s">
        <v>685</v>
      </c>
      <c r="C139" s="184" t="s">
        <v>686</v>
      </c>
      <c r="D1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5">
        <f t="shared" ref="F139:F140" si="375">D139+E139</f>
        <v>0</v>
      </c>
      <c r="G139" s="185"/>
      <c r="H139" s="185">
        <f t="shared" ref="H139:H140" si="376">F139-G139</f>
        <v>0</v>
      </c>
      <c r="I139" s="185"/>
      <c r="J139" s="185">
        <f t="shared" ref="J139:J140" si="377">F139-I139</f>
        <v>0</v>
      </c>
      <c r="K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5">
        <f t="shared" ref="AB139:AB140" si="378">Y139+Z139+AA139</f>
        <v>0</v>
      </c>
      <c r="AC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5">
        <f t="shared" ref="AF139:AF140" si="379">AC139+AD139+AE139</f>
        <v>0</v>
      </c>
      <c r="AG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5">
        <f t="shared" ref="AJ139:AJ140" si="380">AG139+AH139+AI139</f>
        <v>0</v>
      </c>
      <c r="AK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5">
        <f t="shared" ref="AN139:AN140" si="381">AK139+AL139+AM139</f>
        <v>0</v>
      </c>
      <c r="AO139" s="185">
        <f t="shared" ref="AO139:AO140" si="382">AB139+AF139+AJ139+AN139</f>
        <v>0</v>
      </c>
    </row>
    <row r="140" spans="2:41" x14ac:dyDescent="0.25">
      <c r="B140" s="183" t="s">
        <v>687</v>
      </c>
      <c r="C140" s="184" t="s">
        <v>688</v>
      </c>
      <c r="D1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5">
        <f t="shared" si="375"/>
        <v>0</v>
      </c>
      <c r="G140" s="185"/>
      <c r="H140" s="185">
        <f t="shared" si="376"/>
        <v>0</v>
      </c>
      <c r="I140" s="185"/>
      <c r="J140" s="185">
        <f t="shared" si="377"/>
        <v>0</v>
      </c>
      <c r="K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5">
        <f t="shared" si="378"/>
        <v>0</v>
      </c>
      <c r="AC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5">
        <f t="shared" si="379"/>
        <v>0</v>
      </c>
      <c r="AG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5">
        <f t="shared" si="380"/>
        <v>0</v>
      </c>
      <c r="AK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5">
        <f t="shared" si="381"/>
        <v>0</v>
      </c>
      <c r="AO140" s="185">
        <f t="shared" si="382"/>
        <v>0</v>
      </c>
    </row>
    <row r="141" spans="2:41" x14ac:dyDescent="0.25">
      <c r="B141" s="183" t="s">
        <v>689</v>
      </c>
      <c r="C141" s="184" t="s">
        <v>690</v>
      </c>
      <c r="D1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5">
        <f t="shared" si="367"/>
        <v>0</v>
      </c>
      <c r="G141" s="185"/>
      <c r="H141" s="185">
        <f t="shared" si="368"/>
        <v>0</v>
      </c>
      <c r="I141" s="185"/>
      <c r="J141" s="185">
        <f t="shared" si="369"/>
        <v>0</v>
      </c>
      <c r="K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5">
        <f t="shared" si="370"/>
        <v>0</v>
      </c>
      <c r="AC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5">
        <f t="shared" si="371"/>
        <v>0</v>
      </c>
      <c r="AG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5">
        <f t="shared" si="372"/>
        <v>0</v>
      </c>
      <c r="AK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5">
        <f t="shared" si="373"/>
        <v>0</v>
      </c>
      <c r="AO141" s="185">
        <f t="shared" si="374"/>
        <v>0</v>
      </c>
    </row>
    <row r="142" spans="2:41" x14ac:dyDescent="0.25">
      <c r="B142" s="183" t="s">
        <v>691</v>
      </c>
      <c r="C142" s="184" t="s">
        <v>692</v>
      </c>
      <c r="D1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5">
        <f t="shared" si="367"/>
        <v>0</v>
      </c>
      <c r="G142" s="185"/>
      <c r="H142" s="185">
        <f t="shared" si="368"/>
        <v>0</v>
      </c>
      <c r="I142" s="185"/>
      <c r="J142" s="185">
        <f t="shared" si="369"/>
        <v>0</v>
      </c>
      <c r="K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5">
        <f t="shared" si="370"/>
        <v>0</v>
      </c>
      <c r="AC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5">
        <f t="shared" si="371"/>
        <v>0</v>
      </c>
      <c r="AG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5">
        <f t="shared" si="372"/>
        <v>0</v>
      </c>
      <c r="AK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5">
        <f t="shared" si="373"/>
        <v>0</v>
      </c>
      <c r="AO142" s="185">
        <f t="shared" si="374"/>
        <v>0</v>
      </c>
    </row>
    <row r="143" spans="2:41" x14ac:dyDescent="0.25">
      <c r="B143" s="183" t="s">
        <v>693</v>
      </c>
      <c r="C143" s="184" t="s">
        <v>694</v>
      </c>
      <c r="D1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5">
        <f t="shared" si="367"/>
        <v>0</v>
      </c>
      <c r="G143" s="185"/>
      <c r="H143" s="185">
        <f t="shared" si="368"/>
        <v>0</v>
      </c>
      <c r="I143" s="185"/>
      <c r="J143" s="185">
        <f t="shared" si="369"/>
        <v>0</v>
      </c>
      <c r="K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5">
        <f t="shared" si="370"/>
        <v>0</v>
      </c>
      <c r="AC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5">
        <f t="shared" si="371"/>
        <v>0</v>
      </c>
      <c r="AG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5">
        <f t="shared" si="372"/>
        <v>0</v>
      </c>
      <c r="AK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5">
        <f t="shared" si="373"/>
        <v>0</v>
      </c>
      <c r="AO143" s="185">
        <f t="shared" si="374"/>
        <v>0</v>
      </c>
    </row>
    <row r="144" spans="2:41" x14ac:dyDescent="0.25">
      <c r="B144" s="183" t="s">
        <v>695</v>
      </c>
      <c r="C144" s="184" t="s">
        <v>696</v>
      </c>
      <c r="D1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5">
        <f t="shared" si="286"/>
        <v>0</v>
      </c>
      <c r="G144" s="185"/>
      <c r="H144" s="185">
        <f t="shared" si="360"/>
        <v>0</v>
      </c>
      <c r="I144" s="185"/>
      <c r="J144" s="185">
        <f t="shared" si="361"/>
        <v>0</v>
      </c>
      <c r="K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5">
        <f t="shared" si="362"/>
        <v>0</v>
      </c>
      <c r="AC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5">
        <f t="shared" si="363"/>
        <v>0</v>
      </c>
      <c r="AG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5">
        <f t="shared" si="364"/>
        <v>0</v>
      </c>
      <c r="AK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5">
        <f t="shared" si="365"/>
        <v>0</v>
      </c>
      <c r="AO144" s="185">
        <f t="shared" si="366"/>
        <v>0</v>
      </c>
    </row>
    <row r="145" spans="2:41" x14ac:dyDescent="0.25">
      <c r="B145" s="183" t="s">
        <v>697</v>
      </c>
      <c r="C145" s="184" t="s">
        <v>698</v>
      </c>
      <c r="D1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5">
        <f t="shared" si="286"/>
        <v>0</v>
      </c>
      <c r="G145" s="185"/>
      <c r="H145" s="185">
        <f t="shared" si="360"/>
        <v>0</v>
      </c>
      <c r="I145" s="185"/>
      <c r="J145" s="185">
        <f t="shared" si="361"/>
        <v>0</v>
      </c>
      <c r="K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5">
        <f t="shared" si="362"/>
        <v>0</v>
      </c>
      <c r="AC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5">
        <f t="shared" si="363"/>
        <v>0</v>
      </c>
      <c r="AG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5">
        <f t="shared" si="364"/>
        <v>0</v>
      </c>
      <c r="AK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5">
        <f t="shared" si="365"/>
        <v>0</v>
      </c>
      <c r="AO145" s="185">
        <f t="shared" si="366"/>
        <v>0</v>
      </c>
    </row>
    <row r="146" spans="2:41" x14ac:dyDescent="0.25">
      <c r="B146" s="183" t="s">
        <v>699</v>
      </c>
      <c r="C146" s="184" t="s">
        <v>700</v>
      </c>
      <c r="D1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5">
        <f t="shared" ref="F146" si="383">D146+E146</f>
        <v>0</v>
      </c>
      <c r="G146" s="185"/>
      <c r="H146" s="185">
        <f t="shared" ref="H146" si="384">F146-G146</f>
        <v>0</v>
      </c>
      <c r="I146" s="185"/>
      <c r="J146" s="185">
        <f t="shared" ref="J146" si="385">F146-I146</f>
        <v>0</v>
      </c>
      <c r="K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5">
        <f t="shared" ref="AB146" si="386">Y146+Z146+AA146</f>
        <v>0</v>
      </c>
      <c r="AC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5">
        <f t="shared" ref="AF146" si="387">AC146+AD146+AE146</f>
        <v>0</v>
      </c>
      <c r="AG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5">
        <f t="shared" ref="AJ146" si="388">AG146+AH146+AI146</f>
        <v>0</v>
      </c>
      <c r="AK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5">
        <f t="shared" ref="AN146" si="389">AK146+AL146+AM146</f>
        <v>0</v>
      </c>
      <c r="AO146" s="185">
        <f t="shared" ref="AO146" si="390">AB146+AF146+AJ146+AN146</f>
        <v>0</v>
      </c>
    </row>
    <row r="147" spans="2:41" x14ac:dyDescent="0.25">
      <c r="B147" s="183" t="s">
        <v>701</v>
      </c>
      <c r="C147" s="184" t="s">
        <v>702</v>
      </c>
      <c r="D1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5">
        <f t="shared" ref="F147" si="391">D147+E147</f>
        <v>0</v>
      </c>
      <c r="G147" s="185"/>
      <c r="H147" s="185">
        <f t="shared" ref="H147" si="392">F147-G147</f>
        <v>0</v>
      </c>
      <c r="I147" s="185"/>
      <c r="J147" s="185">
        <f t="shared" ref="J147" si="393">F147-I147</f>
        <v>0</v>
      </c>
      <c r="K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5">
        <f t="shared" ref="AB147" si="394">Y147+Z147+AA147</f>
        <v>0</v>
      </c>
      <c r="AC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5">
        <f t="shared" ref="AF147" si="395">AC147+AD147+AE147</f>
        <v>0</v>
      </c>
      <c r="AG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5">
        <f t="shared" ref="AJ147" si="396">AG147+AH147+AI147</f>
        <v>0</v>
      </c>
      <c r="AK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5">
        <f t="shared" ref="AN147" si="397">AK147+AL147+AM147</f>
        <v>0</v>
      </c>
      <c r="AO147" s="185">
        <f t="shared" ref="AO147" si="398">AB147+AF147+AJ147+AN147</f>
        <v>0</v>
      </c>
    </row>
    <row r="148" spans="2:41" x14ac:dyDescent="0.25">
      <c r="B148" s="183" t="s">
        <v>703</v>
      </c>
      <c r="C148" s="184" t="s">
        <v>704</v>
      </c>
      <c r="D1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5">
        <f t="shared" si="286"/>
        <v>0</v>
      </c>
      <c r="G148" s="185"/>
      <c r="H148" s="185">
        <f t="shared" si="360"/>
        <v>0</v>
      </c>
      <c r="I148" s="185"/>
      <c r="J148" s="185">
        <f t="shared" si="361"/>
        <v>0</v>
      </c>
      <c r="K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5">
        <f t="shared" si="362"/>
        <v>0</v>
      </c>
      <c r="AC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5">
        <f t="shared" si="363"/>
        <v>0</v>
      </c>
      <c r="AG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5">
        <f t="shared" si="364"/>
        <v>0</v>
      </c>
      <c r="AK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5">
        <f t="shared" si="365"/>
        <v>0</v>
      </c>
      <c r="AO148" s="185">
        <f t="shared" si="366"/>
        <v>0</v>
      </c>
    </row>
    <row r="149" spans="2:41" x14ac:dyDescent="0.25">
      <c r="B149" s="192" t="s">
        <v>297</v>
      </c>
      <c r="C149" s="193" t="s">
        <v>180</v>
      </c>
      <c r="D149" s="194">
        <f>SUM(D150:D163)</f>
        <v>0</v>
      </c>
      <c r="E149" s="194">
        <f>SUM(E150:E163)</f>
        <v>0</v>
      </c>
      <c r="F149" s="194">
        <f t="shared" si="286"/>
        <v>0</v>
      </c>
      <c r="G149" s="194">
        <f>SUM(G150:G163)</f>
        <v>0</v>
      </c>
      <c r="H149" s="194">
        <f t="shared" si="2"/>
        <v>0</v>
      </c>
      <c r="I149" s="194">
        <f>SUM(I150:I163)</f>
        <v>0</v>
      </c>
      <c r="J149" s="194">
        <f t="shared" si="3"/>
        <v>0</v>
      </c>
      <c r="K149" s="194">
        <f t="shared" ref="K149:AA149" si="399">SUM(K150:K163)</f>
        <v>0</v>
      </c>
      <c r="L149" s="194">
        <f t="shared" si="399"/>
        <v>0</v>
      </c>
      <c r="M149" s="194">
        <f t="shared" si="399"/>
        <v>0</v>
      </c>
      <c r="N149" s="194">
        <f t="shared" si="399"/>
        <v>0</v>
      </c>
      <c r="O149" s="194">
        <f t="shared" si="399"/>
        <v>0</v>
      </c>
      <c r="P149" s="194">
        <f t="shared" ref="P149:Q149" si="400">SUM(P150:P163)</f>
        <v>0</v>
      </c>
      <c r="Q149" s="194">
        <f t="shared" si="400"/>
        <v>0</v>
      </c>
      <c r="R149" s="194">
        <f t="shared" si="399"/>
        <v>0</v>
      </c>
      <c r="S149" s="194">
        <f t="shared" si="399"/>
        <v>0</v>
      </c>
      <c r="T149" s="194">
        <f t="shared" si="399"/>
        <v>0</v>
      </c>
      <c r="U149" s="194">
        <f t="shared" si="399"/>
        <v>0</v>
      </c>
      <c r="V149" s="194">
        <f t="shared" ref="V149" si="401">SUM(V150:V163)</f>
        <v>0</v>
      </c>
      <c r="W149" s="194">
        <f t="shared" si="399"/>
        <v>0</v>
      </c>
      <c r="X149" s="194">
        <f t="shared" si="399"/>
        <v>0</v>
      </c>
      <c r="Y149" s="194">
        <f t="shared" si="399"/>
        <v>0</v>
      </c>
      <c r="Z149" s="194">
        <f t="shared" si="399"/>
        <v>0</v>
      </c>
      <c r="AA149" s="194">
        <f t="shared" si="399"/>
        <v>0</v>
      </c>
      <c r="AB149" s="194">
        <f t="shared" si="5"/>
        <v>0</v>
      </c>
      <c r="AC149" s="194">
        <f>SUM(AC150:AC163)</f>
        <v>0</v>
      </c>
      <c r="AD149" s="194">
        <f>SUM(AD150:AD163)</f>
        <v>0</v>
      </c>
      <c r="AE149" s="194">
        <f>SUM(AE150:AE163)</f>
        <v>0</v>
      </c>
      <c r="AF149" s="194">
        <f t="shared" si="6"/>
        <v>0</v>
      </c>
      <c r="AG149" s="194">
        <f>SUM(AG150:AG163)</f>
        <v>0</v>
      </c>
      <c r="AH149" s="194">
        <f>SUM(AH150:AH163)</f>
        <v>0</v>
      </c>
      <c r="AI149" s="194">
        <f>SUM(AI150:AI163)</f>
        <v>0</v>
      </c>
      <c r="AJ149" s="194">
        <f t="shared" si="7"/>
        <v>0</v>
      </c>
      <c r="AK149" s="194">
        <f>SUM(AK150:AK163)</f>
        <v>0</v>
      </c>
      <c r="AL149" s="194">
        <f>SUM(AL150:AL163)</f>
        <v>0</v>
      </c>
      <c r="AM149" s="194">
        <f>SUM(AM150:AM163)</f>
        <v>0</v>
      </c>
      <c r="AN149" s="194">
        <f t="shared" si="8"/>
        <v>0</v>
      </c>
      <c r="AO149" s="194">
        <f t="shared" si="9"/>
        <v>0</v>
      </c>
    </row>
    <row r="150" spans="2:41" x14ac:dyDescent="0.25">
      <c r="B150" s="183" t="s">
        <v>705</v>
      </c>
      <c r="C150" s="184" t="s">
        <v>706</v>
      </c>
      <c r="D1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5">
        <f t="shared" si="286"/>
        <v>0</v>
      </c>
      <c r="G150" s="185"/>
      <c r="H150" s="185">
        <f t="shared" ref="H150:H163" si="402">F150-G150</f>
        <v>0</v>
      </c>
      <c r="I150" s="185"/>
      <c r="J150" s="185">
        <f t="shared" ref="J150:J163" si="403">F150-I150</f>
        <v>0</v>
      </c>
      <c r="K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5">
        <f t="shared" ref="AB150:AB163" si="404">Y150+Z150+AA150</f>
        <v>0</v>
      </c>
      <c r="AC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5">
        <f t="shared" ref="AF150:AF163" si="405">AC150+AD150+AE150</f>
        <v>0</v>
      </c>
      <c r="AG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5">
        <f t="shared" ref="AJ150:AJ163" si="406">AG150+AH150+AI150</f>
        <v>0</v>
      </c>
      <c r="AK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5">
        <f t="shared" ref="AN150:AN163" si="407">AK150+AL150+AM150</f>
        <v>0</v>
      </c>
      <c r="AO150" s="185">
        <f t="shared" ref="AO150:AO163" si="408">AB150+AF150+AJ150+AN150</f>
        <v>0</v>
      </c>
    </row>
    <row r="151" spans="2:41" x14ac:dyDescent="0.25">
      <c r="B151" s="183" t="s">
        <v>298</v>
      </c>
      <c r="C151" s="184" t="s">
        <v>181</v>
      </c>
      <c r="D1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5">
        <f t="shared" si="286"/>
        <v>0</v>
      </c>
      <c r="G151" s="185"/>
      <c r="H151" s="185">
        <f t="shared" si="402"/>
        <v>0</v>
      </c>
      <c r="I151" s="185"/>
      <c r="J151" s="185">
        <f t="shared" si="403"/>
        <v>0</v>
      </c>
      <c r="K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5">
        <f t="shared" si="404"/>
        <v>0</v>
      </c>
      <c r="AC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5">
        <f t="shared" si="405"/>
        <v>0</v>
      </c>
      <c r="AG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5">
        <f t="shared" si="406"/>
        <v>0</v>
      </c>
      <c r="AK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5">
        <f t="shared" si="407"/>
        <v>0</v>
      </c>
      <c r="AO151" s="185">
        <f t="shared" si="408"/>
        <v>0</v>
      </c>
    </row>
    <row r="152" spans="2:41" x14ac:dyDescent="0.25">
      <c r="B152" s="183" t="s">
        <v>707</v>
      </c>
      <c r="C152" s="184" t="s">
        <v>708</v>
      </c>
      <c r="D1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5">
        <f t="shared" si="286"/>
        <v>0</v>
      </c>
      <c r="G152" s="185"/>
      <c r="H152" s="185">
        <f t="shared" si="402"/>
        <v>0</v>
      </c>
      <c r="I152" s="185"/>
      <c r="J152" s="185">
        <f t="shared" si="403"/>
        <v>0</v>
      </c>
      <c r="K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5">
        <f t="shared" si="404"/>
        <v>0</v>
      </c>
      <c r="AC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5">
        <f t="shared" si="405"/>
        <v>0</v>
      </c>
      <c r="AG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5">
        <f t="shared" si="406"/>
        <v>0</v>
      </c>
      <c r="AK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5">
        <f t="shared" si="407"/>
        <v>0</v>
      </c>
      <c r="AO152" s="185">
        <f t="shared" si="408"/>
        <v>0</v>
      </c>
    </row>
    <row r="153" spans="2:41" x14ac:dyDescent="0.25">
      <c r="B153" s="183" t="s">
        <v>709</v>
      </c>
      <c r="C153" s="184" t="s">
        <v>710</v>
      </c>
      <c r="D1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5">
        <f t="shared" si="286"/>
        <v>0</v>
      </c>
      <c r="G153" s="185"/>
      <c r="H153" s="185">
        <f t="shared" si="402"/>
        <v>0</v>
      </c>
      <c r="I153" s="185"/>
      <c r="J153" s="185">
        <f t="shared" si="403"/>
        <v>0</v>
      </c>
      <c r="K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5">
        <f t="shared" si="404"/>
        <v>0</v>
      </c>
      <c r="AC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5">
        <f t="shared" si="405"/>
        <v>0</v>
      </c>
      <c r="AG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5">
        <f t="shared" si="406"/>
        <v>0</v>
      </c>
      <c r="AK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5">
        <f t="shared" si="407"/>
        <v>0</v>
      </c>
      <c r="AO153" s="185">
        <f t="shared" si="408"/>
        <v>0</v>
      </c>
    </row>
    <row r="154" spans="2:41" x14ac:dyDescent="0.25">
      <c r="B154" s="183" t="s">
        <v>299</v>
      </c>
      <c r="C154" s="184" t="s">
        <v>182</v>
      </c>
      <c r="D1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5">
        <f t="shared" ref="F154:F158" si="409">D154+E154</f>
        <v>0</v>
      </c>
      <c r="G154" s="185"/>
      <c r="H154" s="185">
        <f t="shared" ref="H154:H158" si="410">F154-G154</f>
        <v>0</v>
      </c>
      <c r="I154" s="185"/>
      <c r="J154" s="185">
        <f t="shared" ref="J154:J158" si="411">F154-I154</f>
        <v>0</v>
      </c>
      <c r="K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5">
        <f t="shared" ref="AB154:AB158" si="412">Y154+Z154+AA154</f>
        <v>0</v>
      </c>
      <c r="AC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5">
        <f t="shared" ref="AF154:AF158" si="413">AC154+AD154+AE154</f>
        <v>0</v>
      </c>
      <c r="AG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5">
        <f t="shared" ref="AJ154:AJ158" si="414">AG154+AH154+AI154</f>
        <v>0</v>
      </c>
      <c r="AK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5">
        <f t="shared" ref="AN154:AN158" si="415">AK154+AL154+AM154</f>
        <v>0</v>
      </c>
      <c r="AO154" s="185">
        <f t="shared" ref="AO154:AO158" si="416">AB154+AF154+AJ154+AN154</f>
        <v>0</v>
      </c>
    </row>
    <row r="155" spans="2:41" x14ac:dyDescent="0.25">
      <c r="B155" s="183" t="s">
        <v>711</v>
      </c>
      <c r="C155" s="184" t="s">
        <v>712</v>
      </c>
      <c r="D1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5">
        <f t="shared" si="409"/>
        <v>0</v>
      </c>
      <c r="G155" s="185"/>
      <c r="H155" s="185">
        <f t="shared" si="410"/>
        <v>0</v>
      </c>
      <c r="I155" s="185"/>
      <c r="J155" s="185">
        <f t="shared" si="411"/>
        <v>0</v>
      </c>
      <c r="K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5">
        <f t="shared" si="412"/>
        <v>0</v>
      </c>
      <c r="AC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5">
        <f t="shared" si="413"/>
        <v>0</v>
      </c>
      <c r="AG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5">
        <f t="shared" si="414"/>
        <v>0</v>
      </c>
      <c r="AK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5">
        <f t="shared" si="415"/>
        <v>0</v>
      </c>
      <c r="AO155" s="185">
        <f t="shared" si="416"/>
        <v>0</v>
      </c>
    </row>
    <row r="156" spans="2:41" x14ac:dyDescent="0.25">
      <c r="B156" s="183" t="s">
        <v>713</v>
      </c>
      <c r="C156" s="184" t="s">
        <v>714</v>
      </c>
      <c r="D1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5">
        <f t="shared" si="409"/>
        <v>0</v>
      </c>
      <c r="G156" s="185"/>
      <c r="H156" s="185">
        <f t="shared" si="410"/>
        <v>0</v>
      </c>
      <c r="I156" s="185"/>
      <c r="J156" s="185">
        <f t="shared" si="411"/>
        <v>0</v>
      </c>
      <c r="K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5">
        <f t="shared" si="412"/>
        <v>0</v>
      </c>
      <c r="AC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5">
        <f t="shared" si="413"/>
        <v>0</v>
      </c>
      <c r="AG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5">
        <f t="shared" si="414"/>
        <v>0</v>
      </c>
      <c r="AK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5">
        <f t="shared" si="415"/>
        <v>0</v>
      </c>
      <c r="AO156" s="185">
        <f t="shared" si="416"/>
        <v>0</v>
      </c>
    </row>
    <row r="157" spans="2:41" x14ac:dyDescent="0.25">
      <c r="B157" s="183" t="s">
        <v>300</v>
      </c>
      <c r="C157" s="184" t="s">
        <v>183</v>
      </c>
      <c r="D1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5">
        <f t="shared" si="409"/>
        <v>0</v>
      </c>
      <c r="G157" s="185"/>
      <c r="H157" s="185">
        <f t="shared" si="410"/>
        <v>0</v>
      </c>
      <c r="I157" s="185"/>
      <c r="J157" s="185">
        <f t="shared" si="411"/>
        <v>0</v>
      </c>
      <c r="K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5">
        <f t="shared" si="412"/>
        <v>0</v>
      </c>
      <c r="AC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5">
        <f t="shared" si="413"/>
        <v>0</v>
      </c>
      <c r="AG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5">
        <f t="shared" si="414"/>
        <v>0</v>
      </c>
      <c r="AK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5">
        <f t="shared" si="415"/>
        <v>0</v>
      </c>
      <c r="AO157" s="185">
        <f t="shared" si="416"/>
        <v>0</v>
      </c>
    </row>
    <row r="158" spans="2:41" x14ac:dyDescent="0.25">
      <c r="B158" s="183" t="s">
        <v>715</v>
      </c>
      <c r="C158" s="184" t="s">
        <v>716</v>
      </c>
      <c r="D1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5">
        <f t="shared" si="409"/>
        <v>0</v>
      </c>
      <c r="G158" s="185"/>
      <c r="H158" s="185">
        <f t="shared" si="410"/>
        <v>0</v>
      </c>
      <c r="I158" s="185"/>
      <c r="J158" s="185">
        <f t="shared" si="411"/>
        <v>0</v>
      </c>
      <c r="K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5">
        <f t="shared" si="412"/>
        <v>0</v>
      </c>
      <c r="AC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5">
        <f t="shared" si="413"/>
        <v>0</v>
      </c>
      <c r="AG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5">
        <f t="shared" si="414"/>
        <v>0</v>
      </c>
      <c r="AK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5">
        <f t="shared" si="415"/>
        <v>0</v>
      </c>
      <c r="AO158" s="185">
        <f t="shared" si="416"/>
        <v>0</v>
      </c>
    </row>
    <row r="159" spans="2:41" x14ac:dyDescent="0.25">
      <c r="B159" s="183" t="s">
        <v>717</v>
      </c>
      <c r="C159" s="184" t="s">
        <v>718</v>
      </c>
      <c r="D1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5">
        <f t="shared" ref="F159:F161" si="417">D159+E159</f>
        <v>0</v>
      </c>
      <c r="G159" s="185"/>
      <c r="H159" s="185">
        <f t="shared" ref="H159:H161" si="418">F159-G159</f>
        <v>0</v>
      </c>
      <c r="I159" s="185"/>
      <c r="J159" s="185">
        <f t="shared" ref="J159:J161" si="419">F159-I159</f>
        <v>0</v>
      </c>
      <c r="K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5">
        <f t="shared" ref="AB159:AB161" si="420">Y159+Z159+AA159</f>
        <v>0</v>
      </c>
      <c r="AC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5">
        <f t="shared" ref="AF159:AF161" si="421">AC159+AD159+AE159</f>
        <v>0</v>
      </c>
      <c r="AG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5">
        <f t="shared" ref="AJ159:AJ161" si="422">AG159+AH159+AI159</f>
        <v>0</v>
      </c>
      <c r="AK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5">
        <f t="shared" ref="AN159:AN161" si="423">AK159+AL159+AM159</f>
        <v>0</v>
      </c>
      <c r="AO159" s="185">
        <f t="shared" ref="AO159:AO161" si="424">AB159+AF159+AJ159+AN159</f>
        <v>0</v>
      </c>
    </row>
    <row r="160" spans="2:41" x14ac:dyDescent="0.25">
      <c r="B160" s="183" t="s">
        <v>719</v>
      </c>
      <c r="C160" s="184" t="s">
        <v>720</v>
      </c>
      <c r="D1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5">
        <f t="shared" si="417"/>
        <v>0</v>
      </c>
      <c r="G160" s="185"/>
      <c r="H160" s="185">
        <f t="shared" si="418"/>
        <v>0</v>
      </c>
      <c r="I160" s="185"/>
      <c r="J160" s="185">
        <f t="shared" si="419"/>
        <v>0</v>
      </c>
      <c r="K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5">
        <f t="shared" si="420"/>
        <v>0</v>
      </c>
      <c r="AC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5">
        <f t="shared" si="421"/>
        <v>0</v>
      </c>
      <c r="AG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5">
        <f t="shared" si="422"/>
        <v>0</v>
      </c>
      <c r="AK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5">
        <f t="shared" si="423"/>
        <v>0</v>
      </c>
      <c r="AO160" s="185">
        <f t="shared" si="424"/>
        <v>0</v>
      </c>
    </row>
    <row r="161" spans="2:41" x14ac:dyDescent="0.25">
      <c r="B161" s="183" t="s">
        <v>301</v>
      </c>
      <c r="C161" s="184" t="s">
        <v>184</v>
      </c>
      <c r="D1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5">
        <f t="shared" si="417"/>
        <v>0</v>
      </c>
      <c r="G161" s="185"/>
      <c r="H161" s="185">
        <f t="shared" si="418"/>
        <v>0</v>
      </c>
      <c r="I161" s="185"/>
      <c r="J161" s="185">
        <f t="shared" si="419"/>
        <v>0</v>
      </c>
      <c r="K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5">
        <f t="shared" si="420"/>
        <v>0</v>
      </c>
      <c r="AC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5">
        <f t="shared" si="421"/>
        <v>0</v>
      </c>
      <c r="AG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5">
        <f t="shared" si="422"/>
        <v>0</v>
      </c>
      <c r="AK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5">
        <f t="shared" si="423"/>
        <v>0</v>
      </c>
      <c r="AO161" s="185">
        <f t="shared" si="424"/>
        <v>0</v>
      </c>
    </row>
    <row r="162" spans="2:41" x14ac:dyDescent="0.25">
      <c r="B162" s="183" t="s">
        <v>721</v>
      </c>
      <c r="C162" s="184" t="s">
        <v>722</v>
      </c>
      <c r="D1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5">
        <f t="shared" si="286"/>
        <v>0</v>
      </c>
      <c r="G162" s="185"/>
      <c r="H162" s="185">
        <f t="shared" si="402"/>
        <v>0</v>
      </c>
      <c r="I162" s="185"/>
      <c r="J162" s="185">
        <f t="shared" si="403"/>
        <v>0</v>
      </c>
      <c r="K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5">
        <f t="shared" si="404"/>
        <v>0</v>
      </c>
      <c r="AC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5">
        <f t="shared" si="405"/>
        <v>0</v>
      </c>
      <c r="AG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5">
        <f t="shared" si="406"/>
        <v>0</v>
      </c>
      <c r="AK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5">
        <f t="shared" si="407"/>
        <v>0</v>
      </c>
      <c r="AO162" s="185">
        <f t="shared" si="408"/>
        <v>0</v>
      </c>
    </row>
    <row r="163" spans="2:41" x14ac:dyDescent="0.25">
      <c r="B163" s="183" t="s">
        <v>723</v>
      </c>
      <c r="C163" s="184" t="s">
        <v>724</v>
      </c>
      <c r="D1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5">
        <f t="shared" si="286"/>
        <v>0</v>
      </c>
      <c r="G163" s="185"/>
      <c r="H163" s="185">
        <f t="shared" si="402"/>
        <v>0</v>
      </c>
      <c r="I163" s="185"/>
      <c r="J163" s="185">
        <f t="shared" si="403"/>
        <v>0</v>
      </c>
      <c r="K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5">
        <f t="shared" si="404"/>
        <v>0</v>
      </c>
      <c r="AC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5">
        <f t="shared" si="405"/>
        <v>0</v>
      </c>
      <c r="AG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5">
        <f t="shared" si="406"/>
        <v>0</v>
      </c>
      <c r="AK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5">
        <f t="shared" si="407"/>
        <v>0</v>
      </c>
      <c r="AO163" s="185">
        <f t="shared" si="408"/>
        <v>0</v>
      </c>
    </row>
    <row r="164" spans="2:41" x14ac:dyDescent="0.25">
      <c r="B164" s="192" t="s">
        <v>302</v>
      </c>
      <c r="C164" s="193" t="s">
        <v>185</v>
      </c>
      <c r="D164" s="194">
        <f>SUM(D165:D189)</f>
        <v>2000</v>
      </c>
      <c r="E164" s="194">
        <f>SUM(E165:E189)</f>
        <v>0</v>
      </c>
      <c r="F164" s="194">
        <f t="shared" si="286"/>
        <v>2000</v>
      </c>
      <c r="G164" s="194">
        <f>SUM(G165:G189)</f>
        <v>0</v>
      </c>
      <c r="H164" s="194">
        <f t="shared" si="2"/>
        <v>2000</v>
      </c>
      <c r="I164" s="194">
        <f>SUM(I165:I189)</f>
        <v>0</v>
      </c>
      <c r="J164" s="194">
        <f t="shared" si="3"/>
        <v>2000</v>
      </c>
      <c r="K164" s="194">
        <f t="shared" ref="K164:AA164" si="425">SUM(K165:K189)</f>
        <v>0</v>
      </c>
      <c r="L164" s="194">
        <f t="shared" si="425"/>
        <v>0</v>
      </c>
      <c r="M164" s="194">
        <f t="shared" si="425"/>
        <v>0</v>
      </c>
      <c r="N164" s="194">
        <f t="shared" si="425"/>
        <v>0</v>
      </c>
      <c r="O164" s="194">
        <f t="shared" si="425"/>
        <v>0</v>
      </c>
      <c r="P164" s="194">
        <f t="shared" ref="P164:Q164" si="426">SUM(P165:P189)</f>
        <v>0</v>
      </c>
      <c r="Q164" s="194">
        <f t="shared" si="426"/>
        <v>0</v>
      </c>
      <c r="R164" s="194">
        <f t="shared" si="425"/>
        <v>0</v>
      </c>
      <c r="S164" s="194">
        <f t="shared" si="425"/>
        <v>0</v>
      </c>
      <c r="T164" s="194">
        <f t="shared" si="425"/>
        <v>0</v>
      </c>
      <c r="U164" s="194">
        <f t="shared" si="425"/>
        <v>0</v>
      </c>
      <c r="V164" s="194">
        <f t="shared" ref="V164" si="427">SUM(V165:V189)</f>
        <v>0</v>
      </c>
      <c r="W164" s="194">
        <f t="shared" si="425"/>
        <v>0</v>
      </c>
      <c r="X164" s="194">
        <f t="shared" si="425"/>
        <v>2000</v>
      </c>
      <c r="Y164" s="194">
        <f t="shared" si="425"/>
        <v>2000</v>
      </c>
      <c r="Z164" s="194">
        <f t="shared" si="425"/>
        <v>0</v>
      </c>
      <c r="AA164" s="194">
        <f t="shared" si="425"/>
        <v>0</v>
      </c>
      <c r="AB164" s="194">
        <f t="shared" si="5"/>
        <v>2000</v>
      </c>
      <c r="AC164" s="194">
        <f>SUM(AC165:AC189)</f>
        <v>0</v>
      </c>
      <c r="AD164" s="194">
        <f>SUM(AD165:AD189)</f>
        <v>0</v>
      </c>
      <c r="AE164" s="194">
        <f>SUM(AE165:AE189)</f>
        <v>0</v>
      </c>
      <c r="AF164" s="194">
        <f t="shared" si="6"/>
        <v>0</v>
      </c>
      <c r="AG164" s="194">
        <f>SUM(AG165:AG189)</f>
        <v>0</v>
      </c>
      <c r="AH164" s="194">
        <f>SUM(AH165:AH189)</f>
        <v>0</v>
      </c>
      <c r="AI164" s="194">
        <f>SUM(AI165:AI189)</f>
        <v>0</v>
      </c>
      <c r="AJ164" s="194">
        <f t="shared" si="7"/>
        <v>0</v>
      </c>
      <c r="AK164" s="194">
        <f>SUM(AK165:AK189)</f>
        <v>0</v>
      </c>
      <c r="AL164" s="194">
        <f>SUM(AL165:AL189)</f>
        <v>0</v>
      </c>
      <c r="AM164" s="194">
        <f>SUM(AM165:AM189)</f>
        <v>0</v>
      </c>
      <c r="AN164" s="194">
        <f t="shared" si="8"/>
        <v>0</v>
      </c>
      <c r="AO164" s="194">
        <f t="shared" si="9"/>
        <v>2000</v>
      </c>
    </row>
    <row r="165" spans="2:41" x14ac:dyDescent="0.25">
      <c r="B165" s="183" t="s">
        <v>303</v>
      </c>
      <c r="C165" s="184" t="s">
        <v>186</v>
      </c>
      <c r="D1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5">
        <f t="shared" si="286"/>
        <v>0</v>
      </c>
      <c r="G165" s="185"/>
      <c r="H165" s="185">
        <f t="shared" ref="H165:H168" si="428">F165-G165</f>
        <v>0</v>
      </c>
      <c r="I165" s="185"/>
      <c r="J165" s="185">
        <f t="shared" ref="J165:J168" si="429">F165-I165</f>
        <v>0</v>
      </c>
      <c r="K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5">
        <f t="shared" ref="AB165:AB168" si="430">Y165+Z165+AA165</f>
        <v>0</v>
      </c>
      <c r="AC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5">
        <f t="shared" ref="AF165:AF168" si="431">AC165+AD165+AE165</f>
        <v>0</v>
      </c>
      <c r="AG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5">
        <f t="shared" ref="AJ165:AJ168" si="432">AG165+AH165+AI165</f>
        <v>0</v>
      </c>
      <c r="AK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5">
        <f t="shared" ref="AN165:AN168" si="433">AK165+AL165+AM165</f>
        <v>0</v>
      </c>
      <c r="AO165" s="185">
        <f t="shared" ref="AO165:AO168" si="434">AB165+AF165+AJ165+AN165</f>
        <v>0</v>
      </c>
    </row>
    <row r="166" spans="2:41" x14ac:dyDescent="0.25">
      <c r="B166" s="183" t="s">
        <v>725</v>
      </c>
      <c r="C166" s="184" t="s">
        <v>726</v>
      </c>
      <c r="D1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5">
        <f t="shared" si="286"/>
        <v>0</v>
      </c>
      <c r="G166" s="185"/>
      <c r="H166" s="185">
        <f t="shared" si="428"/>
        <v>0</v>
      </c>
      <c r="I166" s="185"/>
      <c r="J166" s="185">
        <f t="shared" si="429"/>
        <v>0</v>
      </c>
      <c r="K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5">
        <f t="shared" si="430"/>
        <v>0</v>
      </c>
      <c r="AC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5">
        <f t="shared" si="431"/>
        <v>0</v>
      </c>
      <c r="AG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5">
        <f t="shared" si="432"/>
        <v>0</v>
      </c>
      <c r="AK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5">
        <f t="shared" si="433"/>
        <v>0</v>
      </c>
      <c r="AO166" s="185">
        <f t="shared" si="434"/>
        <v>0</v>
      </c>
    </row>
    <row r="167" spans="2:41" x14ac:dyDescent="0.25">
      <c r="B167" s="183" t="s">
        <v>727</v>
      </c>
      <c r="C167" s="184" t="s">
        <v>728</v>
      </c>
      <c r="D1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5">
        <f t="shared" ref="F167" si="435">D167+E167</f>
        <v>0</v>
      </c>
      <c r="G167" s="185"/>
      <c r="H167" s="185">
        <f t="shared" ref="H167" si="436">F167-G167</f>
        <v>0</v>
      </c>
      <c r="I167" s="185"/>
      <c r="J167" s="185">
        <f t="shared" ref="J167" si="437">F167-I167</f>
        <v>0</v>
      </c>
      <c r="K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5">
        <f t="shared" ref="AB167" si="438">Y167+Z167+AA167</f>
        <v>0</v>
      </c>
      <c r="AC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5">
        <f t="shared" ref="AF167" si="439">AC167+AD167+AE167</f>
        <v>0</v>
      </c>
      <c r="AG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5">
        <f t="shared" ref="AJ167" si="440">AG167+AH167+AI167</f>
        <v>0</v>
      </c>
      <c r="AK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5">
        <f t="shared" ref="AN167" si="441">AK167+AL167+AM167</f>
        <v>0</v>
      </c>
      <c r="AO167" s="185">
        <f t="shared" ref="AO167" si="442">AB167+AF167+AJ167+AN167</f>
        <v>0</v>
      </c>
    </row>
    <row r="168" spans="2:41" x14ac:dyDescent="0.25">
      <c r="B168" s="183" t="s">
        <v>729</v>
      </c>
      <c r="C168" s="184" t="s">
        <v>730</v>
      </c>
      <c r="D1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5">
        <f t="shared" si="286"/>
        <v>0</v>
      </c>
      <c r="G168" s="185"/>
      <c r="H168" s="185">
        <f t="shared" si="428"/>
        <v>0</v>
      </c>
      <c r="I168" s="185"/>
      <c r="J168" s="185">
        <f t="shared" si="429"/>
        <v>0</v>
      </c>
      <c r="K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5">
        <f t="shared" si="430"/>
        <v>0</v>
      </c>
      <c r="AC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5">
        <f t="shared" si="431"/>
        <v>0</v>
      </c>
      <c r="AG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5">
        <f t="shared" si="432"/>
        <v>0</v>
      </c>
      <c r="AK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5">
        <f t="shared" si="433"/>
        <v>0</v>
      </c>
      <c r="AO168" s="185">
        <f t="shared" si="434"/>
        <v>0</v>
      </c>
    </row>
    <row r="169" spans="2:41" x14ac:dyDescent="0.25">
      <c r="B169" s="183" t="s">
        <v>731</v>
      </c>
      <c r="C169" s="184" t="s">
        <v>732</v>
      </c>
      <c r="D1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5">
        <f t="shared" ref="F169:F177" si="443">D169+E169</f>
        <v>0</v>
      </c>
      <c r="G169" s="185"/>
      <c r="H169" s="185">
        <f t="shared" ref="H169:H177" si="444">F169-G169</f>
        <v>0</v>
      </c>
      <c r="I169" s="185"/>
      <c r="J169" s="185">
        <f t="shared" ref="J169:J177" si="445">F169-I169</f>
        <v>0</v>
      </c>
      <c r="K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5">
        <f t="shared" ref="AB169:AB177" si="446">Y169+Z169+AA169</f>
        <v>0</v>
      </c>
      <c r="AC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5">
        <f t="shared" ref="AF169:AF177" si="447">AC169+AD169+AE169</f>
        <v>0</v>
      </c>
      <c r="AG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5">
        <f t="shared" ref="AJ169:AJ177" si="448">AG169+AH169+AI169</f>
        <v>0</v>
      </c>
      <c r="AK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5">
        <f t="shared" ref="AN169:AN177" si="449">AK169+AL169+AM169</f>
        <v>0</v>
      </c>
      <c r="AO169" s="185">
        <f t="shared" ref="AO169:AO177" si="450">AB169+AF169+AJ169+AN169</f>
        <v>0</v>
      </c>
    </row>
    <row r="170" spans="2:41" x14ac:dyDescent="0.25">
      <c r="B170" s="183" t="s">
        <v>304</v>
      </c>
      <c r="C170" s="184" t="s">
        <v>187</v>
      </c>
      <c r="D1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5">
        <f t="shared" si="443"/>
        <v>0</v>
      </c>
      <c r="G170" s="185"/>
      <c r="H170" s="185">
        <f t="shared" si="444"/>
        <v>0</v>
      </c>
      <c r="I170" s="185"/>
      <c r="J170" s="185">
        <f t="shared" si="445"/>
        <v>0</v>
      </c>
      <c r="K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5">
        <f t="shared" si="446"/>
        <v>0</v>
      </c>
      <c r="AC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5">
        <f t="shared" si="447"/>
        <v>0</v>
      </c>
      <c r="AG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5">
        <f t="shared" si="448"/>
        <v>0</v>
      </c>
      <c r="AK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5">
        <f t="shared" si="449"/>
        <v>0</v>
      </c>
      <c r="AO170" s="185">
        <f t="shared" si="450"/>
        <v>0</v>
      </c>
    </row>
    <row r="171" spans="2:41" x14ac:dyDescent="0.25">
      <c r="B171" s="183" t="s">
        <v>733</v>
      </c>
      <c r="C171" s="184" t="s">
        <v>734</v>
      </c>
      <c r="D1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1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5">
        <f t="shared" si="443"/>
        <v>2000</v>
      </c>
      <c r="G171" s="185"/>
      <c r="H171" s="185">
        <f t="shared" si="444"/>
        <v>2000</v>
      </c>
      <c r="I171" s="185"/>
      <c r="J171" s="185">
        <f t="shared" si="445"/>
        <v>2000</v>
      </c>
      <c r="K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Y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Z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5">
        <f t="shared" si="446"/>
        <v>2000</v>
      </c>
      <c r="AC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5">
        <f t="shared" si="447"/>
        <v>0</v>
      </c>
      <c r="AG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5">
        <f t="shared" si="448"/>
        <v>0</v>
      </c>
      <c r="AK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5">
        <f t="shared" si="449"/>
        <v>0</v>
      </c>
      <c r="AO171" s="185">
        <f t="shared" si="450"/>
        <v>2000</v>
      </c>
    </row>
    <row r="172" spans="2:41" x14ac:dyDescent="0.25">
      <c r="B172" s="183" t="s">
        <v>735</v>
      </c>
      <c r="C172" s="184" t="s">
        <v>736</v>
      </c>
      <c r="D1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5">
        <f t="shared" si="443"/>
        <v>0</v>
      </c>
      <c r="G172" s="185"/>
      <c r="H172" s="185">
        <f t="shared" si="444"/>
        <v>0</v>
      </c>
      <c r="I172" s="185"/>
      <c r="J172" s="185">
        <f t="shared" si="445"/>
        <v>0</v>
      </c>
      <c r="K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5">
        <f t="shared" si="446"/>
        <v>0</v>
      </c>
      <c r="AC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5">
        <f t="shared" si="447"/>
        <v>0</v>
      </c>
      <c r="AG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5">
        <f t="shared" si="448"/>
        <v>0</v>
      </c>
      <c r="AK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5">
        <f t="shared" si="449"/>
        <v>0</v>
      </c>
      <c r="AO172" s="185">
        <f t="shared" si="450"/>
        <v>0</v>
      </c>
    </row>
    <row r="173" spans="2:41" x14ac:dyDescent="0.25">
      <c r="B173" s="183" t="s">
        <v>737</v>
      </c>
      <c r="C173" s="184" t="s">
        <v>738</v>
      </c>
      <c r="D1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5">
        <f t="shared" si="443"/>
        <v>0</v>
      </c>
      <c r="G173" s="185"/>
      <c r="H173" s="185">
        <f t="shared" si="444"/>
        <v>0</v>
      </c>
      <c r="I173" s="185"/>
      <c r="J173" s="185">
        <f t="shared" si="445"/>
        <v>0</v>
      </c>
      <c r="K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5">
        <f t="shared" si="446"/>
        <v>0</v>
      </c>
      <c r="AC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5">
        <f t="shared" si="447"/>
        <v>0</v>
      </c>
      <c r="AG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5">
        <f t="shared" si="448"/>
        <v>0</v>
      </c>
      <c r="AK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5">
        <f t="shared" si="449"/>
        <v>0</v>
      </c>
      <c r="AO173" s="185">
        <f t="shared" si="450"/>
        <v>0</v>
      </c>
    </row>
    <row r="174" spans="2:41" x14ac:dyDescent="0.25">
      <c r="B174" s="183" t="s">
        <v>739</v>
      </c>
      <c r="C174" s="184" t="s">
        <v>740</v>
      </c>
      <c r="D1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5">
        <f t="shared" si="443"/>
        <v>0</v>
      </c>
      <c r="G174" s="185"/>
      <c r="H174" s="185">
        <f t="shared" si="444"/>
        <v>0</v>
      </c>
      <c r="I174" s="185"/>
      <c r="J174" s="185">
        <f t="shared" si="445"/>
        <v>0</v>
      </c>
      <c r="K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5">
        <f t="shared" si="446"/>
        <v>0</v>
      </c>
      <c r="AC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5">
        <f t="shared" si="447"/>
        <v>0</v>
      </c>
      <c r="AG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5">
        <f t="shared" si="448"/>
        <v>0</v>
      </c>
      <c r="AK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5">
        <f t="shared" si="449"/>
        <v>0</v>
      </c>
      <c r="AO174" s="185">
        <f t="shared" si="450"/>
        <v>0</v>
      </c>
    </row>
    <row r="175" spans="2:41" x14ac:dyDescent="0.25">
      <c r="B175" s="183" t="s">
        <v>741</v>
      </c>
      <c r="C175" s="184" t="s">
        <v>742</v>
      </c>
      <c r="D1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5">
        <f t="shared" si="443"/>
        <v>0</v>
      </c>
      <c r="G175" s="185"/>
      <c r="H175" s="185">
        <f t="shared" si="444"/>
        <v>0</v>
      </c>
      <c r="I175" s="185"/>
      <c r="J175" s="185">
        <f t="shared" si="445"/>
        <v>0</v>
      </c>
      <c r="K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5">
        <f t="shared" si="446"/>
        <v>0</v>
      </c>
      <c r="AC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5">
        <f t="shared" si="447"/>
        <v>0</v>
      </c>
      <c r="AG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5">
        <f t="shared" si="448"/>
        <v>0</v>
      </c>
      <c r="AK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5">
        <f t="shared" si="449"/>
        <v>0</v>
      </c>
      <c r="AO175" s="185">
        <f t="shared" si="450"/>
        <v>0</v>
      </c>
    </row>
    <row r="176" spans="2:41" x14ac:dyDescent="0.25">
      <c r="B176" s="183" t="s">
        <v>305</v>
      </c>
      <c r="C176" s="184" t="s">
        <v>743</v>
      </c>
      <c r="D1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5">
        <f t="shared" si="443"/>
        <v>0</v>
      </c>
      <c r="G176" s="185"/>
      <c r="H176" s="185">
        <f t="shared" si="444"/>
        <v>0</v>
      </c>
      <c r="I176" s="185"/>
      <c r="J176" s="185">
        <f t="shared" si="445"/>
        <v>0</v>
      </c>
      <c r="K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5">
        <f t="shared" si="446"/>
        <v>0</v>
      </c>
      <c r="AC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5">
        <f t="shared" si="447"/>
        <v>0</v>
      </c>
      <c r="AG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5">
        <f t="shared" si="448"/>
        <v>0</v>
      </c>
      <c r="AK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5">
        <f t="shared" si="449"/>
        <v>0</v>
      </c>
      <c r="AO176" s="185">
        <f t="shared" si="450"/>
        <v>0</v>
      </c>
    </row>
    <row r="177" spans="2:41" x14ac:dyDescent="0.25">
      <c r="B177" s="183" t="s">
        <v>744</v>
      </c>
      <c r="C177" s="184" t="s">
        <v>745</v>
      </c>
      <c r="D1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5">
        <f t="shared" si="443"/>
        <v>0</v>
      </c>
      <c r="G177" s="185"/>
      <c r="H177" s="185">
        <f t="shared" si="444"/>
        <v>0</v>
      </c>
      <c r="I177" s="185"/>
      <c r="J177" s="185">
        <f t="shared" si="445"/>
        <v>0</v>
      </c>
      <c r="K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5">
        <f t="shared" si="446"/>
        <v>0</v>
      </c>
      <c r="AC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5">
        <f t="shared" si="447"/>
        <v>0</v>
      </c>
      <c r="AG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5">
        <f t="shared" si="448"/>
        <v>0</v>
      </c>
      <c r="AK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5">
        <f t="shared" si="449"/>
        <v>0</v>
      </c>
      <c r="AO177" s="185">
        <f t="shared" si="450"/>
        <v>0</v>
      </c>
    </row>
    <row r="178" spans="2:41" x14ac:dyDescent="0.25">
      <c r="B178" s="183" t="s">
        <v>306</v>
      </c>
      <c r="C178" s="184" t="s">
        <v>746</v>
      </c>
      <c r="D1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5">
        <f t="shared" ref="F178:F185" si="451">D178+E178</f>
        <v>0</v>
      </c>
      <c r="G178" s="185"/>
      <c r="H178" s="185">
        <f t="shared" ref="H178:H185" si="452">F178-G178</f>
        <v>0</v>
      </c>
      <c r="I178" s="185"/>
      <c r="J178" s="185">
        <f t="shared" ref="J178:J185" si="453">F178-I178</f>
        <v>0</v>
      </c>
      <c r="K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5">
        <f t="shared" ref="AB178:AB185" si="454">Y178+Z178+AA178</f>
        <v>0</v>
      </c>
      <c r="AC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5">
        <f t="shared" ref="AF178:AF185" si="455">AC178+AD178+AE178</f>
        <v>0</v>
      </c>
      <c r="AG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5">
        <f t="shared" ref="AJ178:AJ185" si="456">AG178+AH178+AI178</f>
        <v>0</v>
      </c>
      <c r="AK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5">
        <f t="shared" ref="AN178:AN185" si="457">AK178+AL178+AM178</f>
        <v>0</v>
      </c>
      <c r="AO178" s="185">
        <f t="shared" ref="AO178:AO185" si="458">AB178+AF178+AJ178+AN178</f>
        <v>0</v>
      </c>
    </row>
    <row r="179" spans="2:41" x14ac:dyDescent="0.25">
      <c r="B179" s="183" t="s">
        <v>747</v>
      </c>
      <c r="C179" s="184" t="s">
        <v>746</v>
      </c>
      <c r="D1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5">
        <f t="shared" si="451"/>
        <v>0</v>
      </c>
      <c r="G179" s="185"/>
      <c r="H179" s="185">
        <f t="shared" si="452"/>
        <v>0</v>
      </c>
      <c r="I179" s="185"/>
      <c r="J179" s="185">
        <f t="shared" si="453"/>
        <v>0</v>
      </c>
      <c r="K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5">
        <f t="shared" si="454"/>
        <v>0</v>
      </c>
      <c r="AC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5">
        <f t="shared" si="455"/>
        <v>0</v>
      </c>
      <c r="AG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5">
        <f t="shared" si="456"/>
        <v>0</v>
      </c>
      <c r="AK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5">
        <f t="shared" si="457"/>
        <v>0</v>
      </c>
      <c r="AO179" s="185">
        <f t="shared" si="458"/>
        <v>0</v>
      </c>
    </row>
    <row r="180" spans="2:41" x14ac:dyDescent="0.25">
      <c r="B180" s="183" t="s">
        <v>748</v>
      </c>
      <c r="C180" s="184" t="s">
        <v>749</v>
      </c>
      <c r="D1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5">
        <f t="shared" si="451"/>
        <v>0</v>
      </c>
      <c r="G180" s="185"/>
      <c r="H180" s="185">
        <f t="shared" si="452"/>
        <v>0</v>
      </c>
      <c r="I180" s="185"/>
      <c r="J180" s="185">
        <f t="shared" si="453"/>
        <v>0</v>
      </c>
      <c r="K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5">
        <f t="shared" si="454"/>
        <v>0</v>
      </c>
      <c r="AC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5">
        <f t="shared" si="455"/>
        <v>0</v>
      </c>
      <c r="AG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5">
        <f t="shared" si="456"/>
        <v>0</v>
      </c>
      <c r="AK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5">
        <f t="shared" si="457"/>
        <v>0</v>
      </c>
      <c r="AO180" s="185">
        <f t="shared" si="458"/>
        <v>0</v>
      </c>
    </row>
    <row r="181" spans="2:41" x14ac:dyDescent="0.25">
      <c r="B181" s="183" t="s">
        <v>750</v>
      </c>
      <c r="C181" s="184" t="s">
        <v>751</v>
      </c>
      <c r="D1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5">
        <f t="shared" si="451"/>
        <v>0</v>
      </c>
      <c r="G181" s="185"/>
      <c r="H181" s="185">
        <f t="shared" si="452"/>
        <v>0</v>
      </c>
      <c r="I181" s="185"/>
      <c r="J181" s="185">
        <f t="shared" si="453"/>
        <v>0</v>
      </c>
      <c r="K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5">
        <f t="shared" si="454"/>
        <v>0</v>
      </c>
      <c r="AC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5">
        <f t="shared" si="455"/>
        <v>0</v>
      </c>
      <c r="AG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5">
        <f t="shared" si="456"/>
        <v>0</v>
      </c>
      <c r="AK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5">
        <f t="shared" si="457"/>
        <v>0</v>
      </c>
      <c r="AO181" s="185">
        <f t="shared" si="458"/>
        <v>0</v>
      </c>
    </row>
    <row r="182" spans="2:41" x14ac:dyDescent="0.25">
      <c r="B182" s="183" t="s">
        <v>307</v>
      </c>
      <c r="C182" s="184" t="s">
        <v>752</v>
      </c>
      <c r="D1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5">
        <f t="shared" si="451"/>
        <v>0</v>
      </c>
      <c r="G182" s="185"/>
      <c r="H182" s="185">
        <f t="shared" si="452"/>
        <v>0</v>
      </c>
      <c r="I182" s="185"/>
      <c r="J182" s="185">
        <f t="shared" si="453"/>
        <v>0</v>
      </c>
      <c r="K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5">
        <f t="shared" si="454"/>
        <v>0</v>
      </c>
      <c r="AC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5">
        <f t="shared" si="455"/>
        <v>0</v>
      </c>
      <c r="AG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5">
        <f t="shared" si="456"/>
        <v>0</v>
      </c>
      <c r="AK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5">
        <f t="shared" si="457"/>
        <v>0</v>
      </c>
      <c r="AO182" s="185">
        <f t="shared" si="458"/>
        <v>0</v>
      </c>
    </row>
    <row r="183" spans="2:41" x14ac:dyDescent="0.25">
      <c r="B183" s="183" t="s">
        <v>753</v>
      </c>
      <c r="C183" s="184" t="s">
        <v>752</v>
      </c>
      <c r="D1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5">
        <f t="shared" si="451"/>
        <v>0</v>
      </c>
      <c r="G183" s="185"/>
      <c r="H183" s="185">
        <f t="shared" si="452"/>
        <v>0</v>
      </c>
      <c r="I183" s="185"/>
      <c r="J183" s="185">
        <f t="shared" si="453"/>
        <v>0</v>
      </c>
      <c r="K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5">
        <f t="shared" si="454"/>
        <v>0</v>
      </c>
      <c r="AC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5">
        <f t="shared" si="455"/>
        <v>0</v>
      </c>
      <c r="AG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5">
        <f t="shared" si="456"/>
        <v>0</v>
      </c>
      <c r="AK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5">
        <f t="shared" si="457"/>
        <v>0</v>
      </c>
      <c r="AO183" s="185">
        <f t="shared" si="458"/>
        <v>0</v>
      </c>
    </row>
    <row r="184" spans="2:41" x14ac:dyDescent="0.25">
      <c r="B184" s="183" t="s">
        <v>754</v>
      </c>
      <c r="C184" s="184" t="s">
        <v>755</v>
      </c>
      <c r="D1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5">
        <f t="shared" si="451"/>
        <v>0</v>
      </c>
      <c r="G184" s="185"/>
      <c r="H184" s="185">
        <f t="shared" si="452"/>
        <v>0</v>
      </c>
      <c r="I184" s="185"/>
      <c r="J184" s="185">
        <f t="shared" si="453"/>
        <v>0</v>
      </c>
      <c r="K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5">
        <f t="shared" si="454"/>
        <v>0</v>
      </c>
      <c r="AC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5">
        <f t="shared" si="455"/>
        <v>0</v>
      </c>
      <c r="AG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5">
        <f t="shared" si="456"/>
        <v>0</v>
      </c>
      <c r="AK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5">
        <f t="shared" si="457"/>
        <v>0</v>
      </c>
      <c r="AO184" s="185">
        <f t="shared" si="458"/>
        <v>0</v>
      </c>
    </row>
    <row r="185" spans="2:41" x14ac:dyDescent="0.25">
      <c r="B185" s="183" t="s">
        <v>756</v>
      </c>
      <c r="C185" s="184" t="s">
        <v>757</v>
      </c>
      <c r="D1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5">
        <f t="shared" si="451"/>
        <v>0</v>
      </c>
      <c r="G185" s="185"/>
      <c r="H185" s="185">
        <f t="shared" si="452"/>
        <v>0</v>
      </c>
      <c r="I185" s="185"/>
      <c r="J185" s="185">
        <f t="shared" si="453"/>
        <v>0</v>
      </c>
      <c r="K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5">
        <f t="shared" si="454"/>
        <v>0</v>
      </c>
      <c r="AC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5">
        <f t="shared" si="455"/>
        <v>0</v>
      </c>
      <c r="AG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5">
        <f t="shared" si="456"/>
        <v>0</v>
      </c>
      <c r="AK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5">
        <f t="shared" si="457"/>
        <v>0</v>
      </c>
      <c r="AO185" s="185">
        <f t="shared" si="458"/>
        <v>0</v>
      </c>
    </row>
    <row r="186" spans="2:41" x14ac:dyDescent="0.25">
      <c r="B186" s="183" t="s">
        <v>308</v>
      </c>
      <c r="C186" s="184" t="s">
        <v>758</v>
      </c>
      <c r="D1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5">
        <f t="shared" ref="F186:F189" si="459">D186+E186</f>
        <v>0</v>
      </c>
      <c r="G186" s="185"/>
      <c r="H186" s="185">
        <f t="shared" ref="H186:H189" si="460">F186-G186</f>
        <v>0</v>
      </c>
      <c r="I186" s="185"/>
      <c r="J186" s="185">
        <f t="shared" ref="J186:J189" si="461">F186-I186</f>
        <v>0</v>
      </c>
      <c r="K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5">
        <f t="shared" ref="AB186:AB189" si="462">Y186+Z186+AA186</f>
        <v>0</v>
      </c>
      <c r="AC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5">
        <f t="shared" ref="AF186:AF189" si="463">AC186+AD186+AE186</f>
        <v>0</v>
      </c>
      <c r="AG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5">
        <f t="shared" ref="AJ186:AJ189" si="464">AG186+AH186+AI186</f>
        <v>0</v>
      </c>
      <c r="AK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5">
        <f t="shared" ref="AN186:AN189" si="465">AK186+AL186+AM186</f>
        <v>0</v>
      </c>
      <c r="AO186" s="185">
        <f t="shared" ref="AO186:AO189" si="466">AB186+AF186+AJ186+AN186</f>
        <v>0</v>
      </c>
    </row>
    <row r="187" spans="2:41" x14ac:dyDescent="0.25">
      <c r="B187" s="183" t="s">
        <v>759</v>
      </c>
      <c r="C187" s="184" t="s">
        <v>760</v>
      </c>
      <c r="D1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5">
        <f t="shared" si="459"/>
        <v>0</v>
      </c>
      <c r="G187" s="185"/>
      <c r="H187" s="185">
        <f t="shared" si="460"/>
        <v>0</v>
      </c>
      <c r="I187" s="185"/>
      <c r="J187" s="185">
        <f t="shared" si="461"/>
        <v>0</v>
      </c>
      <c r="K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5">
        <f t="shared" si="462"/>
        <v>0</v>
      </c>
      <c r="AC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5">
        <f t="shared" si="463"/>
        <v>0</v>
      </c>
      <c r="AG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5">
        <f t="shared" si="464"/>
        <v>0</v>
      </c>
      <c r="AK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5">
        <f t="shared" si="465"/>
        <v>0</v>
      </c>
      <c r="AO187" s="185">
        <f t="shared" si="466"/>
        <v>0</v>
      </c>
    </row>
    <row r="188" spans="2:41" x14ac:dyDescent="0.25">
      <c r="B188" s="183" t="s">
        <v>761</v>
      </c>
      <c r="C188" s="184" t="s">
        <v>762</v>
      </c>
      <c r="D1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5">
        <f t="shared" si="459"/>
        <v>0</v>
      </c>
      <c r="G188" s="185"/>
      <c r="H188" s="185">
        <f t="shared" si="460"/>
        <v>0</v>
      </c>
      <c r="I188" s="185"/>
      <c r="J188" s="185">
        <f t="shared" si="461"/>
        <v>0</v>
      </c>
      <c r="K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5">
        <f t="shared" si="462"/>
        <v>0</v>
      </c>
      <c r="AC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5">
        <f t="shared" si="463"/>
        <v>0</v>
      </c>
      <c r="AG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5">
        <f t="shared" si="464"/>
        <v>0</v>
      </c>
      <c r="AK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5">
        <f t="shared" si="465"/>
        <v>0</v>
      </c>
      <c r="AO188" s="185">
        <f t="shared" si="466"/>
        <v>0</v>
      </c>
    </row>
    <row r="189" spans="2:41" x14ac:dyDescent="0.25">
      <c r="B189" s="183" t="s">
        <v>763</v>
      </c>
      <c r="C189" s="184" t="s">
        <v>764</v>
      </c>
      <c r="D1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5">
        <f t="shared" si="459"/>
        <v>0</v>
      </c>
      <c r="G189" s="185"/>
      <c r="H189" s="185">
        <f t="shared" si="460"/>
        <v>0</v>
      </c>
      <c r="I189" s="185"/>
      <c r="J189" s="185">
        <f t="shared" si="461"/>
        <v>0</v>
      </c>
      <c r="K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5">
        <f t="shared" si="462"/>
        <v>0</v>
      </c>
      <c r="AC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5">
        <f t="shared" si="463"/>
        <v>0</v>
      </c>
      <c r="AG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5">
        <f t="shared" si="464"/>
        <v>0</v>
      </c>
      <c r="AK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5">
        <f t="shared" si="465"/>
        <v>0</v>
      </c>
      <c r="AO189" s="185">
        <f t="shared" si="466"/>
        <v>0</v>
      </c>
    </row>
    <row r="190" spans="2:41" x14ac:dyDescent="0.25">
      <c r="B190" s="192" t="s">
        <v>309</v>
      </c>
      <c r="C190" s="193" t="s">
        <v>188</v>
      </c>
      <c r="D190" s="194">
        <f>D191+D199</f>
        <v>284800</v>
      </c>
      <c r="E190" s="194">
        <f>SUM(E191:E206)</f>
        <v>0</v>
      </c>
      <c r="F190" s="194">
        <f t="shared" si="286"/>
        <v>284800</v>
      </c>
      <c r="G190" s="194">
        <f>SUM(G191:G206)</f>
        <v>0</v>
      </c>
      <c r="H190" s="194">
        <f t="shared" si="2"/>
        <v>284800</v>
      </c>
      <c r="I190" s="194">
        <f>SUM(I191:I206)</f>
        <v>0</v>
      </c>
      <c r="J190" s="194">
        <f t="shared" si="3"/>
        <v>284800</v>
      </c>
      <c r="K190" s="194">
        <f t="shared" ref="K190:AA190" si="467">SUM(K191:K206)</f>
        <v>542000</v>
      </c>
      <c r="L190" s="194">
        <f t="shared" si="467"/>
        <v>0</v>
      </c>
      <c r="M190" s="194">
        <f t="shared" si="467"/>
        <v>0</v>
      </c>
      <c r="N190" s="194">
        <f t="shared" si="467"/>
        <v>0</v>
      </c>
      <c r="O190" s="194">
        <f t="shared" si="467"/>
        <v>0</v>
      </c>
      <c r="P190" s="194">
        <f t="shared" si="467"/>
        <v>0</v>
      </c>
      <c r="Q190" s="194">
        <f t="shared" si="467"/>
        <v>0</v>
      </c>
      <c r="R190" s="194">
        <f t="shared" si="467"/>
        <v>0</v>
      </c>
      <c r="S190" s="194">
        <f t="shared" si="467"/>
        <v>0</v>
      </c>
      <c r="T190" s="194">
        <f t="shared" si="467"/>
        <v>0</v>
      </c>
      <c r="U190" s="194">
        <f t="shared" si="467"/>
        <v>0</v>
      </c>
      <c r="V190" s="194">
        <f t="shared" si="467"/>
        <v>0</v>
      </c>
      <c r="W190" s="194">
        <f t="shared" si="467"/>
        <v>0</v>
      </c>
      <c r="X190" s="194">
        <f t="shared" si="467"/>
        <v>27600</v>
      </c>
      <c r="Y190" s="194">
        <f t="shared" si="467"/>
        <v>119100</v>
      </c>
      <c r="Z190" s="194">
        <f t="shared" si="467"/>
        <v>0</v>
      </c>
      <c r="AA190" s="194">
        <f t="shared" si="467"/>
        <v>0</v>
      </c>
      <c r="AB190" s="194">
        <f>Y190+Z190+AA190</f>
        <v>119100</v>
      </c>
      <c r="AC190" s="194">
        <f>SUM(AC191:AC206)</f>
        <v>267500</v>
      </c>
      <c r="AD190" s="194">
        <f>SUM(AD191:AD206)</f>
        <v>0</v>
      </c>
      <c r="AE190" s="194">
        <f>SUM(AE191:AE206)</f>
        <v>0</v>
      </c>
      <c r="AF190" s="194">
        <f>AC190+AD190+AE190</f>
        <v>267500</v>
      </c>
      <c r="AG190" s="194">
        <f>SUM(AG191:AG206)</f>
        <v>73200</v>
      </c>
      <c r="AH190" s="194">
        <f>SUM(AH191:AH206)</f>
        <v>0</v>
      </c>
      <c r="AI190" s="194">
        <f>SUM(AI191:AI206)</f>
        <v>0</v>
      </c>
      <c r="AJ190" s="194">
        <f t="shared" si="7"/>
        <v>73200</v>
      </c>
      <c r="AK190" s="194">
        <f>SUM(AK191:AK206)</f>
        <v>109800</v>
      </c>
      <c r="AL190" s="194">
        <f>SUM(AL191:AL206)</f>
        <v>0</v>
      </c>
      <c r="AM190" s="194">
        <f>SUM(AM191:AM206)</f>
        <v>0</v>
      </c>
      <c r="AN190" s="194">
        <f t="shared" si="8"/>
        <v>109800</v>
      </c>
      <c r="AO190" s="194">
        <f t="shared" si="9"/>
        <v>569600</v>
      </c>
    </row>
    <row r="191" spans="2:41" x14ac:dyDescent="0.25">
      <c r="B191" s="192" t="s">
        <v>310</v>
      </c>
      <c r="C191" s="193" t="s">
        <v>189</v>
      </c>
      <c r="D191" s="194">
        <f>SUM(D192:D198)</f>
        <v>111100</v>
      </c>
      <c r="E191" s="194">
        <f>SUM(E192:E198)</f>
        <v>0</v>
      </c>
      <c r="F191" s="194">
        <f>D191+E191</f>
        <v>111100</v>
      </c>
      <c r="G191" s="194">
        <f>SUM(G192:G198)</f>
        <v>0</v>
      </c>
      <c r="H191" s="194">
        <f>F191-G191</f>
        <v>111100</v>
      </c>
      <c r="I191" s="194">
        <f>SUM(I192:I198)</f>
        <v>0</v>
      </c>
      <c r="J191" s="194">
        <f>F191-I191</f>
        <v>111100</v>
      </c>
      <c r="K191" s="194">
        <f t="shared" ref="K191:AA191" si="468">SUM(K192:K198)</f>
        <v>106300</v>
      </c>
      <c r="L191" s="194">
        <f t="shared" si="468"/>
        <v>0</v>
      </c>
      <c r="M191" s="194">
        <f t="shared" si="468"/>
        <v>0</v>
      </c>
      <c r="N191" s="194">
        <f t="shared" si="468"/>
        <v>0</v>
      </c>
      <c r="O191" s="194">
        <f t="shared" si="468"/>
        <v>0</v>
      </c>
      <c r="P191" s="194">
        <f t="shared" ref="P191:Q191" si="469">SUM(P192:P198)</f>
        <v>0</v>
      </c>
      <c r="Q191" s="194">
        <f t="shared" si="469"/>
        <v>0</v>
      </c>
      <c r="R191" s="194">
        <f t="shared" si="468"/>
        <v>0</v>
      </c>
      <c r="S191" s="194">
        <f t="shared" si="468"/>
        <v>0</v>
      </c>
      <c r="T191" s="194">
        <f t="shared" si="468"/>
        <v>0</v>
      </c>
      <c r="U191" s="194">
        <f t="shared" si="468"/>
        <v>0</v>
      </c>
      <c r="V191" s="194">
        <f t="shared" ref="V191" si="470">SUM(V192:V198)</f>
        <v>0</v>
      </c>
      <c r="W191" s="194">
        <f t="shared" si="468"/>
        <v>0</v>
      </c>
      <c r="X191" s="194">
        <f t="shared" si="468"/>
        <v>4800</v>
      </c>
      <c r="Y191" s="194">
        <f t="shared" si="468"/>
        <v>16800</v>
      </c>
      <c r="Z191" s="194">
        <f t="shared" si="468"/>
        <v>0</v>
      </c>
      <c r="AA191" s="194">
        <f t="shared" si="468"/>
        <v>0</v>
      </c>
      <c r="AB191" s="194">
        <f>Y191+Z191+AA191</f>
        <v>16800</v>
      </c>
      <c r="AC191" s="194">
        <f>SUM(AC192:AC198)</f>
        <v>70300</v>
      </c>
      <c r="AD191" s="194">
        <f>SUM(AD192:AD198)</f>
        <v>0</v>
      </c>
      <c r="AE191" s="194">
        <f>SUM(AE192:AE198)</f>
        <v>0</v>
      </c>
      <c r="AF191" s="194">
        <f>AC191+AD191+AE191</f>
        <v>70300</v>
      </c>
      <c r="AG191" s="194">
        <f>SUM(AG192:AG198)</f>
        <v>9600</v>
      </c>
      <c r="AH191" s="194">
        <f>SUM(AH192:AH198)</f>
        <v>0</v>
      </c>
      <c r="AI191" s="194">
        <f>SUM(AI192:AI198)</f>
        <v>0</v>
      </c>
      <c r="AJ191" s="194">
        <f>AG191+AH191+AI191</f>
        <v>9600</v>
      </c>
      <c r="AK191" s="194">
        <f>SUM(AK192:AK198)</f>
        <v>14400</v>
      </c>
      <c r="AL191" s="194">
        <f>SUM(AL192:AL198)</f>
        <v>0</v>
      </c>
      <c r="AM191" s="194">
        <f>SUM(AM192:AM198)</f>
        <v>0</v>
      </c>
      <c r="AN191" s="194">
        <f>AK191+AL191+AM191</f>
        <v>14400</v>
      </c>
      <c r="AO191" s="194">
        <f>AB191+AF191+AJ191+AN191</f>
        <v>111100</v>
      </c>
    </row>
    <row r="192" spans="2:41" x14ac:dyDescent="0.25">
      <c r="B192" s="183" t="s">
        <v>316</v>
      </c>
      <c r="C192" s="184" t="s">
        <v>195</v>
      </c>
      <c r="D1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5">
        <f t="shared" ref="F192:F194" si="471">D192+E192</f>
        <v>0</v>
      </c>
      <c r="G192" s="185"/>
      <c r="H192" s="185">
        <f>F192-G192</f>
        <v>0</v>
      </c>
      <c r="I192" s="185"/>
      <c r="J192" s="185">
        <f>F192-I192</f>
        <v>0</v>
      </c>
      <c r="K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5">
        <f>Y192+Z192+AA192</f>
        <v>0</v>
      </c>
      <c r="AC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5">
        <f>AC192+AD192+AE192</f>
        <v>0</v>
      </c>
      <c r="AG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5">
        <f>AG192+AH192+AI192</f>
        <v>0</v>
      </c>
      <c r="AK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5">
        <f>AK192+AL192+AM192</f>
        <v>0</v>
      </c>
      <c r="AO192" s="185">
        <f>AB192+AF192+AJ192+AN192</f>
        <v>0</v>
      </c>
    </row>
    <row r="193" spans="2:41" x14ac:dyDescent="0.25">
      <c r="B193" s="183" t="s">
        <v>765</v>
      </c>
      <c r="C193" s="184" t="s">
        <v>766</v>
      </c>
      <c r="D1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52800</v>
      </c>
      <c r="E1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5">
        <f t="shared" ref="F193" si="472">D193+E193</f>
        <v>52800</v>
      </c>
      <c r="G193" s="185"/>
      <c r="H193" s="185">
        <f t="shared" ref="H193" si="473">F193-G193</f>
        <v>52800</v>
      </c>
      <c r="I193" s="185"/>
      <c r="J193" s="185">
        <f t="shared" ref="J193" si="474">F193-I193</f>
        <v>52800</v>
      </c>
      <c r="K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48000</v>
      </c>
      <c r="L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4800</v>
      </c>
      <c r="Y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16800</v>
      </c>
      <c r="Z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5">
        <f t="shared" ref="AB193" si="475">Y193+Z193+AA193</f>
        <v>16800</v>
      </c>
      <c r="AC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AD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5">
        <f t="shared" ref="AF193" si="476">AC193+AD193+AE193</f>
        <v>12000</v>
      </c>
      <c r="AG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9600</v>
      </c>
      <c r="AH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5">
        <f t="shared" ref="AJ193" si="477">AG193+AH193+AI193</f>
        <v>9600</v>
      </c>
      <c r="AK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14400</v>
      </c>
      <c r="AL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5">
        <f t="shared" ref="AN193" si="478">AK193+AL193+AM193</f>
        <v>14400</v>
      </c>
      <c r="AO193" s="185">
        <f t="shared" ref="AO193" si="479">AB193+AF193+AJ193+AN193</f>
        <v>52800</v>
      </c>
    </row>
    <row r="194" spans="2:41" x14ac:dyDescent="0.25">
      <c r="B194" s="183" t="s">
        <v>767</v>
      </c>
      <c r="C194" s="184" t="s">
        <v>768</v>
      </c>
      <c r="D1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5">
        <f t="shared" si="471"/>
        <v>0</v>
      </c>
      <c r="G194" s="185"/>
      <c r="H194" s="185">
        <f>F194-G194</f>
        <v>0</v>
      </c>
      <c r="I194" s="185"/>
      <c r="J194" s="185">
        <f>F194-I194</f>
        <v>0</v>
      </c>
      <c r="K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5">
        <f>Y194+Z194+AA194</f>
        <v>0</v>
      </c>
      <c r="AC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5">
        <f>AC194+AD194+AE194</f>
        <v>0</v>
      </c>
      <c r="AG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5">
        <f>AG194+AH194+AI194</f>
        <v>0</v>
      </c>
      <c r="AK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5">
        <f>AK194+AL194+AM194</f>
        <v>0</v>
      </c>
      <c r="AO194" s="185">
        <f>AB194+AF194+AJ194+AN194</f>
        <v>0</v>
      </c>
    </row>
    <row r="195" spans="2:41" x14ac:dyDescent="0.25">
      <c r="B195" s="183" t="s">
        <v>769</v>
      </c>
      <c r="C195" s="184" t="s">
        <v>770</v>
      </c>
      <c r="D1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5">
        <f>D195+E195</f>
        <v>0</v>
      </c>
      <c r="G195" s="185"/>
      <c r="H195" s="185">
        <f t="shared" ref="H195:H196" si="480">F195-G195</f>
        <v>0</v>
      </c>
      <c r="I195" s="185"/>
      <c r="J195" s="185">
        <f t="shared" ref="J195:J196" si="481">F195-I195</f>
        <v>0</v>
      </c>
      <c r="K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5">
        <f t="shared" ref="AB195:AB196" si="482">Y195+Z195+AA195</f>
        <v>0</v>
      </c>
      <c r="AC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5">
        <f t="shared" ref="AF195:AF196" si="483">AC195+AD195+AE195</f>
        <v>0</v>
      </c>
      <c r="AG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5">
        <f t="shared" ref="AJ195:AJ196" si="484">AG195+AH195+AI195</f>
        <v>0</v>
      </c>
      <c r="AK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5">
        <f t="shared" ref="AN195:AN196" si="485">AK195+AL195+AM195</f>
        <v>0</v>
      </c>
      <c r="AO195" s="185">
        <f t="shared" ref="AO195:AO196" si="486">AB195+AF195+AJ195+AN195</f>
        <v>0</v>
      </c>
    </row>
    <row r="196" spans="2:41" x14ac:dyDescent="0.25">
      <c r="B196" s="183" t="s">
        <v>771</v>
      </c>
      <c r="C196" s="184" t="s">
        <v>772</v>
      </c>
      <c r="D1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58300</v>
      </c>
      <c r="E1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5">
        <f t="shared" ref="F196" si="487">D196+E196</f>
        <v>58300</v>
      </c>
      <c r="G196" s="185"/>
      <c r="H196" s="185">
        <f t="shared" si="480"/>
        <v>58300</v>
      </c>
      <c r="I196" s="185"/>
      <c r="J196" s="185">
        <f t="shared" si="481"/>
        <v>58300</v>
      </c>
      <c r="K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58300</v>
      </c>
      <c r="L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5">
        <f t="shared" si="482"/>
        <v>0</v>
      </c>
      <c r="AC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58300</v>
      </c>
      <c r="AD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5">
        <f t="shared" si="483"/>
        <v>58300</v>
      </c>
      <c r="AG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5">
        <f t="shared" si="484"/>
        <v>0</v>
      </c>
      <c r="AK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5">
        <f t="shared" si="485"/>
        <v>0</v>
      </c>
      <c r="AO196" s="185">
        <f t="shared" si="486"/>
        <v>58300</v>
      </c>
    </row>
    <row r="197" spans="2:41" x14ac:dyDescent="0.25">
      <c r="B197" s="183" t="s">
        <v>773</v>
      </c>
      <c r="C197" s="184" t="s">
        <v>774</v>
      </c>
      <c r="D1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5">
        <f t="shared" ref="F197" si="488">D197+E197</f>
        <v>0</v>
      </c>
      <c r="G197" s="185"/>
      <c r="H197" s="185">
        <f>F197-G197</f>
        <v>0</v>
      </c>
      <c r="I197" s="185"/>
      <c r="J197" s="185">
        <f>F197-I197</f>
        <v>0</v>
      </c>
      <c r="K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5">
        <f>Y197+Z197+AA197</f>
        <v>0</v>
      </c>
      <c r="AC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5">
        <f>AC197+AD197+AE197</f>
        <v>0</v>
      </c>
      <c r="AG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5">
        <f>AG197+AH197+AI197</f>
        <v>0</v>
      </c>
      <c r="AK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5">
        <f>AK197+AL197+AM197</f>
        <v>0</v>
      </c>
      <c r="AO197" s="185">
        <f>AB197+AF197+AJ197+AN197</f>
        <v>0</v>
      </c>
    </row>
    <row r="198" spans="2:41" x14ac:dyDescent="0.25">
      <c r="B198" s="183" t="s">
        <v>775</v>
      </c>
      <c r="C198" s="184" t="s">
        <v>776</v>
      </c>
      <c r="D1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5">
        <f>D198+E198</f>
        <v>0</v>
      </c>
      <c r="G198" s="185"/>
      <c r="H198" s="185">
        <f t="shared" ref="H198" si="489">F198-G198</f>
        <v>0</v>
      </c>
      <c r="I198" s="185"/>
      <c r="J198" s="185">
        <f t="shared" ref="J198" si="490">F198-I198</f>
        <v>0</v>
      </c>
      <c r="K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5">
        <f t="shared" ref="AB198" si="491">Y198+Z198+AA198</f>
        <v>0</v>
      </c>
      <c r="AC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5">
        <f t="shared" ref="AF198" si="492">AC198+AD198+AE198</f>
        <v>0</v>
      </c>
      <c r="AG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5">
        <f t="shared" ref="AJ198" si="493">AG198+AH198+AI198</f>
        <v>0</v>
      </c>
      <c r="AK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5">
        <f t="shared" ref="AN198" si="494">AK198+AL198+AM198</f>
        <v>0</v>
      </c>
      <c r="AO198" s="185">
        <f t="shared" ref="AO198" si="495">AB198+AF198+AJ198+AN198</f>
        <v>0</v>
      </c>
    </row>
    <row r="199" spans="2:41" x14ac:dyDescent="0.25">
      <c r="B199" s="192" t="s">
        <v>311</v>
      </c>
      <c r="C199" s="193" t="s">
        <v>190</v>
      </c>
      <c r="D199" s="194">
        <f>SUM(D200:D206)</f>
        <v>173700</v>
      </c>
      <c r="E199" s="194">
        <f>SUM(E200:E206)</f>
        <v>0</v>
      </c>
      <c r="F199" s="194">
        <f>D199+E199</f>
        <v>173700</v>
      </c>
      <c r="G199" s="194">
        <f t="shared" ref="G199:I199" si="496">SUM(G200:G206)</f>
        <v>0</v>
      </c>
      <c r="H199" s="194">
        <f>F199-G199</f>
        <v>173700</v>
      </c>
      <c r="I199" s="194">
        <f t="shared" si="496"/>
        <v>0</v>
      </c>
      <c r="J199" s="194">
        <f>F199-I199</f>
        <v>173700</v>
      </c>
      <c r="K199" s="194">
        <f t="shared" ref="K199:AM199" si="497">SUM(K200:K206)</f>
        <v>164700</v>
      </c>
      <c r="L199" s="194">
        <f t="shared" si="497"/>
        <v>0</v>
      </c>
      <c r="M199" s="194">
        <f t="shared" si="497"/>
        <v>0</v>
      </c>
      <c r="N199" s="194">
        <f t="shared" si="497"/>
        <v>0</v>
      </c>
      <c r="O199" s="194">
        <f t="shared" si="497"/>
        <v>0</v>
      </c>
      <c r="P199" s="194">
        <f t="shared" ref="P199:Q199" si="498">SUM(P200:P206)</f>
        <v>0</v>
      </c>
      <c r="Q199" s="194">
        <f t="shared" si="498"/>
        <v>0</v>
      </c>
      <c r="R199" s="194">
        <f t="shared" si="497"/>
        <v>0</v>
      </c>
      <c r="S199" s="194">
        <f t="shared" si="497"/>
        <v>0</v>
      </c>
      <c r="T199" s="194">
        <f t="shared" si="497"/>
        <v>0</v>
      </c>
      <c r="U199" s="194">
        <f t="shared" si="497"/>
        <v>0</v>
      </c>
      <c r="V199" s="194">
        <f t="shared" ref="V199" si="499">SUM(V200:V206)</f>
        <v>0</v>
      </c>
      <c r="W199" s="194">
        <f t="shared" si="497"/>
        <v>0</v>
      </c>
      <c r="X199" s="194">
        <f t="shared" si="497"/>
        <v>9000</v>
      </c>
      <c r="Y199" s="194">
        <f t="shared" si="497"/>
        <v>42750</v>
      </c>
      <c r="Z199" s="194">
        <f t="shared" si="497"/>
        <v>0</v>
      </c>
      <c r="AA199" s="194">
        <f t="shared" si="497"/>
        <v>0</v>
      </c>
      <c r="AB199" s="194">
        <f>Y199+Z199+AA199</f>
        <v>42750</v>
      </c>
      <c r="AC199" s="194">
        <f t="shared" si="497"/>
        <v>63450</v>
      </c>
      <c r="AD199" s="194">
        <f t="shared" si="497"/>
        <v>0</v>
      </c>
      <c r="AE199" s="194">
        <f t="shared" si="497"/>
        <v>0</v>
      </c>
      <c r="AF199" s="194">
        <f>AC199+AD199+AE199</f>
        <v>63450</v>
      </c>
      <c r="AG199" s="194">
        <f t="shared" si="497"/>
        <v>27000</v>
      </c>
      <c r="AH199" s="194">
        <f t="shared" si="497"/>
        <v>0</v>
      </c>
      <c r="AI199" s="194">
        <f t="shared" si="497"/>
        <v>0</v>
      </c>
      <c r="AJ199" s="194">
        <f>AG199+AH199+AI199</f>
        <v>27000</v>
      </c>
      <c r="AK199" s="194">
        <f t="shared" si="497"/>
        <v>40500</v>
      </c>
      <c r="AL199" s="194">
        <f t="shared" si="497"/>
        <v>0</v>
      </c>
      <c r="AM199" s="194">
        <f t="shared" si="497"/>
        <v>0</v>
      </c>
      <c r="AN199" s="194">
        <f>AK199+AL199+AM199</f>
        <v>40500</v>
      </c>
      <c r="AO199" s="194">
        <f>AB199+AF199+AJ199+AN199</f>
        <v>173700</v>
      </c>
    </row>
    <row r="200" spans="2:41" x14ac:dyDescent="0.25">
      <c r="B200" s="183" t="s">
        <v>317</v>
      </c>
      <c r="C200" s="184" t="s">
        <v>196</v>
      </c>
      <c r="D2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5">
        <f>D200+E200</f>
        <v>0</v>
      </c>
      <c r="G200" s="185"/>
      <c r="H200" s="185">
        <f t="shared" ref="H200:H206" si="500">F200-G200</f>
        <v>0</v>
      </c>
      <c r="I200" s="185"/>
      <c r="J200" s="185">
        <f t="shared" ref="J200:J206" si="501">F200-I200</f>
        <v>0</v>
      </c>
      <c r="K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5">
        <f t="shared" ref="AB200:AB206" si="502">Y200+Z200+AA200</f>
        <v>0</v>
      </c>
      <c r="AC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5">
        <f t="shared" ref="AF200:AF206" si="503">AC200+AD200+AE200</f>
        <v>0</v>
      </c>
      <c r="AG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5">
        <f t="shared" ref="AJ200:AJ206" si="504">AG200+AH200+AI200</f>
        <v>0</v>
      </c>
      <c r="AK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5">
        <f t="shared" ref="AN200:AN206" si="505">AK200+AL200+AM200</f>
        <v>0</v>
      </c>
      <c r="AO200" s="185">
        <f t="shared" ref="AO200:AO206" si="506">AB200+AF200+AJ200+AN200</f>
        <v>0</v>
      </c>
    </row>
    <row r="201" spans="2:41" x14ac:dyDescent="0.25">
      <c r="B201" s="183" t="s">
        <v>777</v>
      </c>
      <c r="C201" s="184" t="s">
        <v>778</v>
      </c>
      <c r="D2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v>
      </c>
      <c r="E2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5">
        <f>D201+E201</f>
        <v>144000</v>
      </c>
      <c r="G201" s="185"/>
      <c r="H201" s="185">
        <f t="shared" si="500"/>
        <v>144000</v>
      </c>
      <c r="I201" s="185"/>
      <c r="J201" s="185">
        <f t="shared" si="501"/>
        <v>144000</v>
      </c>
      <c r="K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135000</v>
      </c>
      <c r="L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v>
      </c>
      <c r="Y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42750</v>
      </c>
      <c r="Z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5">
        <f t="shared" si="502"/>
        <v>42750</v>
      </c>
      <c r="AC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33750</v>
      </c>
      <c r="AD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5">
        <f t="shared" si="503"/>
        <v>33750</v>
      </c>
      <c r="AG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27000</v>
      </c>
      <c r="AH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5">
        <f t="shared" si="504"/>
        <v>27000</v>
      </c>
      <c r="AK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40500</v>
      </c>
      <c r="AL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5">
        <f t="shared" si="505"/>
        <v>40500</v>
      </c>
      <c r="AO201" s="185">
        <f t="shared" si="506"/>
        <v>144000</v>
      </c>
    </row>
    <row r="202" spans="2:41" x14ac:dyDescent="0.25">
      <c r="B202" s="183" t="s">
        <v>779</v>
      </c>
      <c r="C202" s="184" t="s">
        <v>778</v>
      </c>
      <c r="D2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5">
        <f t="shared" ref="F202:F204" si="507">D202+E202</f>
        <v>0</v>
      </c>
      <c r="G202" s="185"/>
      <c r="H202" s="185">
        <f t="shared" ref="H202:H204" si="508">F202-G202</f>
        <v>0</v>
      </c>
      <c r="I202" s="185"/>
      <c r="J202" s="185">
        <f t="shared" ref="J202:J204" si="509">F202-I202</f>
        <v>0</v>
      </c>
      <c r="K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5">
        <f t="shared" ref="AB202:AB204" si="510">Y202+Z202+AA202</f>
        <v>0</v>
      </c>
      <c r="AC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5">
        <f t="shared" ref="AF202:AF204" si="511">AC202+AD202+AE202</f>
        <v>0</v>
      </c>
      <c r="AG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5">
        <f t="shared" ref="AJ202:AJ204" si="512">AG202+AH202+AI202</f>
        <v>0</v>
      </c>
      <c r="AK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5">
        <f t="shared" ref="AN202:AN204" si="513">AK202+AL202+AM202</f>
        <v>0</v>
      </c>
      <c r="AO202" s="185">
        <f t="shared" ref="AO202:AO204" si="514">AB202+AF202+AJ202+AN202</f>
        <v>0</v>
      </c>
    </row>
    <row r="203" spans="2:41" x14ac:dyDescent="0.25">
      <c r="B203" s="183" t="s">
        <v>780</v>
      </c>
      <c r="C203" s="184" t="s">
        <v>781</v>
      </c>
      <c r="D2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5">
        <f t="shared" si="507"/>
        <v>0</v>
      </c>
      <c r="G203" s="185"/>
      <c r="H203" s="185">
        <f t="shared" si="508"/>
        <v>0</v>
      </c>
      <c r="I203" s="185"/>
      <c r="J203" s="185">
        <f t="shared" si="509"/>
        <v>0</v>
      </c>
      <c r="K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5">
        <f t="shared" si="510"/>
        <v>0</v>
      </c>
      <c r="AC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5">
        <f t="shared" si="511"/>
        <v>0</v>
      </c>
      <c r="AG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5">
        <f t="shared" si="512"/>
        <v>0</v>
      </c>
      <c r="AK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5">
        <f t="shared" si="513"/>
        <v>0</v>
      </c>
      <c r="AO203" s="185">
        <f t="shared" si="514"/>
        <v>0</v>
      </c>
    </row>
    <row r="204" spans="2:41" x14ac:dyDescent="0.25">
      <c r="B204" s="183" t="s">
        <v>318</v>
      </c>
      <c r="C204" s="184" t="s">
        <v>782</v>
      </c>
      <c r="D2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29700</v>
      </c>
      <c r="E2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5">
        <f t="shared" si="507"/>
        <v>29700</v>
      </c>
      <c r="G204" s="185"/>
      <c r="H204" s="185">
        <f t="shared" si="508"/>
        <v>29700</v>
      </c>
      <c r="I204" s="185"/>
      <c r="J204" s="185">
        <f t="shared" si="509"/>
        <v>29700</v>
      </c>
      <c r="K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29700</v>
      </c>
      <c r="L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5">
        <f t="shared" si="510"/>
        <v>0</v>
      </c>
      <c r="AC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29700</v>
      </c>
      <c r="AD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5">
        <f t="shared" si="511"/>
        <v>29700</v>
      </c>
      <c r="AG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5">
        <f t="shared" si="512"/>
        <v>0</v>
      </c>
      <c r="AK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5">
        <f t="shared" si="513"/>
        <v>0</v>
      </c>
      <c r="AO204" s="185">
        <f t="shared" si="514"/>
        <v>29700</v>
      </c>
    </row>
    <row r="205" spans="2:41" x14ac:dyDescent="0.25">
      <c r="B205" s="183" t="s">
        <v>783</v>
      </c>
      <c r="C205" s="184" t="s">
        <v>782</v>
      </c>
      <c r="D2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5">
        <f t="shared" ref="F205" si="515">D205+E205</f>
        <v>0</v>
      </c>
      <c r="G205" s="185"/>
      <c r="H205" s="185">
        <f t="shared" ref="H205" si="516">F205-G205</f>
        <v>0</v>
      </c>
      <c r="I205" s="185"/>
      <c r="J205" s="185">
        <f t="shared" ref="J205" si="517">F205-I205</f>
        <v>0</v>
      </c>
      <c r="K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5">
        <f t="shared" ref="AB205" si="518">Y205+Z205+AA205</f>
        <v>0</v>
      </c>
      <c r="AC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5">
        <f t="shared" ref="AF205" si="519">AC205+AD205+AE205</f>
        <v>0</v>
      </c>
      <c r="AG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5">
        <f t="shared" ref="AJ205" si="520">AG205+AH205+AI205</f>
        <v>0</v>
      </c>
      <c r="AK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5">
        <f t="shared" ref="AN205" si="521">AK205+AL205+AM205</f>
        <v>0</v>
      </c>
      <c r="AO205" s="185">
        <f t="shared" ref="AO205" si="522">AB205+AF205+AJ205+AN205</f>
        <v>0</v>
      </c>
    </row>
    <row r="206" spans="2:41" x14ac:dyDescent="0.25">
      <c r="B206" s="183" t="s">
        <v>784</v>
      </c>
      <c r="C206" s="184" t="s">
        <v>785</v>
      </c>
      <c r="D2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5">
        <f>D206+E206</f>
        <v>0</v>
      </c>
      <c r="G206" s="185"/>
      <c r="H206" s="185">
        <f t="shared" si="500"/>
        <v>0</v>
      </c>
      <c r="I206" s="185"/>
      <c r="J206" s="185">
        <f t="shared" si="501"/>
        <v>0</v>
      </c>
      <c r="K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5">
        <f t="shared" si="502"/>
        <v>0</v>
      </c>
      <c r="AC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5">
        <f t="shared" si="503"/>
        <v>0</v>
      </c>
      <c r="AG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5">
        <f t="shared" si="504"/>
        <v>0</v>
      </c>
      <c r="AK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5">
        <f t="shared" si="505"/>
        <v>0</v>
      </c>
      <c r="AO206" s="185">
        <f t="shared" si="506"/>
        <v>0</v>
      </c>
    </row>
    <row r="207" spans="2:41" x14ac:dyDescent="0.25">
      <c r="B207" s="192" t="s">
        <v>312</v>
      </c>
      <c r="C207" s="193" t="s">
        <v>191</v>
      </c>
      <c r="D207" s="194">
        <f>SUM(D208:D213)</f>
        <v>0</v>
      </c>
      <c r="E207" s="194">
        <f>SUM(E208:E213)</f>
        <v>0</v>
      </c>
      <c r="F207" s="194">
        <f t="shared" si="286"/>
        <v>0</v>
      </c>
      <c r="G207" s="194">
        <f>SUM(G208:G213)</f>
        <v>0</v>
      </c>
      <c r="H207" s="194">
        <f t="shared" si="2"/>
        <v>0</v>
      </c>
      <c r="I207" s="194">
        <f>SUM(I208:I213)</f>
        <v>0</v>
      </c>
      <c r="J207" s="194">
        <f t="shared" si="3"/>
        <v>0</v>
      </c>
      <c r="K207" s="194">
        <f t="shared" ref="K207:AA207" si="523">SUM(K208:K213)</f>
        <v>0</v>
      </c>
      <c r="L207" s="194">
        <f t="shared" si="523"/>
        <v>0</v>
      </c>
      <c r="M207" s="194">
        <f t="shared" si="523"/>
        <v>0</v>
      </c>
      <c r="N207" s="194">
        <f t="shared" si="523"/>
        <v>0</v>
      </c>
      <c r="O207" s="194">
        <f t="shared" si="523"/>
        <v>0</v>
      </c>
      <c r="P207" s="194">
        <f t="shared" ref="P207:Q207" si="524">SUM(P208:P213)</f>
        <v>0</v>
      </c>
      <c r="Q207" s="194">
        <f t="shared" si="524"/>
        <v>0</v>
      </c>
      <c r="R207" s="194">
        <f t="shared" si="523"/>
        <v>0</v>
      </c>
      <c r="S207" s="194">
        <f t="shared" si="523"/>
        <v>0</v>
      </c>
      <c r="T207" s="194">
        <f t="shared" si="523"/>
        <v>0</v>
      </c>
      <c r="U207" s="194">
        <f t="shared" si="523"/>
        <v>0</v>
      </c>
      <c r="V207" s="194">
        <f t="shared" ref="V207" si="525">SUM(V208:V213)</f>
        <v>0</v>
      </c>
      <c r="W207" s="194">
        <f t="shared" si="523"/>
        <v>0</v>
      </c>
      <c r="X207" s="194">
        <f t="shared" si="523"/>
        <v>0</v>
      </c>
      <c r="Y207" s="194">
        <f t="shared" si="523"/>
        <v>0</v>
      </c>
      <c r="Z207" s="194">
        <f t="shared" si="523"/>
        <v>0</v>
      </c>
      <c r="AA207" s="194">
        <f t="shared" si="523"/>
        <v>0</v>
      </c>
      <c r="AB207" s="194">
        <f t="shared" si="5"/>
        <v>0</v>
      </c>
      <c r="AC207" s="194">
        <f>SUM(AC208:AC213)</f>
        <v>0</v>
      </c>
      <c r="AD207" s="194">
        <f>SUM(AD208:AD213)</f>
        <v>0</v>
      </c>
      <c r="AE207" s="194">
        <f>SUM(AE208:AE213)</f>
        <v>0</v>
      </c>
      <c r="AF207" s="194">
        <f t="shared" si="6"/>
        <v>0</v>
      </c>
      <c r="AG207" s="194">
        <f>SUM(AG208:AG213)</f>
        <v>0</v>
      </c>
      <c r="AH207" s="194">
        <f>SUM(AH208:AH213)</f>
        <v>0</v>
      </c>
      <c r="AI207" s="194">
        <f>SUM(AI208:AI213)</f>
        <v>0</v>
      </c>
      <c r="AJ207" s="194">
        <f t="shared" si="7"/>
        <v>0</v>
      </c>
      <c r="AK207" s="194">
        <f>SUM(AK208:AK213)</f>
        <v>0</v>
      </c>
      <c r="AL207" s="194">
        <f>SUM(AL208:AL213)</f>
        <v>0</v>
      </c>
      <c r="AM207" s="194">
        <f>SUM(AM208:AM213)</f>
        <v>0</v>
      </c>
      <c r="AN207" s="194">
        <f t="shared" si="8"/>
        <v>0</v>
      </c>
      <c r="AO207" s="194">
        <f t="shared" si="9"/>
        <v>0</v>
      </c>
    </row>
    <row r="208" spans="2:41" x14ac:dyDescent="0.25">
      <c r="B208" s="183" t="s">
        <v>313</v>
      </c>
      <c r="C208" s="184" t="s">
        <v>192</v>
      </c>
      <c r="D2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5">
        <f t="shared" si="286"/>
        <v>0</v>
      </c>
      <c r="G208" s="185"/>
      <c r="H208" s="185">
        <f t="shared" ref="H208:H211" si="526">F208-G208</f>
        <v>0</v>
      </c>
      <c r="I208" s="185"/>
      <c r="J208" s="185">
        <f t="shared" ref="J208:J211" si="527">F208-I208</f>
        <v>0</v>
      </c>
      <c r="K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5">
        <f t="shared" ref="AB208:AB211" si="528">Y208+Z208+AA208</f>
        <v>0</v>
      </c>
      <c r="AC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5">
        <f t="shared" ref="AF208:AF211" si="529">AC208+AD208+AE208</f>
        <v>0</v>
      </c>
      <c r="AG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5">
        <f t="shared" ref="AJ208:AJ211" si="530">AG208+AH208+AI208</f>
        <v>0</v>
      </c>
      <c r="AK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5">
        <f t="shared" ref="AN208:AN211" si="531">AK208+AL208+AM208</f>
        <v>0</v>
      </c>
      <c r="AO208" s="185">
        <f t="shared" ref="AO208:AO211" si="532">AB208+AF208+AJ208+AN208</f>
        <v>0</v>
      </c>
    </row>
    <row r="209" spans="2:41" x14ac:dyDescent="0.25">
      <c r="B209" s="183" t="s">
        <v>786</v>
      </c>
      <c r="C209" s="184" t="s">
        <v>787</v>
      </c>
      <c r="D2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5">
        <f t="shared" ref="F209" si="533">D209+E209</f>
        <v>0</v>
      </c>
      <c r="G209" s="185"/>
      <c r="H209" s="185">
        <f t="shared" si="526"/>
        <v>0</v>
      </c>
      <c r="I209" s="185"/>
      <c r="J209" s="185">
        <f t="shared" si="527"/>
        <v>0</v>
      </c>
      <c r="K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5">
        <f t="shared" si="528"/>
        <v>0</v>
      </c>
      <c r="AC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5">
        <f t="shared" si="529"/>
        <v>0</v>
      </c>
      <c r="AG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5">
        <f t="shared" si="530"/>
        <v>0</v>
      </c>
      <c r="AK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5">
        <f t="shared" si="531"/>
        <v>0</v>
      </c>
      <c r="AO209" s="185">
        <f t="shared" si="532"/>
        <v>0</v>
      </c>
    </row>
    <row r="210" spans="2:41" x14ac:dyDescent="0.25">
      <c r="B210" s="183" t="s">
        <v>788</v>
      </c>
      <c r="C210" s="184" t="s">
        <v>789</v>
      </c>
      <c r="D2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5">
        <f t="shared" si="286"/>
        <v>0</v>
      </c>
      <c r="G210" s="185"/>
      <c r="H210" s="185">
        <f t="shared" ref="H210" si="534">F210-G210</f>
        <v>0</v>
      </c>
      <c r="I210" s="185"/>
      <c r="J210" s="185">
        <f t="shared" ref="J210" si="535">F210-I210</f>
        <v>0</v>
      </c>
      <c r="K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5">
        <f t="shared" ref="AB210" si="536">Y210+Z210+AA210</f>
        <v>0</v>
      </c>
      <c r="AC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5">
        <f t="shared" ref="AF210" si="537">AC210+AD210+AE210</f>
        <v>0</v>
      </c>
      <c r="AG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5">
        <f t="shared" ref="AJ210" si="538">AG210+AH210+AI210</f>
        <v>0</v>
      </c>
      <c r="AK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5">
        <f t="shared" ref="AN210" si="539">AK210+AL210+AM210</f>
        <v>0</v>
      </c>
      <c r="AO210" s="185">
        <f t="shared" ref="AO210" si="540">AB210+AF210+AJ210+AN210</f>
        <v>0</v>
      </c>
    </row>
    <row r="211" spans="2:41" x14ac:dyDescent="0.25">
      <c r="B211" s="183" t="s">
        <v>790</v>
      </c>
      <c r="C211" s="184" t="s">
        <v>791</v>
      </c>
      <c r="D2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5">
        <f t="shared" ref="F211" si="541">D211+E211</f>
        <v>0</v>
      </c>
      <c r="G211" s="185"/>
      <c r="H211" s="185">
        <f t="shared" si="526"/>
        <v>0</v>
      </c>
      <c r="I211" s="185"/>
      <c r="J211" s="185">
        <f t="shared" si="527"/>
        <v>0</v>
      </c>
      <c r="K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5">
        <f t="shared" si="528"/>
        <v>0</v>
      </c>
      <c r="AC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5">
        <f t="shared" si="529"/>
        <v>0</v>
      </c>
      <c r="AG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5">
        <f t="shared" si="530"/>
        <v>0</v>
      </c>
      <c r="AK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5">
        <f t="shared" si="531"/>
        <v>0</v>
      </c>
      <c r="AO211" s="185">
        <f t="shared" si="532"/>
        <v>0</v>
      </c>
    </row>
    <row r="212" spans="2:41" x14ac:dyDescent="0.25">
      <c r="B212" s="183" t="s">
        <v>792</v>
      </c>
      <c r="C212" s="184" t="s">
        <v>793</v>
      </c>
      <c r="D2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5">
        <f t="shared" ref="F212" si="542">D212+E212</f>
        <v>0</v>
      </c>
      <c r="G212" s="185"/>
      <c r="H212" s="185">
        <f t="shared" si="2"/>
        <v>0</v>
      </c>
      <c r="I212" s="185"/>
      <c r="J212" s="185">
        <f t="shared" si="3"/>
        <v>0</v>
      </c>
      <c r="K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5">
        <f t="shared" si="5"/>
        <v>0</v>
      </c>
      <c r="AC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5">
        <f t="shared" si="6"/>
        <v>0</v>
      </c>
      <c r="AG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5">
        <f t="shared" si="7"/>
        <v>0</v>
      </c>
      <c r="AK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5">
        <f t="shared" si="8"/>
        <v>0</v>
      </c>
      <c r="AO212" s="185">
        <f t="shared" si="9"/>
        <v>0</v>
      </c>
    </row>
    <row r="213" spans="2:41" x14ac:dyDescent="0.25">
      <c r="B213" s="183" t="s">
        <v>794</v>
      </c>
      <c r="C213" s="184" t="s">
        <v>795</v>
      </c>
      <c r="D2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5">
        <f t="shared" si="286"/>
        <v>0</v>
      </c>
      <c r="G213" s="185"/>
      <c r="H213" s="185">
        <f t="shared" ref="H213" si="543">F213-G213</f>
        <v>0</v>
      </c>
      <c r="I213" s="185"/>
      <c r="J213" s="185">
        <f t="shared" ref="J213" si="544">F213-I213</f>
        <v>0</v>
      </c>
      <c r="K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5">
        <f t="shared" ref="AB213" si="545">Y213+Z213+AA213</f>
        <v>0</v>
      </c>
      <c r="AC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5">
        <f t="shared" ref="AF213" si="546">AC213+AD213+AE213</f>
        <v>0</v>
      </c>
      <c r="AG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5">
        <f t="shared" ref="AJ213" si="547">AG213+AH213+AI213</f>
        <v>0</v>
      </c>
      <c r="AK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5">
        <f t="shared" ref="AN213" si="548">AK213+AL213+AM213</f>
        <v>0</v>
      </c>
      <c r="AO213" s="185">
        <f t="shared" ref="AO213" si="549">AB213+AF213+AJ213+AN213</f>
        <v>0</v>
      </c>
    </row>
    <row r="214" spans="2:41" x14ac:dyDescent="0.25">
      <c r="B214" s="192" t="s">
        <v>314</v>
      </c>
      <c r="C214" s="193" t="s">
        <v>193</v>
      </c>
      <c r="D214" s="194">
        <f>SUM(D215:D221)</f>
        <v>0</v>
      </c>
      <c r="E214" s="194">
        <f>SUM(E215:E221)</f>
        <v>0</v>
      </c>
      <c r="F214" s="194">
        <f t="shared" si="286"/>
        <v>0</v>
      </c>
      <c r="G214" s="194">
        <f>SUM(G215:G221)</f>
        <v>0</v>
      </c>
      <c r="H214" s="194">
        <f t="shared" si="2"/>
        <v>0</v>
      </c>
      <c r="I214" s="194">
        <f>SUM(I215:I221)</f>
        <v>0</v>
      </c>
      <c r="J214" s="194">
        <f t="shared" si="3"/>
        <v>0</v>
      </c>
      <c r="K214" s="194">
        <f t="shared" ref="K214:AA214" si="550">SUM(K215:K221)</f>
        <v>0</v>
      </c>
      <c r="L214" s="194">
        <f t="shared" si="550"/>
        <v>0</v>
      </c>
      <c r="M214" s="194">
        <f t="shared" si="550"/>
        <v>0</v>
      </c>
      <c r="N214" s="194">
        <f t="shared" si="550"/>
        <v>0</v>
      </c>
      <c r="O214" s="194">
        <f t="shared" si="550"/>
        <v>0</v>
      </c>
      <c r="P214" s="194">
        <f t="shared" ref="P214:Q214" si="551">SUM(P215:P221)</f>
        <v>0</v>
      </c>
      <c r="Q214" s="194">
        <f t="shared" si="551"/>
        <v>0</v>
      </c>
      <c r="R214" s="194">
        <f t="shared" si="550"/>
        <v>0</v>
      </c>
      <c r="S214" s="194">
        <f t="shared" si="550"/>
        <v>0</v>
      </c>
      <c r="T214" s="194">
        <f t="shared" si="550"/>
        <v>0</v>
      </c>
      <c r="U214" s="194">
        <f t="shared" si="550"/>
        <v>0</v>
      </c>
      <c r="V214" s="194">
        <f t="shared" ref="V214" si="552">SUM(V215:V221)</f>
        <v>0</v>
      </c>
      <c r="W214" s="194">
        <f t="shared" si="550"/>
        <v>0</v>
      </c>
      <c r="X214" s="194">
        <f t="shared" si="550"/>
        <v>0</v>
      </c>
      <c r="Y214" s="194">
        <f t="shared" si="550"/>
        <v>0</v>
      </c>
      <c r="Z214" s="194">
        <f t="shared" si="550"/>
        <v>0</v>
      </c>
      <c r="AA214" s="194">
        <f t="shared" si="550"/>
        <v>0</v>
      </c>
      <c r="AB214" s="194">
        <f t="shared" si="5"/>
        <v>0</v>
      </c>
      <c r="AC214" s="194">
        <f>SUM(AC215:AC221)</f>
        <v>0</v>
      </c>
      <c r="AD214" s="194">
        <f>SUM(AD215:AD221)</f>
        <v>0</v>
      </c>
      <c r="AE214" s="194">
        <f>SUM(AE215:AE221)</f>
        <v>0</v>
      </c>
      <c r="AF214" s="194">
        <f t="shared" si="6"/>
        <v>0</v>
      </c>
      <c r="AG214" s="194">
        <f>SUM(AG215:AG221)</f>
        <v>0</v>
      </c>
      <c r="AH214" s="194">
        <f>SUM(AH215:AH221)</f>
        <v>0</v>
      </c>
      <c r="AI214" s="194">
        <f>SUM(AI215:AI221)</f>
        <v>0</v>
      </c>
      <c r="AJ214" s="194">
        <f t="shared" si="7"/>
        <v>0</v>
      </c>
      <c r="AK214" s="194">
        <f>SUM(AK215:AK221)</f>
        <v>0</v>
      </c>
      <c r="AL214" s="194">
        <f>SUM(AL215:AL221)</f>
        <v>0</v>
      </c>
      <c r="AM214" s="194">
        <f>SUM(AM215:AM221)</f>
        <v>0</v>
      </c>
      <c r="AN214" s="194">
        <f t="shared" si="8"/>
        <v>0</v>
      </c>
      <c r="AO214" s="194">
        <f t="shared" si="9"/>
        <v>0</v>
      </c>
    </row>
    <row r="215" spans="2:41" x14ac:dyDescent="0.25">
      <c r="B215" s="183" t="s">
        <v>315</v>
      </c>
      <c r="C215" s="184" t="s">
        <v>194</v>
      </c>
      <c r="D2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5">
        <f t="shared" ref="F215:F217" si="553">D215+E215</f>
        <v>0</v>
      </c>
      <c r="G215" s="185"/>
      <c r="H215" s="185">
        <f t="shared" si="2"/>
        <v>0</v>
      </c>
      <c r="I215" s="185"/>
      <c r="J215" s="185">
        <f t="shared" si="3"/>
        <v>0</v>
      </c>
      <c r="K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5">
        <f t="shared" si="5"/>
        <v>0</v>
      </c>
      <c r="AC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5">
        <f t="shared" si="6"/>
        <v>0</v>
      </c>
      <c r="AG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5">
        <f t="shared" si="7"/>
        <v>0</v>
      </c>
      <c r="AK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5">
        <f t="shared" si="8"/>
        <v>0</v>
      </c>
      <c r="AO215" s="185">
        <f t="shared" si="9"/>
        <v>0</v>
      </c>
    </row>
    <row r="216" spans="2:41" x14ac:dyDescent="0.25">
      <c r="B216" s="183" t="s">
        <v>796</v>
      </c>
      <c r="C216" s="184" t="s">
        <v>797</v>
      </c>
      <c r="D2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5">
        <f t="shared" si="553"/>
        <v>0</v>
      </c>
      <c r="G216" s="185"/>
      <c r="H216" s="185">
        <f t="shared" si="2"/>
        <v>0</v>
      </c>
      <c r="I216" s="185"/>
      <c r="J216" s="185">
        <f t="shared" si="3"/>
        <v>0</v>
      </c>
      <c r="K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5">
        <f t="shared" si="5"/>
        <v>0</v>
      </c>
      <c r="AC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5">
        <f t="shared" si="6"/>
        <v>0</v>
      </c>
      <c r="AG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5">
        <f t="shared" si="7"/>
        <v>0</v>
      </c>
      <c r="AK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5">
        <f t="shared" si="8"/>
        <v>0</v>
      </c>
      <c r="AO216" s="185">
        <f t="shared" si="9"/>
        <v>0</v>
      </c>
    </row>
    <row r="217" spans="2:41" x14ac:dyDescent="0.25">
      <c r="B217" s="183" t="s">
        <v>798</v>
      </c>
      <c r="C217" s="184" t="s">
        <v>799</v>
      </c>
      <c r="D2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5">
        <f t="shared" si="553"/>
        <v>0</v>
      </c>
      <c r="G217" s="185"/>
      <c r="H217" s="185">
        <f t="shared" ref="H217" si="554">F217-G217</f>
        <v>0</v>
      </c>
      <c r="I217" s="185"/>
      <c r="J217" s="185">
        <f t="shared" ref="J217" si="555">F217-I217</f>
        <v>0</v>
      </c>
      <c r="K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5">
        <f t="shared" ref="AB217" si="556">Y217+Z217+AA217</f>
        <v>0</v>
      </c>
      <c r="AC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5">
        <f t="shared" ref="AF217" si="557">AC217+AD217+AE217</f>
        <v>0</v>
      </c>
      <c r="AG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5">
        <f t="shared" ref="AJ217" si="558">AG217+AH217+AI217</f>
        <v>0</v>
      </c>
      <c r="AK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5">
        <f t="shared" ref="AN217" si="559">AK217+AL217+AM217</f>
        <v>0</v>
      </c>
      <c r="AO217" s="185">
        <f t="shared" ref="AO217" si="560">AB217+AF217+AJ217+AN217</f>
        <v>0</v>
      </c>
    </row>
    <row r="218" spans="2:41" x14ac:dyDescent="0.25">
      <c r="B218" s="183" t="s">
        <v>800</v>
      </c>
      <c r="C218" s="184" t="s">
        <v>801</v>
      </c>
      <c r="D2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5">
        <f t="shared" si="286"/>
        <v>0</v>
      </c>
      <c r="G218" s="185"/>
      <c r="H218" s="185">
        <f t="shared" ref="H218:H219" si="561">F218-G218</f>
        <v>0</v>
      </c>
      <c r="I218" s="185"/>
      <c r="J218" s="185">
        <f t="shared" ref="J218:J219" si="562">F218-I218</f>
        <v>0</v>
      </c>
      <c r="K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5">
        <f t="shared" ref="AB218:AB219" si="563">Y218+Z218+AA218</f>
        <v>0</v>
      </c>
      <c r="AC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5">
        <f t="shared" ref="AF218:AF219" si="564">AC218+AD218+AE218</f>
        <v>0</v>
      </c>
      <c r="AG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5">
        <f t="shared" ref="AJ218:AJ219" si="565">AG218+AH218+AI218</f>
        <v>0</v>
      </c>
      <c r="AK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5">
        <f t="shared" ref="AN218:AN219" si="566">AK218+AL218+AM218</f>
        <v>0</v>
      </c>
      <c r="AO218" s="185">
        <f t="shared" ref="AO218:AO219" si="567">AB218+AF218+AJ218+AN218</f>
        <v>0</v>
      </c>
    </row>
    <row r="219" spans="2:41" x14ac:dyDescent="0.25">
      <c r="B219" s="183" t="s">
        <v>802</v>
      </c>
      <c r="C219" s="184" t="s">
        <v>803</v>
      </c>
      <c r="D2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5">
        <f t="shared" ref="F219" si="568">D219+E219</f>
        <v>0</v>
      </c>
      <c r="G219" s="185"/>
      <c r="H219" s="185">
        <f t="shared" si="561"/>
        <v>0</v>
      </c>
      <c r="I219" s="185"/>
      <c r="J219" s="185">
        <f t="shared" si="562"/>
        <v>0</v>
      </c>
      <c r="K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5">
        <f t="shared" si="563"/>
        <v>0</v>
      </c>
      <c r="AC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5">
        <f t="shared" si="564"/>
        <v>0</v>
      </c>
      <c r="AG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5">
        <f t="shared" si="565"/>
        <v>0</v>
      </c>
      <c r="AK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5">
        <f t="shared" si="566"/>
        <v>0</v>
      </c>
      <c r="AO219" s="185">
        <f t="shared" si="567"/>
        <v>0</v>
      </c>
    </row>
    <row r="220" spans="2:41" x14ac:dyDescent="0.25">
      <c r="B220" s="183" t="s">
        <v>804</v>
      </c>
      <c r="C220" s="184" t="s">
        <v>805</v>
      </c>
      <c r="D2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5">
        <f t="shared" ref="F220" si="569">D220+E220</f>
        <v>0</v>
      </c>
      <c r="G220" s="185"/>
      <c r="H220" s="185">
        <f t="shared" si="2"/>
        <v>0</v>
      </c>
      <c r="I220" s="185"/>
      <c r="J220" s="185">
        <f t="shared" si="3"/>
        <v>0</v>
      </c>
      <c r="K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5">
        <f t="shared" si="5"/>
        <v>0</v>
      </c>
      <c r="AC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5">
        <f t="shared" si="6"/>
        <v>0</v>
      </c>
      <c r="AG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5">
        <f t="shared" si="7"/>
        <v>0</v>
      </c>
      <c r="AK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5">
        <f t="shared" si="8"/>
        <v>0</v>
      </c>
      <c r="AO220" s="185">
        <f t="shared" si="9"/>
        <v>0</v>
      </c>
    </row>
    <row r="221" spans="2:41" x14ac:dyDescent="0.25">
      <c r="B221" s="183" t="s">
        <v>806</v>
      </c>
      <c r="C221" s="184" t="s">
        <v>807</v>
      </c>
      <c r="D2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5">
        <f t="shared" si="286"/>
        <v>0</v>
      </c>
      <c r="G221" s="185"/>
      <c r="H221" s="185">
        <f t="shared" ref="H221" si="570">F221-G221</f>
        <v>0</v>
      </c>
      <c r="I221" s="185"/>
      <c r="J221" s="185">
        <f t="shared" ref="J221" si="571">F221-I221</f>
        <v>0</v>
      </c>
      <c r="K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5">
        <f t="shared" ref="AB221" si="572">Y221+Z221+AA221</f>
        <v>0</v>
      </c>
      <c r="AC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5">
        <f t="shared" ref="AF221" si="573">AC221+AD221+AE221</f>
        <v>0</v>
      </c>
      <c r="AG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5">
        <f t="shared" ref="AJ221" si="574">AG221+AH221+AI221</f>
        <v>0</v>
      </c>
      <c r="AK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5">
        <f t="shared" ref="AN221" si="575">AK221+AL221+AM221</f>
        <v>0</v>
      </c>
      <c r="AO221" s="185">
        <f t="shared" ref="AO221" si="576">AB221+AF221+AJ221+AN221</f>
        <v>0</v>
      </c>
    </row>
    <row r="222" spans="2:41" x14ac:dyDescent="0.25">
      <c r="B222" s="180" t="s">
        <v>319</v>
      </c>
      <c r="C222" s="181" t="s">
        <v>197</v>
      </c>
      <c r="D222" s="182">
        <f>D223+D235+D243+D260+D267+D312</f>
        <v>10036.666666666668</v>
      </c>
      <c r="E222" s="182">
        <f>E223+E235+E243+E260+E267+E312</f>
        <v>0</v>
      </c>
      <c r="F222" s="182">
        <f t="shared" ref="F222:F382" si="577">D222+E222</f>
        <v>10036.666666666668</v>
      </c>
      <c r="G222" s="182">
        <f>G223+G235+G243+G260+G267+G312</f>
        <v>0</v>
      </c>
      <c r="H222" s="182">
        <f t="shared" ref="H222:H498" si="578">F222-G222</f>
        <v>10036.666666666668</v>
      </c>
      <c r="I222" s="182">
        <f>I223+I235+I243+I260+I267+I312</f>
        <v>0</v>
      </c>
      <c r="J222" s="182">
        <f t="shared" ref="J222:J498" si="579">F222-I222</f>
        <v>10036.666666666668</v>
      </c>
      <c r="K222" s="182">
        <f t="shared" ref="K222:AA222" si="580">K223+K235+K243+K260+K267+K312</f>
        <v>0</v>
      </c>
      <c r="L222" s="182">
        <f t="shared" si="580"/>
        <v>0</v>
      </c>
      <c r="M222" s="182">
        <f t="shared" si="580"/>
        <v>0</v>
      </c>
      <c r="N222" s="182">
        <f t="shared" si="580"/>
        <v>0</v>
      </c>
      <c r="O222" s="182">
        <f t="shared" si="580"/>
        <v>3480</v>
      </c>
      <c r="P222" s="182">
        <f t="shared" si="580"/>
        <v>0</v>
      </c>
      <c r="Q222" s="182">
        <f t="shared" si="580"/>
        <v>0</v>
      </c>
      <c r="R222" s="182">
        <f t="shared" si="580"/>
        <v>0</v>
      </c>
      <c r="S222" s="182">
        <f t="shared" si="580"/>
        <v>0</v>
      </c>
      <c r="T222" s="182">
        <f t="shared" si="580"/>
        <v>0</v>
      </c>
      <c r="U222" s="182">
        <f t="shared" si="580"/>
        <v>0</v>
      </c>
      <c r="V222" s="182">
        <f t="shared" si="580"/>
        <v>0</v>
      </c>
      <c r="W222" s="182">
        <f t="shared" si="580"/>
        <v>0</v>
      </c>
      <c r="X222" s="182">
        <f t="shared" si="580"/>
        <v>6556.666666666667</v>
      </c>
      <c r="Y222" s="182">
        <f t="shared" si="580"/>
        <v>10036.666666666668</v>
      </c>
      <c r="Z222" s="182">
        <f t="shared" si="580"/>
        <v>0</v>
      </c>
      <c r="AA222" s="182">
        <f t="shared" si="580"/>
        <v>0</v>
      </c>
      <c r="AB222" s="182">
        <f t="shared" ref="AB222:AB498" si="581">Y222+Z222+AA222</f>
        <v>10036.666666666668</v>
      </c>
      <c r="AC222" s="182">
        <f>AC223+AC235+AC243+AC260+AC267+AC312</f>
        <v>0</v>
      </c>
      <c r="AD222" s="182">
        <f>AD223+AD235+AD243+AD260+AD267+AD312</f>
        <v>0</v>
      </c>
      <c r="AE222" s="182">
        <f>AE223+AE235+AE243+AE260+AE267+AE312</f>
        <v>0</v>
      </c>
      <c r="AF222" s="182">
        <f t="shared" ref="AF222:AF498" si="582">AC222+AD222+AE222</f>
        <v>0</v>
      </c>
      <c r="AG222" s="182">
        <f>AG223+AG235+AG243+AG260+AG267+AG312</f>
        <v>0</v>
      </c>
      <c r="AH222" s="182">
        <f>AH223+AH235+AH243+AH260+AH267+AH312</f>
        <v>0</v>
      </c>
      <c r="AI222" s="182">
        <f>AI223+AI235+AI243+AI260+AI267+AI312</f>
        <v>0</v>
      </c>
      <c r="AJ222" s="182">
        <f t="shared" ref="AJ222:AJ498" si="583">AG222+AH222+AI222</f>
        <v>0</v>
      </c>
      <c r="AK222" s="182">
        <f>AK223+AK235+AK243+AK260+AK267+AK312</f>
        <v>0</v>
      </c>
      <c r="AL222" s="182">
        <f>AL223+AL235+AL243+AL260+AL267+AL312</f>
        <v>0</v>
      </c>
      <c r="AM222" s="182">
        <f>AM223+AM235+AM243+AM260+AM267+AM312</f>
        <v>0</v>
      </c>
      <c r="AN222" s="182">
        <f t="shared" ref="AN222:AN498" si="584">AK222+AL222+AM222</f>
        <v>0</v>
      </c>
      <c r="AO222" s="182">
        <f t="shared" ref="AO222:AO498" si="585">AB222+AF222+AJ222+AN222</f>
        <v>10036.666666666668</v>
      </c>
    </row>
    <row r="223" spans="2:41" x14ac:dyDescent="0.25">
      <c r="B223" s="192" t="s">
        <v>320</v>
      </c>
      <c r="C223" s="193" t="s">
        <v>198</v>
      </c>
      <c r="D223" s="194">
        <f>SUM(D224:D234)</f>
        <v>6000</v>
      </c>
      <c r="E223" s="194">
        <f>SUM(E224:E234)</f>
        <v>0</v>
      </c>
      <c r="F223" s="194">
        <f t="shared" si="577"/>
        <v>6000</v>
      </c>
      <c r="G223" s="194">
        <f>SUM(G224:G234)</f>
        <v>0</v>
      </c>
      <c r="H223" s="194">
        <f t="shared" si="578"/>
        <v>6000</v>
      </c>
      <c r="I223" s="194">
        <f>SUM(I224:I234)</f>
        <v>0</v>
      </c>
      <c r="J223" s="194">
        <f t="shared" si="579"/>
        <v>6000</v>
      </c>
      <c r="K223" s="194">
        <f t="shared" ref="K223:AA223" si="586">SUM(K224:K234)</f>
        <v>0</v>
      </c>
      <c r="L223" s="194">
        <f t="shared" si="586"/>
        <v>0</v>
      </c>
      <c r="M223" s="194">
        <f t="shared" si="586"/>
        <v>0</v>
      </c>
      <c r="N223" s="194">
        <f t="shared" si="586"/>
        <v>0</v>
      </c>
      <c r="O223" s="194">
        <f t="shared" si="586"/>
        <v>0</v>
      </c>
      <c r="P223" s="194">
        <f t="shared" si="586"/>
        <v>0</v>
      </c>
      <c r="Q223" s="194">
        <f t="shared" si="586"/>
        <v>0</v>
      </c>
      <c r="R223" s="194">
        <f t="shared" si="586"/>
        <v>0</v>
      </c>
      <c r="S223" s="194">
        <f t="shared" si="586"/>
        <v>0</v>
      </c>
      <c r="T223" s="194">
        <f t="shared" si="586"/>
        <v>0</v>
      </c>
      <c r="U223" s="194">
        <f t="shared" si="586"/>
        <v>0</v>
      </c>
      <c r="V223" s="194">
        <f t="shared" si="586"/>
        <v>0</v>
      </c>
      <c r="W223" s="194">
        <f t="shared" si="586"/>
        <v>0</v>
      </c>
      <c r="X223" s="194">
        <f t="shared" si="586"/>
        <v>6000</v>
      </c>
      <c r="Y223" s="194">
        <f t="shared" si="586"/>
        <v>6000</v>
      </c>
      <c r="Z223" s="194">
        <f t="shared" si="586"/>
        <v>0</v>
      </c>
      <c r="AA223" s="194">
        <f t="shared" si="586"/>
        <v>0</v>
      </c>
      <c r="AB223" s="194">
        <f t="shared" si="581"/>
        <v>6000</v>
      </c>
      <c r="AC223" s="194">
        <f>SUM(AC224:AC234)</f>
        <v>0</v>
      </c>
      <c r="AD223" s="194">
        <f>SUM(AD224:AD234)</f>
        <v>0</v>
      </c>
      <c r="AE223" s="194">
        <f>SUM(AE224:AE234)</f>
        <v>0</v>
      </c>
      <c r="AF223" s="194">
        <f t="shared" si="582"/>
        <v>0</v>
      </c>
      <c r="AG223" s="194">
        <f>SUM(AG224:AG234)</f>
        <v>0</v>
      </c>
      <c r="AH223" s="194">
        <f>SUM(AH224:AH234)</f>
        <v>0</v>
      </c>
      <c r="AI223" s="194">
        <f>SUM(AI224:AI234)</f>
        <v>0</v>
      </c>
      <c r="AJ223" s="194">
        <f t="shared" si="583"/>
        <v>0</v>
      </c>
      <c r="AK223" s="194">
        <f>SUM(AK224:AK234)</f>
        <v>0</v>
      </c>
      <c r="AL223" s="194">
        <f>SUM(AL224:AL234)</f>
        <v>0</v>
      </c>
      <c r="AM223" s="194">
        <f>SUM(AM224:AM234)</f>
        <v>0</v>
      </c>
      <c r="AN223" s="194">
        <f t="shared" si="584"/>
        <v>0</v>
      </c>
      <c r="AO223" s="194">
        <f t="shared" si="585"/>
        <v>6000</v>
      </c>
    </row>
    <row r="224" spans="2:41" x14ac:dyDescent="0.25">
      <c r="B224" s="183" t="s">
        <v>321</v>
      </c>
      <c r="C224" s="184" t="s">
        <v>199</v>
      </c>
      <c r="D2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5">
        <f t="shared" si="577"/>
        <v>0</v>
      </c>
      <c r="G224" s="185"/>
      <c r="H224" s="185">
        <f t="shared" si="578"/>
        <v>0</v>
      </c>
      <c r="I224" s="185"/>
      <c r="J224" s="185">
        <f t="shared" si="579"/>
        <v>0</v>
      </c>
      <c r="K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5">
        <f t="shared" si="581"/>
        <v>0</v>
      </c>
      <c r="AC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5">
        <f t="shared" si="582"/>
        <v>0</v>
      </c>
      <c r="AG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5">
        <f t="shared" si="583"/>
        <v>0</v>
      </c>
      <c r="AK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5">
        <f t="shared" si="584"/>
        <v>0</v>
      </c>
      <c r="AO224" s="185">
        <f t="shared" si="585"/>
        <v>0</v>
      </c>
    </row>
    <row r="225" spans="2:41" x14ac:dyDescent="0.25">
      <c r="B225" s="183" t="s">
        <v>808</v>
      </c>
      <c r="C225" s="184" t="s">
        <v>809</v>
      </c>
      <c r="D2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5">
        <f t="shared" si="577"/>
        <v>6000</v>
      </c>
      <c r="G225" s="185"/>
      <c r="H225" s="185">
        <f t="shared" si="578"/>
        <v>6000</v>
      </c>
      <c r="I225" s="185"/>
      <c r="J225" s="185">
        <f t="shared" si="579"/>
        <v>6000</v>
      </c>
      <c r="K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v>
      </c>
      <c r="Y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Z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5">
        <f t="shared" si="581"/>
        <v>6000</v>
      </c>
      <c r="AC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5">
        <f t="shared" si="582"/>
        <v>0</v>
      </c>
      <c r="AG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5">
        <f t="shared" si="583"/>
        <v>0</v>
      </c>
      <c r="AK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5">
        <f t="shared" si="584"/>
        <v>0</v>
      </c>
      <c r="AO225" s="185">
        <f t="shared" si="585"/>
        <v>6000</v>
      </c>
    </row>
    <row r="226" spans="2:41" x14ac:dyDescent="0.25">
      <c r="B226" s="183" t="s">
        <v>810</v>
      </c>
      <c r="C226" s="184" t="s">
        <v>811</v>
      </c>
      <c r="D2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5">
        <f t="shared" si="577"/>
        <v>0</v>
      </c>
      <c r="G226" s="185"/>
      <c r="H226" s="185">
        <f t="shared" si="578"/>
        <v>0</v>
      </c>
      <c r="I226" s="185"/>
      <c r="J226" s="185">
        <f t="shared" si="579"/>
        <v>0</v>
      </c>
      <c r="K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5">
        <f t="shared" si="581"/>
        <v>0</v>
      </c>
      <c r="AC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5">
        <f t="shared" si="582"/>
        <v>0</v>
      </c>
      <c r="AG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5">
        <f t="shared" si="583"/>
        <v>0</v>
      </c>
      <c r="AK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5">
        <f t="shared" si="584"/>
        <v>0</v>
      </c>
      <c r="AO226" s="185">
        <f t="shared" si="585"/>
        <v>0</v>
      </c>
    </row>
    <row r="227" spans="2:41" x14ac:dyDescent="0.25">
      <c r="B227" s="183" t="s">
        <v>812</v>
      </c>
      <c r="C227" s="184" t="s">
        <v>813</v>
      </c>
      <c r="D2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5">
        <f t="shared" ref="F227:F229" si="587">D227+E227</f>
        <v>0</v>
      </c>
      <c r="G227" s="185"/>
      <c r="H227" s="185">
        <f t="shared" ref="H227:H229" si="588">F227-G227</f>
        <v>0</v>
      </c>
      <c r="I227" s="185"/>
      <c r="J227" s="185">
        <f t="shared" ref="J227:J229" si="589">F227-I227</f>
        <v>0</v>
      </c>
      <c r="K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5">
        <f t="shared" ref="AB227:AB229" si="590">Y227+Z227+AA227</f>
        <v>0</v>
      </c>
      <c r="AC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5">
        <f t="shared" ref="AF227:AF229" si="591">AC227+AD227+AE227</f>
        <v>0</v>
      </c>
      <c r="AG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5">
        <f t="shared" ref="AJ227:AJ229" si="592">AG227+AH227+AI227</f>
        <v>0</v>
      </c>
      <c r="AK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5">
        <f t="shared" ref="AN227:AN229" si="593">AK227+AL227+AM227</f>
        <v>0</v>
      </c>
      <c r="AO227" s="185">
        <f t="shared" ref="AO227:AO229" si="594">AB227+AF227+AJ227+AN227</f>
        <v>0</v>
      </c>
    </row>
    <row r="228" spans="2:41" x14ac:dyDescent="0.25">
      <c r="B228" s="183" t="s">
        <v>814</v>
      </c>
      <c r="C228" s="184" t="s">
        <v>815</v>
      </c>
      <c r="D2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5">
        <f t="shared" si="587"/>
        <v>0</v>
      </c>
      <c r="G228" s="185"/>
      <c r="H228" s="185">
        <f t="shared" si="588"/>
        <v>0</v>
      </c>
      <c r="I228" s="185"/>
      <c r="J228" s="185">
        <f t="shared" si="589"/>
        <v>0</v>
      </c>
      <c r="K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5">
        <f t="shared" si="590"/>
        <v>0</v>
      </c>
      <c r="AC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5">
        <f t="shared" si="591"/>
        <v>0</v>
      </c>
      <c r="AG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5">
        <f t="shared" si="592"/>
        <v>0</v>
      </c>
      <c r="AK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5">
        <f t="shared" si="593"/>
        <v>0</v>
      </c>
      <c r="AO228" s="185">
        <f t="shared" si="594"/>
        <v>0</v>
      </c>
    </row>
    <row r="229" spans="2:41" x14ac:dyDescent="0.25">
      <c r="B229" s="183" t="s">
        <v>322</v>
      </c>
      <c r="C229" s="184" t="s">
        <v>816</v>
      </c>
      <c r="D2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5">
        <f t="shared" si="587"/>
        <v>0</v>
      </c>
      <c r="G229" s="185"/>
      <c r="H229" s="185">
        <f t="shared" si="588"/>
        <v>0</v>
      </c>
      <c r="I229" s="185"/>
      <c r="J229" s="185">
        <f t="shared" si="589"/>
        <v>0</v>
      </c>
      <c r="K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5">
        <f t="shared" si="590"/>
        <v>0</v>
      </c>
      <c r="AC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5">
        <f t="shared" si="591"/>
        <v>0</v>
      </c>
      <c r="AG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5">
        <f t="shared" si="592"/>
        <v>0</v>
      </c>
      <c r="AK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5">
        <f t="shared" si="593"/>
        <v>0</v>
      </c>
      <c r="AO229" s="185">
        <f t="shared" si="594"/>
        <v>0</v>
      </c>
    </row>
    <row r="230" spans="2:41" x14ac:dyDescent="0.25">
      <c r="B230" s="183" t="s">
        <v>817</v>
      </c>
      <c r="C230" s="184" t="s">
        <v>818</v>
      </c>
      <c r="D2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5">
        <f>D230+E230</f>
        <v>0</v>
      </c>
      <c r="G230" s="185"/>
      <c r="H230" s="185">
        <f>F230-G230</f>
        <v>0</v>
      </c>
      <c r="I230" s="185"/>
      <c r="J230" s="185">
        <f>F230-I230</f>
        <v>0</v>
      </c>
      <c r="K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5">
        <f>Y230+Z230+AA230</f>
        <v>0</v>
      </c>
      <c r="AC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5">
        <f>AC230+AD230+AE230</f>
        <v>0</v>
      </c>
      <c r="AG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5">
        <f>AG230+AH230+AI230</f>
        <v>0</v>
      </c>
      <c r="AK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5">
        <f>AK230+AL230+AM230</f>
        <v>0</v>
      </c>
      <c r="AO230" s="185">
        <f>AB230+AF230+AJ230+AN230</f>
        <v>0</v>
      </c>
    </row>
    <row r="231" spans="2:41" x14ac:dyDescent="0.25">
      <c r="B231" s="183" t="s">
        <v>339</v>
      </c>
      <c r="C231" s="184" t="s">
        <v>210</v>
      </c>
      <c r="D2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5">
        <f>D231+E231</f>
        <v>0</v>
      </c>
      <c r="G231" s="185"/>
      <c r="H231" s="185">
        <f>F231-G231</f>
        <v>0</v>
      </c>
      <c r="I231" s="185"/>
      <c r="J231" s="185">
        <f>F231-I231</f>
        <v>0</v>
      </c>
      <c r="K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5">
        <f>Y231+Z231+AA231</f>
        <v>0</v>
      </c>
      <c r="AC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5">
        <f>AC231+AD231+AE231</f>
        <v>0</v>
      </c>
      <c r="AG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5">
        <f>AG231+AH231+AI231</f>
        <v>0</v>
      </c>
      <c r="AK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5">
        <f>AK231+AL231+AM231</f>
        <v>0</v>
      </c>
      <c r="AO231" s="185">
        <f>AB231+AF231+AJ231+AN231</f>
        <v>0</v>
      </c>
    </row>
    <row r="232" spans="2:41" x14ac:dyDescent="0.25">
      <c r="B232" s="183" t="s">
        <v>855</v>
      </c>
      <c r="C232" s="184" t="s">
        <v>856</v>
      </c>
      <c r="D2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5">
        <f t="shared" ref="F232" si="595">D232+E232</f>
        <v>0</v>
      </c>
      <c r="G232" s="185"/>
      <c r="H232" s="185">
        <f t="shared" ref="H232" si="596">F232-G232</f>
        <v>0</v>
      </c>
      <c r="I232" s="185"/>
      <c r="J232" s="185">
        <f t="shared" ref="J232" si="597">F232-I232</f>
        <v>0</v>
      </c>
      <c r="K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5">
        <f t="shared" ref="AB232" si="598">Y232+Z232+AA232</f>
        <v>0</v>
      </c>
      <c r="AC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5">
        <f t="shared" ref="AF232" si="599">AC232+AD232+AE232</f>
        <v>0</v>
      </c>
      <c r="AG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5">
        <f t="shared" ref="AJ232" si="600">AG232+AH232+AI232</f>
        <v>0</v>
      </c>
      <c r="AK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5">
        <f t="shared" ref="AN232" si="601">AK232+AL232+AM232</f>
        <v>0</v>
      </c>
      <c r="AO232" s="185">
        <f t="shared" ref="AO232" si="602">AB232+AF232+AJ232+AN232</f>
        <v>0</v>
      </c>
    </row>
    <row r="233" spans="2:41" x14ac:dyDescent="0.25">
      <c r="B233" s="183" t="s">
        <v>857</v>
      </c>
      <c r="C233" s="184" t="s">
        <v>858</v>
      </c>
      <c r="D2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5">
        <f t="shared" ref="F233" si="603">D233+E233</f>
        <v>0</v>
      </c>
      <c r="G233" s="185"/>
      <c r="H233" s="185">
        <f t="shared" ref="H233" si="604">F233-G233</f>
        <v>0</v>
      </c>
      <c r="I233" s="185"/>
      <c r="J233" s="185">
        <f t="shared" ref="J233" si="605">F233-I233</f>
        <v>0</v>
      </c>
      <c r="K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5">
        <f t="shared" ref="AB233" si="606">Y233+Z233+AA233</f>
        <v>0</v>
      </c>
      <c r="AC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5">
        <f t="shared" ref="AF233" si="607">AC233+AD233+AE233</f>
        <v>0</v>
      </c>
      <c r="AG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5">
        <f t="shared" ref="AJ233" si="608">AG233+AH233+AI233</f>
        <v>0</v>
      </c>
      <c r="AK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5">
        <f t="shared" ref="AN233" si="609">AK233+AL233+AM233</f>
        <v>0</v>
      </c>
      <c r="AO233" s="185">
        <f t="shared" ref="AO233" si="610">AB233+AF233+AJ233+AN233</f>
        <v>0</v>
      </c>
    </row>
    <row r="234" spans="2:41" x14ac:dyDescent="0.25">
      <c r="B234" s="183" t="s">
        <v>859</v>
      </c>
      <c r="C234" s="184" t="s">
        <v>860</v>
      </c>
      <c r="D2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5">
        <f>D234+E234</f>
        <v>0</v>
      </c>
      <c r="G234" s="185"/>
      <c r="H234" s="185">
        <f>F234-G234</f>
        <v>0</v>
      </c>
      <c r="I234" s="185"/>
      <c r="J234" s="185">
        <f>F234-I234</f>
        <v>0</v>
      </c>
      <c r="K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5">
        <f>Y234+Z234+AA234</f>
        <v>0</v>
      </c>
      <c r="AC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5">
        <f>AC234+AD234+AE234</f>
        <v>0</v>
      </c>
      <c r="AG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5">
        <f>AG234+AH234+AI234</f>
        <v>0</v>
      </c>
      <c r="AK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5">
        <f>AK234+AL234+AM234</f>
        <v>0</v>
      </c>
      <c r="AO234" s="185">
        <f>AB234+AF234+AJ234+AN234</f>
        <v>0</v>
      </c>
    </row>
    <row r="235" spans="2:41" x14ac:dyDescent="0.25">
      <c r="B235" s="192" t="s">
        <v>323</v>
      </c>
      <c r="C235" s="193" t="s">
        <v>200</v>
      </c>
      <c r="D235" s="194">
        <f>SUM(D236:D242)</f>
        <v>0</v>
      </c>
      <c r="E235" s="194">
        <f>SUM(E236:E242)</f>
        <v>0</v>
      </c>
      <c r="F235" s="194">
        <f t="shared" si="577"/>
        <v>0</v>
      </c>
      <c r="G235" s="194">
        <f>SUM(G236:G242)</f>
        <v>0</v>
      </c>
      <c r="H235" s="194">
        <f t="shared" si="578"/>
        <v>0</v>
      </c>
      <c r="I235" s="194">
        <f>SUM(I236:I242)</f>
        <v>0</v>
      </c>
      <c r="J235" s="194">
        <f t="shared" si="579"/>
        <v>0</v>
      </c>
      <c r="K235" s="194">
        <f t="shared" ref="K235:AA235" si="611">SUM(K236:K242)</f>
        <v>0</v>
      </c>
      <c r="L235" s="194">
        <f t="shared" si="611"/>
        <v>0</v>
      </c>
      <c r="M235" s="194">
        <f t="shared" si="611"/>
        <v>0</v>
      </c>
      <c r="N235" s="194">
        <f t="shared" si="611"/>
        <v>0</v>
      </c>
      <c r="O235" s="194">
        <f t="shared" si="611"/>
        <v>0</v>
      </c>
      <c r="P235" s="194">
        <f t="shared" ref="P235:Q235" si="612">SUM(P236:P242)</f>
        <v>0</v>
      </c>
      <c r="Q235" s="194">
        <f t="shared" si="612"/>
        <v>0</v>
      </c>
      <c r="R235" s="194">
        <f t="shared" si="611"/>
        <v>0</v>
      </c>
      <c r="S235" s="194">
        <f t="shared" si="611"/>
        <v>0</v>
      </c>
      <c r="T235" s="194">
        <f t="shared" si="611"/>
        <v>0</v>
      </c>
      <c r="U235" s="194">
        <f t="shared" si="611"/>
        <v>0</v>
      </c>
      <c r="V235" s="194">
        <f t="shared" ref="V235" si="613">SUM(V236:V242)</f>
        <v>0</v>
      </c>
      <c r="W235" s="194">
        <f t="shared" si="611"/>
        <v>0</v>
      </c>
      <c r="X235" s="194">
        <f t="shared" si="611"/>
        <v>0</v>
      </c>
      <c r="Y235" s="194">
        <f t="shared" si="611"/>
        <v>0</v>
      </c>
      <c r="Z235" s="194">
        <f t="shared" si="611"/>
        <v>0</v>
      </c>
      <c r="AA235" s="194">
        <f t="shared" si="611"/>
        <v>0</v>
      </c>
      <c r="AB235" s="194">
        <f t="shared" si="581"/>
        <v>0</v>
      </c>
      <c r="AC235" s="194">
        <f>SUM(AC236:AC242)</f>
        <v>0</v>
      </c>
      <c r="AD235" s="194">
        <f>SUM(AD236:AD242)</f>
        <v>0</v>
      </c>
      <c r="AE235" s="194">
        <f>SUM(AE236:AE242)</f>
        <v>0</v>
      </c>
      <c r="AF235" s="194">
        <f t="shared" si="582"/>
        <v>0</v>
      </c>
      <c r="AG235" s="194">
        <f>SUM(AG236:AG242)</f>
        <v>0</v>
      </c>
      <c r="AH235" s="194">
        <f>SUM(AH236:AH242)</f>
        <v>0</v>
      </c>
      <c r="AI235" s="194">
        <f>SUM(AI236:AI242)</f>
        <v>0</v>
      </c>
      <c r="AJ235" s="194">
        <f t="shared" si="583"/>
        <v>0</v>
      </c>
      <c r="AK235" s="194">
        <f>SUM(AK236:AK242)</f>
        <v>0</v>
      </c>
      <c r="AL235" s="194">
        <f>SUM(AL236:AL242)</f>
        <v>0</v>
      </c>
      <c r="AM235" s="194">
        <f>SUM(AM236:AM242)</f>
        <v>0</v>
      </c>
      <c r="AN235" s="194">
        <f t="shared" si="584"/>
        <v>0</v>
      </c>
      <c r="AO235" s="194">
        <f t="shared" si="585"/>
        <v>0</v>
      </c>
    </row>
    <row r="236" spans="2:41" x14ac:dyDescent="0.25">
      <c r="B236" s="183" t="s">
        <v>819</v>
      </c>
      <c r="C236" s="184" t="s">
        <v>820</v>
      </c>
      <c r="D2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5">
        <f t="shared" ref="F236:F239" si="614">D236+E236</f>
        <v>0</v>
      </c>
      <c r="G236" s="185"/>
      <c r="H236" s="185">
        <f t="shared" ref="H236:H239" si="615">F236-G236</f>
        <v>0</v>
      </c>
      <c r="I236" s="185"/>
      <c r="J236" s="185">
        <f t="shared" ref="J236:J239" si="616">F236-I236</f>
        <v>0</v>
      </c>
      <c r="K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5">
        <f t="shared" ref="AB236:AB239" si="617">Y236+Z236+AA236</f>
        <v>0</v>
      </c>
      <c r="AC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5">
        <f t="shared" ref="AF236:AF239" si="618">AC236+AD236+AE236</f>
        <v>0</v>
      </c>
      <c r="AG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5">
        <f t="shared" ref="AJ236:AJ239" si="619">AG236+AH236+AI236</f>
        <v>0</v>
      </c>
      <c r="AK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5">
        <f t="shared" ref="AN236:AN239" si="620">AK236+AL236+AM236</f>
        <v>0</v>
      </c>
      <c r="AO236" s="185">
        <f t="shared" ref="AO236:AO239" si="621">AB236+AF236+AJ236+AN236</f>
        <v>0</v>
      </c>
    </row>
    <row r="237" spans="2:41" x14ac:dyDescent="0.25">
      <c r="B237" s="183" t="s">
        <v>821</v>
      </c>
      <c r="C237" s="184" t="s">
        <v>822</v>
      </c>
      <c r="D2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5">
        <f t="shared" si="614"/>
        <v>0</v>
      </c>
      <c r="G237" s="185"/>
      <c r="H237" s="185">
        <f t="shared" si="615"/>
        <v>0</v>
      </c>
      <c r="I237" s="185"/>
      <c r="J237" s="185">
        <f t="shared" si="616"/>
        <v>0</v>
      </c>
      <c r="K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5">
        <f t="shared" si="617"/>
        <v>0</v>
      </c>
      <c r="AC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5">
        <f t="shared" si="618"/>
        <v>0</v>
      </c>
      <c r="AG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5">
        <f t="shared" si="619"/>
        <v>0</v>
      </c>
      <c r="AK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5">
        <f t="shared" si="620"/>
        <v>0</v>
      </c>
      <c r="AO237" s="185">
        <f t="shared" si="621"/>
        <v>0</v>
      </c>
    </row>
    <row r="238" spans="2:41" x14ac:dyDescent="0.25">
      <c r="B238" s="183" t="s">
        <v>324</v>
      </c>
      <c r="C238" s="184" t="s">
        <v>823</v>
      </c>
      <c r="D2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5">
        <f t="shared" si="614"/>
        <v>0</v>
      </c>
      <c r="G238" s="185"/>
      <c r="H238" s="185">
        <f t="shared" si="615"/>
        <v>0</v>
      </c>
      <c r="I238" s="185"/>
      <c r="J238" s="185">
        <f t="shared" si="616"/>
        <v>0</v>
      </c>
      <c r="K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5">
        <f t="shared" si="617"/>
        <v>0</v>
      </c>
      <c r="AC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5">
        <f t="shared" si="618"/>
        <v>0</v>
      </c>
      <c r="AG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5">
        <f t="shared" si="619"/>
        <v>0</v>
      </c>
      <c r="AK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5">
        <f t="shared" si="620"/>
        <v>0</v>
      </c>
      <c r="AO238" s="185">
        <f t="shared" si="621"/>
        <v>0</v>
      </c>
    </row>
    <row r="239" spans="2:41" x14ac:dyDescent="0.25">
      <c r="B239" s="183" t="s">
        <v>824</v>
      </c>
      <c r="C239" s="184" t="s">
        <v>825</v>
      </c>
      <c r="D2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5">
        <f t="shared" si="614"/>
        <v>0</v>
      </c>
      <c r="G239" s="185"/>
      <c r="H239" s="185">
        <f t="shared" si="615"/>
        <v>0</v>
      </c>
      <c r="I239" s="185"/>
      <c r="J239" s="185">
        <f t="shared" si="616"/>
        <v>0</v>
      </c>
      <c r="K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5">
        <f t="shared" si="617"/>
        <v>0</v>
      </c>
      <c r="AC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5">
        <f t="shared" si="618"/>
        <v>0</v>
      </c>
      <c r="AG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5">
        <f t="shared" si="619"/>
        <v>0</v>
      </c>
      <c r="AK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5">
        <f t="shared" si="620"/>
        <v>0</v>
      </c>
      <c r="AO239" s="185">
        <f t="shared" si="621"/>
        <v>0</v>
      </c>
    </row>
    <row r="240" spans="2:41" x14ac:dyDescent="0.25">
      <c r="B240" s="183" t="s">
        <v>826</v>
      </c>
      <c r="C240" s="184" t="s">
        <v>823</v>
      </c>
      <c r="D2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5">
        <f t="shared" si="577"/>
        <v>0</v>
      </c>
      <c r="G240" s="185"/>
      <c r="H240" s="185">
        <f t="shared" si="578"/>
        <v>0</v>
      </c>
      <c r="I240" s="185"/>
      <c r="J240" s="185">
        <f t="shared" si="579"/>
        <v>0</v>
      </c>
      <c r="K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5">
        <f t="shared" si="581"/>
        <v>0</v>
      </c>
      <c r="AC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5">
        <f t="shared" si="582"/>
        <v>0</v>
      </c>
      <c r="AG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5">
        <f t="shared" si="583"/>
        <v>0</v>
      </c>
      <c r="AK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5">
        <f t="shared" si="584"/>
        <v>0</v>
      </c>
      <c r="AO240" s="185">
        <f t="shared" si="585"/>
        <v>0</v>
      </c>
    </row>
    <row r="241" spans="2:41" x14ac:dyDescent="0.25">
      <c r="B241" s="183" t="s">
        <v>827</v>
      </c>
      <c r="C241" s="184" t="s">
        <v>828</v>
      </c>
      <c r="D2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5">
        <f t="shared" ref="F241" si="622">D241+E241</f>
        <v>0</v>
      </c>
      <c r="G241" s="185"/>
      <c r="H241" s="185">
        <f t="shared" ref="H241" si="623">F241-G241</f>
        <v>0</v>
      </c>
      <c r="I241" s="185"/>
      <c r="J241" s="185">
        <f t="shared" ref="J241" si="624">F241-I241</f>
        <v>0</v>
      </c>
      <c r="K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5">
        <f t="shared" ref="AB241" si="625">Y241+Z241+AA241</f>
        <v>0</v>
      </c>
      <c r="AC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5">
        <f t="shared" ref="AF241" si="626">AC241+AD241+AE241</f>
        <v>0</v>
      </c>
      <c r="AG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5">
        <f t="shared" ref="AJ241" si="627">AG241+AH241+AI241</f>
        <v>0</v>
      </c>
      <c r="AK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5">
        <f t="shared" ref="AN241" si="628">AK241+AL241+AM241</f>
        <v>0</v>
      </c>
      <c r="AO241" s="185">
        <f t="shared" ref="AO241" si="629">AB241+AF241+AJ241+AN241</f>
        <v>0</v>
      </c>
    </row>
    <row r="242" spans="2:41" x14ac:dyDescent="0.25">
      <c r="B242" s="183" t="s">
        <v>829</v>
      </c>
      <c r="C242" s="184" t="s">
        <v>830</v>
      </c>
      <c r="D2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5">
        <f t="shared" ref="F242" si="630">D242+E242</f>
        <v>0</v>
      </c>
      <c r="G242" s="185"/>
      <c r="H242" s="185">
        <f t="shared" ref="H242" si="631">F242-G242</f>
        <v>0</v>
      </c>
      <c r="I242" s="185"/>
      <c r="J242" s="185">
        <f t="shared" ref="J242" si="632">F242-I242</f>
        <v>0</v>
      </c>
      <c r="K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5">
        <f t="shared" ref="AB242" si="633">Y242+Z242+AA242</f>
        <v>0</v>
      </c>
      <c r="AC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5">
        <f t="shared" ref="AF242" si="634">AC242+AD242+AE242</f>
        <v>0</v>
      </c>
      <c r="AG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5">
        <f t="shared" ref="AJ242" si="635">AG242+AH242+AI242</f>
        <v>0</v>
      </c>
      <c r="AK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5">
        <f t="shared" ref="AN242" si="636">AK242+AL242+AM242</f>
        <v>0</v>
      </c>
      <c r="AO242" s="185">
        <f t="shared" ref="AO242" si="637">AB242+AF242+AJ242+AN242</f>
        <v>0</v>
      </c>
    </row>
    <row r="243" spans="2:41" x14ac:dyDescent="0.25">
      <c r="B243" s="192" t="s">
        <v>325</v>
      </c>
      <c r="C243" s="193" t="s">
        <v>201</v>
      </c>
      <c r="D243" s="194">
        <f>SUM(D244:D259)</f>
        <v>170</v>
      </c>
      <c r="E243" s="194">
        <f>SUM(E244:E259)</f>
        <v>0</v>
      </c>
      <c r="F243" s="194">
        <f t="shared" si="577"/>
        <v>170</v>
      </c>
      <c r="G243" s="194">
        <f>SUM(G244:G259)</f>
        <v>0</v>
      </c>
      <c r="H243" s="194">
        <f t="shared" si="578"/>
        <v>170</v>
      </c>
      <c r="I243" s="194">
        <f>SUM(I244:I259)</f>
        <v>0</v>
      </c>
      <c r="J243" s="194">
        <f t="shared" si="579"/>
        <v>170</v>
      </c>
      <c r="K243" s="194">
        <f t="shared" ref="K243:AA243" si="638">SUM(K244:K259)</f>
        <v>0</v>
      </c>
      <c r="L243" s="194">
        <f t="shared" si="638"/>
        <v>0</v>
      </c>
      <c r="M243" s="194">
        <f t="shared" si="638"/>
        <v>0</v>
      </c>
      <c r="N243" s="194">
        <f t="shared" si="638"/>
        <v>0</v>
      </c>
      <c r="O243" s="194">
        <f t="shared" si="638"/>
        <v>0</v>
      </c>
      <c r="P243" s="194">
        <f t="shared" ref="P243:Q243" si="639">SUM(P244:P259)</f>
        <v>0</v>
      </c>
      <c r="Q243" s="194">
        <f t="shared" si="639"/>
        <v>0</v>
      </c>
      <c r="R243" s="194">
        <f t="shared" si="638"/>
        <v>0</v>
      </c>
      <c r="S243" s="194">
        <f t="shared" si="638"/>
        <v>0</v>
      </c>
      <c r="T243" s="194">
        <f t="shared" si="638"/>
        <v>0</v>
      </c>
      <c r="U243" s="194">
        <f t="shared" si="638"/>
        <v>0</v>
      </c>
      <c r="V243" s="194">
        <f t="shared" ref="V243" si="640">SUM(V244:V259)</f>
        <v>0</v>
      </c>
      <c r="W243" s="194">
        <f t="shared" si="638"/>
        <v>0</v>
      </c>
      <c r="X243" s="194">
        <f t="shared" si="638"/>
        <v>170</v>
      </c>
      <c r="Y243" s="194">
        <f t="shared" si="638"/>
        <v>170</v>
      </c>
      <c r="Z243" s="194">
        <f t="shared" si="638"/>
        <v>0</v>
      </c>
      <c r="AA243" s="194">
        <f t="shared" si="638"/>
        <v>0</v>
      </c>
      <c r="AB243" s="194">
        <f t="shared" si="581"/>
        <v>170</v>
      </c>
      <c r="AC243" s="194">
        <f>SUM(AC244:AC259)</f>
        <v>0</v>
      </c>
      <c r="AD243" s="194">
        <f>SUM(AD244:AD259)</f>
        <v>0</v>
      </c>
      <c r="AE243" s="194">
        <f>SUM(AE244:AE259)</f>
        <v>0</v>
      </c>
      <c r="AF243" s="194">
        <f t="shared" si="582"/>
        <v>0</v>
      </c>
      <c r="AG243" s="194">
        <f>SUM(AG244:AG259)</f>
        <v>0</v>
      </c>
      <c r="AH243" s="194">
        <f>SUM(AH244:AH259)</f>
        <v>0</v>
      </c>
      <c r="AI243" s="194">
        <f>SUM(AI244:AI259)</f>
        <v>0</v>
      </c>
      <c r="AJ243" s="194">
        <f t="shared" si="583"/>
        <v>0</v>
      </c>
      <c r="AK243" s="194">
        <f>SUM(AK244:AK259)</f>
        <v>0</v>
      </c>
      <c r="AL243" s="194">
        <f>SUM(AL244:AL259)</f>
        <v>0</v>
      </c>
      <c r="AM243" s="194">
        <f>SUM(AM244:AM259)</f>
        <v>0</v>
      </c>
      <c r="AN243" s="194">
        <f t="shared" si="584"/>
        <v>0</v>
      </c>
      <c r="AO243" s="194">
        <f t="shared" si="585"/>
        <v>170</v>
      </c>
    </row>
    <row r="244" spans="2:41" x14ac:dyDescent="0.25">
      <c r="B244" s="183" t="s">
        <v>831</v>
      </c>
      <c r="C244" s="184" t="s">
        <v>832</v>
      </c>
      <c r="D2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5">
        <f t="shared" si="577"/>
        <v>0</v>
      </c>
      <c r="G244" s="185"/>
      <c r="H244" s="185">
        <f t="shared" si="578"/>
        <v>0</v>
      </c>
      <c r="I244" s="185"/>
      <c r="J244" s="185">
        <f t="shared" si="579"/>
        <v>0</v>
      </c>
      <c r="K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5">
        <f t="shared" si="581"/>
        <v>0</v>
      </c>
      <c r="AC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5">
        <f t="shared" si="582"/>
        <v>0</v>
      </c>
      <c r="AG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5">
        <f t="shared" si="583"/>
        <v>0</v>
      </c>
      <c r="AK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5">
        <f t="shared" si="584"/>
        <v>0</v>
      </c>
      <c r="AO244" s="185">
        <f t="shared" si="585"/>
        <v>0</v>
      </c>
    </row>
    <row r="245" spans="2:41" x14ac:dyDescent="0.25">
      <c r="B245" s="183" t="s">
        <v>833</v>
      </c>
      <c r="C245" s="184" t="s">
        <v>834</v>
      </c>
      <c r="D2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5">
        <f t="shared" ref="F245:F253" si="641">D245+E245</f>
        <v>0</v>
      </c>
      <c r="G245" s="185"/>
      <c r="H245" s="185">
        <f t="shared" ref="H245:H253" si="642">F245-G245</f>
        <v>0</v>
      </c>
      <c r="I245" s="185"/>
      <c r="J245" s="185">
        <f t="shared" ref="J245:J253" si="643">F245-I245</f>
        <v>0</v>
      </c>
      <c r="K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5">
        <f t="shared" ref="AB245:AB253" si="644">Y245+Z245+AA245</f>
        <v>0</v>
      </c>
      <c r="AC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5">
        <f t="shared" ref="AF245:AF253" si="645">AC245+AD245+AE245</f>
        <v>0</v>
      </c>
      <c r="AG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5">
        <f t="shared" ref="AJ245:AJ253" si="646">AG245+AH245+AI245</f>
        <v>0</v>
      </c>
      <c r="AK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5">
        <f t="shared" ref="AN245:AN253" si="647">AK245+AL245+AM245</f>
        <v>0</v>
      </c>
      <c r="AO245" s="185">
        <f t="shared" ref="AO245:AO253" si="648">AB245+AF245+AJ245+AN245</f>
        <v>0</v>
      </c>
    </row>
    <row r="246" spans="2:41" x14ac:dyDescent="0.25">
      <c r="B246" s="183" t="s">
        <v>835</v>
      </c>
      <c r="C246" s="184" t="s">
        <v>836</v>
      </c>
      <c r="D2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5">
        <f t="shared" si="641"/>
        <v>0</v>
      </c>
      <c r="G246" s="185"/>
      <c r="H246" s="185">
        <f t="shared" si="642"/>
        <v>0</v>
      </c>
      <c r="I246" s="185"/>
      <c r="J246" s="185">
        <f t="shared" si="643"/>
        <v>0</v>
      </c>
      <c r="K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5">
        <f t="shared" si="644"/>
        <v>0</v>
      </c>
      <c r="AC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5">
        <f t="shared" si="645"/>
        <v>0</v>
      </c>
      <c r="AG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5">
        <f t="shared" si="646"/>
        <v>0</v>
      </c>
      <c r="AK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5">
        <f t="shared" si="647"/>
        <v>0</v>
      </c>
      <c r="AO246" s="185">
        <f t="shared" si="648"/>
        <v>0</v>
      </c>
    </row>
    <row r="247" spans="2:41" x14ac:dyDescent="0.25">
      <c r="B247" s="183" t="s">
        <v>326</v>
      </c>
      <c r="C247" s="184" t="s">
        <v>202</v>
      </c>
      <c r="D2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5">
        <f t="shared" si="641"/>
        <v>0</v>
      </c>
      <c r="G247" s="185"/>
      <c r="H247" s="185">
        <f t="shared" si="642"/>
        <v>0</v>
      </c>
      <c r="I247" s="185"/>
      <c r="J247" s="185">
        <f t="shared" si="643"/>
        <v>0</v>
      </c>
      <c r="K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5">
        <f t="shared" si="644"/>
        <v>0</v>
      </c>
      <c r="AC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5">
        <f t="shared" si="645"/>
        <v>0</v>
      </c>
      <c r="AG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5">
        <f t="shared" si="646"/>
        <v>0</v>
      </c>
      <c r="AK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5">
        <f t="shared" si="647"/>
        <v>0</v>
      </c>
      <c r="AO247" s="185">
        <f t="shared" si="648"/>
        <v>0</v>
      </c>
    </row>
    <row r="248" spans="2:41" x14ac:dyDescent="0.25">
      <c r="B248" s="183" t="s">
        <v>837</v>
      </c>
      <c r="C248" s="184" t="s">
        <v>838</v>
      </c>
      <c r="D2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v>
      </c>
      <c r="E2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5">
        <f t="shared" si="641"/>
        <v>170</v>
      </c>
      <c r="G248" s="185"/>
      <c r="H248" s="185">
        <f t="shared" si="642"/>
        <v>170</v>
      </c>
      <c r="I248" s="185"/>
      <c r="J248" s="185">
        <f t="shared" si="643"/>
        <v>170</v>
      </c>
      <c r="K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170</v>
      </c>
      <c r="Y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170</v>
      </c>
      <c r="Z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5">
        <f t="shared" si="644"/>
        <v>170</v>
      </c>
      <c r="AC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5">
        <f t="shared" si="645"/>
        <v>0</v>
      </c>
      <c r="AG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5">
        <f t="shared" si="646"/>
        <v>0</v>
      </c>
      <c r="AK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5">
        <f t="shared" si="647"/>
        <v>0</v>
      </c>
      <c r="AO248" s="185">
        <f t="shared" si="648"/>
        <v>170</v>
      </c>
    </row>
    <row r="249" spans="2:41" x14ac:dyDescent="0.25">
      <c r="B249" s="183" t="s">
        <v>839</v>
      </c>
      <c r="C249" s="184" t="s">
        <v>840</v>
      </c>
      <c r="D2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5">
        <f t="shared" si="641"/>
        <v>0</v>
      </c>
      <c r="G249" s="185"/>
      <c r="H249" s="185">
        <f t="shared" si="642"/>
        <v>0</v>
      </c>
      <c r="I249" s="185"/>
      <c r="J249" s="185">
        <f t="shared" si="643"/>
        <v>0</v>
      </c>
      <c r="K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5">
        <f t="shared" si="644"/>
        <v>0</v>
      </c>
      <c r="AC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5">
        <f t="shared" si="645"/>
        <v>0</v>
      </c>
      <c r="AG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5">
        <f t="shared" si="646"/>
        <v>0</v>
      </c>
      <c r="AK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5">
        <f t="shared" si="647"/>
        <v>0</v>
      </c>
      <c r="AO249" s="185">
        <f t="shared" si="648"/>
        <v>0</v>
      </c>
    </row>
    <row r="250" spans="2:41" x14ac:dyDescent="0.25">
      <c r="B250" s="183" t="s">
        <v>327</v>
      </c>
      <c r="C250" s="184" t="s">
        <v>203</v>
      </c>
      <c r="D2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5">
        <f t="shared" si="641"/>
        <v>0</v>
      </c>
      <c r="G250" s="185"/>
      <c r="H250" s="185">
        <f t="shared" si="642"/>
        <v>0</v>
      </c>
      <c r="I250" s="185"/>
      <c r="J250" s="185">
        <f t="shared" si="643"/>
        <v>0</v>
      </c>
      <c r="K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5">
        <f t="shared" si="644"/>
        <v>0</v>
      </c>
      <c r="AC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5">
        <f t="shared" si="645"/>
        <v>0</v>
      </c>
      <c r="AG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5">
        <f t="shared" si="646"/>
        <v>0</v>
      </c>
      <c r="AK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5">
        <f t="shared" si="647"/>
        <v>0</v>
      </c>
      <c r="AO250" s="185">
        <f t="shared" si="648"/>
        <v>0</v>
      </c>
    </row>
    <row r="251" spans="2:41" x14ac:dyDescent="0.25">
      <c r="B251" s="183" t="s">
        <v>841</v>
      </c>
      <c r="C251" s="184" t="s">
        <v>842</v>
      </c>
      <c r="D2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5">
        <f t="shared" si="641"/>
        <v>0</v>
      </c>
      <c r="G251" s="185"/>
      <c r="H251" s="185">
        <f t="shared" si="642"/>
        <v>0</v>
      </c>
      <c r="I251" s="185"/>
      <c r="J251" s="185">
        <f t="shared" si="643"/>
        <v>0</v>
      </c>
      <c r="K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5">
        <f t="shared" si="644"/>
        <v>0</v>
      </c>
      <c r="AC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5">
        <f t="shared" si="645"/>
        <v>0</v>
      </c>
      <c r="AG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5">
        <f t="shared" si="646"/>
        <v>0</v>
      </c>
      <c r="AK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5">
        <f t="shared" si="647"/>
        <v>0</v>
      </c>
      <c r="AO251" s="185">
        <f t="shared" si="648"/>
        <v>0</v>
      </c>
    </row>
    <row r="252" spans="2:41" x14ac:dyDescent="0.25">
      <c r="B252" s="183" t="s">
        <v>843</v>
      </c>
      <c r="C252" s="184" t="s">
        <v>844</v>
      </c>
      <c r="D2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5">
        <f t="shared" si="641"/>
        <v>0</v>
      </c>
      <c r="G252" s="185"/>
      <c r="H252" s="185">
        <f t="shared" si="642"/>
        <v>0</v>
      </c>
      <c r="I252" s="185"/>
      <c r="J252" s="185">
        <f t="shared" si="643"/>
        <v>0</v>
      </c>
      <c r="K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5">
        <f t="shared" si="644"/>
        <v>0</v>
      </c>
      <c r="AC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5">
        <f t="shared" si="645"/>
        <v>0</v>
      </c>
      <c r="AG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5">
        <f t="shared" si="646"/>
        <v>0</v>
      </c>
      <c r="AK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5">
        <f t="shared" si="647"/>
        <v>0</v>
      </c>
      <c r="AO252" s="185">
        <f t="shared" si="648"/>
        <v>0</v>
      </c>
    </row>
    <row r="253" spans="2:41" x14ac:dyDescent="0.25">
      <c r="B253" s="183" t="s">
        <v>328</v>
      </c>
      <c r="C253" s="184" t="s">
        <v>204</v>
      </c>
      <c r="D2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5">
        <f t="shared" si="641"/>
        <v>0</v>
      </c>
      <c r="G253" s="185"/>
      <c r="H253" s="185">
        <f t="shared" si="642"/>
        <v>0</v>
      </c>
      <c r="I253" s="185"/>
      <c r="J253" s="185">
        <f t="shared" si="643"/>
        <v>0</v>
      </c>
      <c r="K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5">
        <f t="shared" si="644"/>
        <v>0</v>
      </c>
      <c r="AC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5">
        <f t="shared" si="645"/>
        <v>0</v>
      </c>
      <c r="AG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5">
        <f t="shared" si="646"/>
        <v>0</v>
      </c>
      <c r="AK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5">
        <f t="shared" si="647"/>
        <v>0</v>
      </c>
      <c r="AO253" s="185">
        <f t="shared" si="648"/>
        <v>0</v>
      </c>
    </row>
    <row r="254" spans="2:41" x14ac:dyDescent="0.25">
      <c r="B254" s="183" t="s">
        <v>845</v>
      </c>
      <c r="C254" s="184" t="s">
        <v>846</v>
      </c>
      <c r="D2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5">
        <f t="shared" si="577"/>
        <v>0</v>
      </c>
      <c r="G254" s="185"/>
      <c r="H254" s="185">
        <f t="shared" si="578"/>
        <v>0</v>
      </c>
      <c r="I254" s="185"/>
      <c r="J254" s="185">
        <f t="shared" si="579"/>
        <v>0</v>
      </c>
      <c r="K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5">
        <f t="shared" si="581"/>
        <v>0</v>
      </c>
      <c r="AC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5">
        <f t="shared" si="582"/>
        <v>0</v>
      </c>
      <c r="AG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5">
        <f t="shared" si="583"/>
        <v>0</v>
      </c>
      <c r="AK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5">
        <f t="shared" si="584"/>
        <v>0</v>
      </c>
      <c r="AO254" s="185">
        <f t="shared" si="585"/>
        <v>0</v>
      </c>
    </row>
    <row r="255" spans="2:41" x14ac:dyDescent="0.25">
      <c r="B255" s="183" t="s">
        <v>847</v>
      </c>
      <c r="C255" s="184" t="s">
        <v>848</v>
      </c>
      <c r="D2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5">
        <f t="shared" si="577"/>
        <v>0</v>
      </c>
      <c r="G255" s="185"/>
      <c r="H255" s="185">
        <f t="shared" si="578"/>
        <v>0</v>
      </c>
      <c r="I255" s="185"/>
      <c r="J255" s="185">
        <f t="shared" si="579"/>
        <v>0</v>
      </c>
      <c r="K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5">
        <f t="shared" si="581"/>
        <v>0</v>
      </c>
      <c r="AC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5">
        <f t="shared" si="582"/>
        <v>0</v>
      </c>
      <c r="AG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5">
        <f t="shared" si="583"/>
        <v>0</v>
      </c>
      <c r="AK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5">
        <f t="shared" si="584"/>
        <v>0</v>
      </c>
      <c r="AO255" s="185">
        <f t="shared" si="585"/>
        <v>0</v>
      </c>
    </row>
    <row r="256" spans="2:41" x14ac:dyDescent="0.25">
      <c r="B256" s="183" t="s">
        <v>849</v>
      </c>
      <c r="C256" s="184" t="s">
        <v>850</v>
      </c>
      <c r="D2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5">
        <f t="shared" si="577"/>
        <v>0</v>
      </c>
      <c r="G256" s="185"/>
      <c r="H256" s="185">
        <f t="shared" si="578"/>
        <v>0</v>
      </c>
      <c r="I256" s="185"/>
      <c r="J256" s="185">
        <f t="shared" si="579"/>
        <v>0</v>
      </c>
      <c r="K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5">
        <f t="shared" si="581"/>
        <v>0</v>
      </c>
      <c r="AC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5">
        <f t="shared" si="582"/>
        <v>0</v>
      </c>
      <c r="AG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5">
        <f t="shared" si="583"/>
        <v>0</v>
      </c>
      <c r="AK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5">
        <f t="shared" si="584"/>
        <v>0</v>
      </c>
      <c r="AO256" s="185">
        <f t="shared" si="585"/>
        <v>0</v>
      </c>
    </row>
    <row r="257" spans="2:41" x14ac:dyDescent="0.25">
      <c r="B257" s="183" t="s">
        <v>851</v>
      </c>
      <c r="C257" s="184" t="s">
        <v>852</v>
      </c>
      <c r="D2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5">
        <f t="shared" ref="F257:F259" si="649">D257+E257</f>
        <v>0</v>
      </c>
      <c r="G257" s="185"/>
      <c r="H257" s="185">
        <f t="shared" ref="H257:H259" si="650">F257-G257</f>
        <v>0</v>
      </c>
      <c r="I257" s="185"/>
      <c r="J257" s="185">
        <f t="shared" ref="J257:J259" si="651">F257-I257</f>
        <v>0</v>
      </c>
      <c r="K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5">
        <f t="shared" ref="AB257:AB259" si="652">Y257+Z257+AA257</f>
        <v>0</v>
      </c>
      <c r="AC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5">
        <f t="shared" ref="AF257:AF259" si="653">AC257+AD257+AE257</f>
        <v>0</v>
      </c>
      <c r="AG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5">
        <f t="shared" ref="AJ257:AJ259" si="654">AG257+AH257+AI257</f>
        <v>0</v>
      </c>
      <c r="AK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5">
        <f t="shared" ref="AN257:AN259" si="655">AK257+AL257+AM257</f>
        <v>0</v>
      </c>
      <c r="AO257" s="185">
        <f t="shared" ref="AO257:AO259" si="656">AB257+AF257+AJ257+AN257</f>
        <v>0</v>
      </c>
    </row>
    <row r="258" spans="2:41" x14ac:dyDescent="0.25">
      <c r="B258" s="183" t="s">
        <v>329</v>
      </c>
      <c r="C258" s="184" t="s">
        <v>205</v>
      </c>
      <c r="D2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5">
        <f t="shared" si="649"/>
        <v>0</v>
      </c>
      <c r="G258" s="185"/>
      <c r="H258" s="185">
        <f t="shared" si="650"/>
        <v>0</v>
      </c>
      <c r="I258" s="185"/>
      <c r="J258" s="185">
        <f t="shared" si="651"/>
        <v>0</v>
      </c>
      <c r="K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5">
        <f t="shared" si="652"/>
        <v>0</v>
      </c>
      <c r="AC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5">
        <f t="shared" si="653"/>
        <v>0</v>
      </c>
      <c r="AG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5">
        <f t="shared" si="654"/>
        <v>0</v>
      </c>
      <c r="AK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5">
        <f t="shared" si="655"/>
        <v>0</v>
      </c>
      <c r="AO258" s="185">
        <f t="shared" si="656"/>
        <v>0</v>
      </c>
    </row>
    <row r="259" spans="2:41" x14ac:dyDescent="0.25">
      <c r="B259" s="183" t="s">
        <v>853</v>
      </c>
      <c r="C259" s="184" t="s">
        <v>854</v>
      </c>
      <c r="D2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5">
        <f t="shared" si="649"/>
        <v>0</v>
      </c>
      <c r="G259" s="185"/>
      <c r="H259" s="185">
        <f t="shared" si="650"/>
        <v>0</v>
      </c>
      <c r="I259" s="185"/>
      <c r="J259" s="185">
        <f t="shared" si="651"/>
        <v>0</v>
      </c>
      <c r="K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5">
        <f t="shared" si="652"/>
        <v>0</v>
      </c>
      <c r="AC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5">
        <f t="shared" si="653"/>
        <v>0</v>
      </c>
      <c r="AG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5">
        <f t="shared" si="654"/>
        <v>0</v>
      </c>
      <c r="AK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5">
        <f t="shared" si="655"/>
        <v>0</v>
      </c>
      <c r="AO259" s="185">
        <f t="shared" si="656"/>
        <v>0</v>
      </c>
    </row>
    <row r="260" spans="2:41" x14ac:dyDescent="0.25">
      <c r="B260" s="192" t="s">
        <v>330</v>
      </c>
      <c r="C260" s="193" t="s">
        <v>206</v>
      </c>
      <c r="D260" s="194">
        <f>SUM(D261:D266)</f>
        <v>0</v>
      </c>
      <c r="E260" s="194">
        <f>SUM(E261:E266)</f>
        <v>0</v>
      </c>
      <c r="F260" s="194">
        <f t="shared" si="577"/>
        <v>0</v>
      </c>
      <c r="G260" s="194">
        <f>SUM(G261:G266)</f>
        <v>0</v>
      </c>
      <c r="H260" s="194">
        <f t="shared" si="578"/>
        <v>0</v>
      </c>
      <c r="I260" s="194">
        <f>SUM(I261:I266)</f>
        <v>0</v>
      </c>
      <c r="J260" s="194">
        <f t="shared" si="579"/>
        <v>0</v>
      </c>
      <c r="K260" s="194">
        <f t="shared" ref="K260:AA260" si="657">SUM(K261:K266)</f>
        <v>0</v>
      </c>
      <c r="L260" s="194">
        <f t="shared" si="657"/>
        <v>0</v>
      </c>
      <c r="M260" s="194">
        <f t="shared" si="657"/>
        <v>0</v>
      </c>
      <c r="N260" s="194">
        <f t="shared" si="657"/>
        <v>0</v>
      </c>
      <c r="O260" s="194">
        <f t="shared" si="657"/>
        <v>0</v>
      </c>
      <c r="P260" s="194">
        <f t="shared" ref="P260:Q260" si="658">SUM(P261:P266)</f>
        <v>0</v>
      </c>
      <c r="Q260" s="194">
        <f t="shared" si="658"/>
        <v>0</v>
      </c>
      <c r="R260" s="194">
        <f t="shared" si="657"/>
        <v>0</v>
      </c>
      <c r="S260" s="194">
        <f t="shared" si="657"/>
        <v>0</v>
      </c>
      <c r="T260" s="194">
        <f t="shared" si="657"/>
        <v>0</v>
      </c>
      <c r="U260" s="194">
        <f t="shared" si="657"/>
        <v>0</v>
      </c>
      <c r="V260" s="194">
        <f t="shared" ref="V260" si="659">SUM(V261:V266)</f>
        <v>0</v>
      </c>
      <c r="W260" s="194">
        <f t="shared" si="657"/>
        <v>0</v>
      </c>
      <c r="X260" s="194">
        <f t="shared" si="657"/>
        <v>0</v>
      </c>
      <c r="Y260" s="194">
        <f t="shared" si="657"/>
        <v>0</v>
      </c>
      <c r="Z260" s="194">
        <f t="shared" si="657"/>
        <v>0</v>
      </c>
      <c r="AA260" s="194">
        <f t="shared" si="657"/>
        <v>0</v>
      </c>
      <c r="AB260" s="194">
        <f t="shared" si="581"/>
        <v>0</v>
      </c>
      <c r="AC260" s="194">
        <f>SUM(AC261:AC266)</f>
        <v>0</v>
      </c>
      <c r="AD260" s="194">
        <f>SUM(AD261:AD266)</f>
        <v>0</v>
      </c>
      <c r="AE260" s="194">
        <f>SUM(AE261:AE266)</f>
        <v>0</v>
      </c>
      <c r="AF260" s="194">
        <f t="shared" si="582"/>
        <v>0</v>
      </c>
      <c r="AG260" s="194">
        <f>SUM(AG261:AG266)</f>
        <v>0</v>
      </c>
      <c r="AH260" s="194">
        <f>SUM(AH261:AH266)</f>
        <v>0</v>
      </c>
      <c r="AI260" s="194">
        <f>SUM(AI261:AI266)</f>
        <v>0</v>
      </c>
      <c r="AJ260" s="194">
        <f t="shared" si="583"/>
        <v>0</v>
      </c>
      <c r="AK260" s="194">
        <f>SUM(AK261:AK266)</f>
        <v>0</v>
      </c>
      <c r="AL260" s="194">
        <f>SUM(AL261:AL266)</f>
        <v>0</v>
      </c>
      <c r="AM260" s="194">
        <f>SUM(AM261:AM266)</f>
        <v>0</v>
      </c>
      <c r="AN260" s="194">
        <f t="shared" si="584"/>
        <v>0</v>
      </c>
      <c r="AO260" s="194">
        <f t="shared" si="585"/>
        <v>0</v>
      </c>
    </row>
    <row r="261" spans="2:41" x14ac:dyDescent="0.25">
      <c r="B261" s="183" t="s">
        <v>861</v>
      </c>
      <c r="C261" s="184" t="s">
        <v>862</v>
      </c>
      <c r="D2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5">
        <f t="shared" si="577"/>
        <v>0</v>
      </c>
      <c r="G261" s="185"/>
      <c r="H261" s="185">
        <f t="shared" si="578"/>
        <v>0</v>
      </c>
      <c r="I261" s="185"/>
      <c r="J261" s="185">
        <f t="shared" si="579"/>
        <v>0</v>
      </c>
      <c r="K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5">
        <f t="shared" si="581"/>
        <v>0</v>
      </c>
      <c r="AC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5">
        <f t="shared" si="582"/>
        <v>0</v>
      </c>
      <c r="AG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5">
        <f t="shared" si="583"/>
        <v>0</v>
      </c>
      <c r="AK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5">
        <f t="shared" si="584"/>
        <v>0</v>
      </c>
      <c r="AO261" s="185">
        <f t="shared" si="585"/>
        <v>0</v>
      </c>
    </row>
    <row r="262" spans="2:41" x14ac:dyDescent="0.25">
      <c r="B262" s="183" t="s">
        <v>863</v>
      </c>
      <c r="C262" s="184" t="s">
        <v>864</v>
      </c>
      <c r="D2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5">
        <f t="shared" si="577"/>
        <v>0</v>
      </c>
      <c r="G262" s="185"/>
      <c r="H262" s="185">
        <f t="shared" si="578"/>
        <v>0</v>
      </c>
      <c r="I262" s="185"/>
      <c r="J262" s="185">
        <f t="shared" si="579"/>
        <v>0</v>
      </c>
      <c r="K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5">
        <f t="shared" si="581"/>
        <v>0</v>
      </c>
      <c r="AC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5">
        <f t="shared" si="582"/>
        <v>0</v>
      </c>
      <c r="AG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5">
        <f t="shared" si="583"/>
        <v>0</v>
      </c>
      <c r="AK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5">
        <f t="shared" si="584"/>
        <v>0</v>
      </c>
      <c r="AO262" s="185">
        <f t="shared" si="585"/>
        <v>0</v>
      </c>
    </row>
    <row r="263" spans="2:41" x14ac:dyDescent="0.25">
      <c r="B263" s="183" t="s">
        <v>331</v>
      </c>
      <c r="C263" s="184" t="s">
        <v>207</v>
      </c>
      <c r="D2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5">
        <f t="shared" si="577"/>
        <v>0</v>
      </c>
      <c r="G263" s="185"/>
      <c r="H263" s="185">
        <f t="shared" si="578"/>
        <v>0</v>
      </c>
      <c r="I263" s="185"/>
      <c r="J263" s="185">
        <f t="shared" si="579"/>
        <v>0</v>
      </c>
      <c r="K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5">
        <f t="shared" si="581"/>
        <v>0</v>
      </c>
      <c r="AC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5">
        <f t="shared" si="582"/>
        <v>0</v>
      </c>
      <c r="AG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5">
        <f t="shared" si="583"/>
        <v>0</v>
      </c>
      <c r="AK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5">
        <f t="shared" si="584"/>
        <v>0</v>
      </c>
      <c r="AO263" s="185">
        <f t="shared" si="585"/>
        <v>0</v>
      </c>
    </row>
    <row r="264" spans="2:41" x14ac:dyDescent="0.25">
      <c r="B264" s="183" t="s">
        <v>865</v>
      </c>
      <c r="C264" s="184" t="s">
        <v>866</v>
      </c>
      <c r="D2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5">
        <f t="shared" ref="F264:F266" si="660">D264+E264</f>
        <v>0</v>
      </c>
      <c r="G264" s="185"/>
      <c r="H264" s="185">
        <f t="shared" ref="H264:H266" si="661">F264-G264</f>
        <v>0</v>
      </c>
      <c r="I264" s="185"/>
      <c r="J264" s="185">
        <f t="shared" ref="J264:J266" si="662">F264-I264</f>
        <v>0</v>
      </c>
      <c r="K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5">
        <f t="shared" ref="AB264:AB266" si="663">Y264+Z264+AA264</f>
        <v>0</v>
      </c>
      <c r="AC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5">
        <f t="shared" ref="AF264:AF266" si="664">AC264+AD264+AE264</f>
        <v>0</v>
      </c>
      <c r="AG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5">
        <f t="shared" ref="AJ264:AJ266" si="665">AG264+AH264+AI264</f>
        <v>0</v>
      </c>
      <c r="AK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5">
        <f t="shared" ref="AN264:AN266" si="666">AK264+AL264+AM264</f>
        <v>0</v>
      </c>
      <c r="AO264" s="185">
        <f t="shared" ref="AO264:AO266" si="667">AB264+AF264+AJ264+AN264</f>
        <v>0</v>
      </c>
    </row>
    <row r="265" spans="2:41" x14ac:dyDescent="0.25">
      <c r="B265" s="183" t="s">
        <v>867</v>
      </c>
      <c r="C265" s="184" t="s">
        <v>868</v>
      </c>
      <c r="D2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5">
        <f t="shared" si="660"/>
        <v>0</v>
      </c>
      <c r="G265" s="185"/>
      <c r="H265" s="185">
        <f t="shared" si="661"/>
        <v>0</v>
      </c>
      <c r="I265" s="185"/>
      <c r="J265" s="185">
        <f t="shared" si="662"/>
        <v>0</v>
      </c>
      <c r="K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5">
        <f t="shared" si="663"/>
        <v>0</v>
      </c>
      <c r="AC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5">
        <f t="shared" si="664"/>
        <v>0</v>
      </c>
      <c r="AG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5">
        <f t="shared" si="665"/>
        <v>0</v>
      </c>
      <c r="AK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5">
        <f t="shared" si="666"/>
        <v>0</v>
      </c>
      <c r="AO265" s="185">
        <f t="shared" si="667"/>
        <v>0</v>
      </c>
    </row>
    <row r="266" spans="2:41" x14ac:dyDescent="0.25">
      <c r="B266" s="183" t="s">
        <v>869</v>
      </c>
      <c r="C266" s="184" t="s">
        <v>870</v>
      </c>
      <c r="D2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5">
        <f t="shared" si="660"/>
        <v>0</v>
      </c>
      <c r="G266" s="185"/>
      <c r="H266" s="185">
        <f t="shared" si="661"/>
        <v>0</v>
      </c>
      <c r="I266" s="185"/>
      <c r="J266" s="185">
        <f t="shared" si="662"/>
        <v>0</v>
      </c>
      <c r="K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5">
        <f t="shared" si="663"/>
        <v>0</v>
      </c>
      <c r="AC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5">
        <f t="shared" si="664"/>
        <v>0</v>
      </c>
      <c r="AG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5">
        <f t="shared" si="665"/>
        <v>0</v>
      </c>
      <c r="AK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5">
        <f t="shared" si="666"/>
        <v>0</v>
      </c>
      <c r="AO266" s="185">
        <f t="shared" si="667"/>
        <v>0</v>
      </c>
    </row>
    <row r="267" spans="2:41" x14ac:dyDescent="0.25">
      <c r="B267" s="192" t="s">
        <v>332</v>
      </c>
      <c r="C267" s="193" t="s">
        <v>208</v>
      </c>
      <c r="D267" s="194">
        <f>SUM(D268:D311)</f>
        <v>0</v>
      </c>
      <c r="E267" s="194">
        <f>SUM(E268:E311)</f>
        <v>0</v>
      </c>
      <c r="F267" s="194">
        <f t="shared" si="577"/>
        <v>0</v>
      </c>
      <c r="G267" s="194">
        <f>SUM(G268:G311)</f>
        <v>0</v>
      </c>
      <c r="H267" s="194">
        <f t="shared" si="578"/>
        <v>0</v>
      </c>
      <c r="I267" s="194">
        <f>SUM(I268:I311)</f>
        <v>0</v>
      </c>
      <c r="J267" s="194">
        <f t="shared" si="579"/>
        <v>0</v>
      </c>
      <c r="K267" s="194">
        <f t="shared" ref="K267:AA267" si="668">SUM(K268:K311)</f>
        <v>0</v>
      </c>
      <c r="L267" s="194">
        <f t="shared" si="668"/>
        <v>0</v>
      </c>
      <c r="M267" s="194">
        <f t="shared" si="668"/>
        <v>0</v>
      </c>
      <c r="N267" s="194">
        <f t="shared" si="668"/>
        <v>0</v>
      </c>
      <c r="O267" s="194">
        <f t="shared" si="668"/>
        <v>0</v>
      </c>
      <c r="P267" s="194">
        <f t="shared" ref="P267:Q267" si="669">SUM(P268:P311)</f>
        <v>0</v>
      </c>
      <c r="Q267" s="194">
        <f t="shared" si="669"/>
        <v>0</v>
      </c>
      <c r="R267" s="194">
        <f t="shared" si="668"/>
        <v>0</v>
      </c>
      <c r="S267" s="194">
        <f t="shared" si="668"/>
        <v>0</v>
      </c>
      <c r="T267" s="194">
        <f t="shared" si="668"/>
        <v>0</v>
      </c>
      <c r="U267" s="194">
        <f t="shared" si="668"/>
        <v>0</v>
      </c>
      <c r="V267" s="194">
        <f t="shared" ref="V267" si="670">SUM(V268:V311)</f>
        <v>0</v>
      </c>
      <c r="W267" s="194">
        <f t="shared" si="668"/>
        <v>0</v>
      </c>
      <c r="X267" s="194">
        <f t="shared" si="668"/>
        <v>0</v>
      </c>
      <c r="Y267" s="194">
        <f t="shared" si="668"/>
        <v>0</v>
      </c>
      <c r="Z267" s="194">
        <f t="shared" si="668"/>
        <v>0</v>
      </c>
      <c r="AA267" s="194">
        <f t="shared" si="668"/>
        <v>0</v>
      </c>
      <c r="AB267" s="194">
        <f t="shared" si="581"/>
        <v>0</v>
      </c>
      <c r="AC267" s="194">
        <f>SUM(AC268:AC311)</f>
        <v>0</v>
      </c>
      <c r="AD267" s="194">
        <f>SUM(AD268:AD311)</f>
        <v>0</v>
      </c>
      <c r="AE267" s="194">
        <f>SUM(AE268:AE311)</f>
        <v>0</v>
      </c>
      <c r="AF267" s="194">
        <f t="shared" si="582"/>
        <v>0</v>
      </c>
      <c r="AG267" s="194">
        <f>SUM(AG268:AG311)</f>
        <v>0</v>
      </c>
      <c r="AH267" s="194">
        <f>SUM(AH268:AH311)</f>
        <v>0</v>
      </c>
      <c r="AI267" s="194">
        <f>SUM(AI268:AI311)</f>
        <v>0</v>
      </c>
      <c r="AJ267" s="194">
        <f t="shared" si="583"/>
        <v>0</v>
      </c>
      <c r="AK267" s="194">
        <f>SUM(AK268:AK311)</f>
        <v>0</v>
      </c>
      <c r="AL267" s="194">
        <f>SUM(AL268:AL311)</f>
        <v>0</v>
      </c>
      <c r="AM267" s="194">
        <f>SUM(AM268:AM311)</f>
        <v>0</v>
      </c>
      <c r="AN267" s="194">
        <f t="shared" si="584"/>
        <v>0</v>
      </c>
      <c r="AO267" s="194">
        <f t="shared" si="585"/>
        <v>0</v>
      </c>
    </row>
    <row r="268" spans="2:41" x14ac:dyDescent="0.25">
      <c r="B268" s="183" t="s">
        <v>871</v>
      </c>
      <c r="C268" s="184" t="s">
        <v>872</v>
      </c>
      <c r="D2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5">
        <f t="shared" si="577"/>
        <v>0</v>
      </c>
      <c r="G268" s="185"/>
      <c r="H268" s="185">
        <f t="shared" si="578"/>
        <v>0</v>
      </c>
      <c r="I268" s="185"/>
      <c r="J268" s="185">
        <f t="shared" si="579"/>
        <v>0</v>
      </c>
      <c r="K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5">
        <f t="shared" si="581"/>
        <v>0</v>
      </c>
      <c r="AC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5">
        <f t="shared" si="582"/>
        <v>0</v>
      </c>
      <c r="AG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5">
        <f t="shared" si="583"/>
        <v>0</v>
      </c>
      <c r="AK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5">
        <f t="shared" si="584"/>
        <v>0</v>
      </c>
      <c r="AO268" s="185">
        <f t="shared" si="585"/>
        <v>0</v>
      </c>
    </row>
    <row r="269" spans="2:41" x14ac:dyDescent="0.25">
      <c r="B269" s="183" t="s">
        <v>333</v>
      </c>
      <c r="C269" s="184" t="s">
        <v>873</v>
      </c>
      <c r="D2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5">
        <f t="shared" ref="F269:F300" si="671">D269+E269</f>
        <v>0</v>
      </c>
      <c r="G269" s="185"/>
      <c r="H269" s="185">
        <f t="shared" ref="H269:H300" si="672">F269-G269</f>
        <v>0</v>
      </c>
      <c r="I269" s="185"/>
      <c r="J269" s="185">
        <f t="shared" ref="J269:J300" si="673">F269-I269</f>
        <v>0</v>
      </c>
      <c r="K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5">
        <f t="shared" ref="AB269:AB300" si="674">Y269+Z269+AA269</f>
        <v>0</v>
      </c>
      <c r="AC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5">
        <f t="shared" ref="AF269:AF300" si="675">AC269+AD269+AE269</f>
        <v>0</v>
      </c>
      <c r="AG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5">
        <f t="shared" ref="AJ269:AJ300" si="676">AG269+AH269+AI269</f>
        <v>0</v>
      </c>
      <c r="AK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5">
        <f t="shared" ref="AN269:AN300" si="677">AK269+AL269+AM269</f>
        <v>0</v>
      </c>
      <c r="AO269" s="185">
        <f t="shared" ref="AO269:AO300" si="678">AB269+AF269+AJ269+AN269</f>
        <v>0</v>
      </c>
    </row>
    <row r="270" spans="2:41" x14ac:dyDescent="0.25">
      <c r="B270" s="183" t="s">
        <v>874</v>
      </c>
      <c r="C270" s="184" t="s">
        <v>875</v>
      </c>
      <c r="D2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5">
        <f t="shared" si="671"/>
        <v>0</v>
      </c>
      <c r="G270" s="185"/>
      <c r="H270" s="185">
        <f t="shared" si="672"/>
        <v>0</v>
      </c>
      <c r="I270" s="185"/>
      <c r="J270" s="185">
        <f t="shared" si="673"/>
        <v>0</v>
      </c>
      <c r="K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5">
        <f t="shared" si="674"/>
        <v>0</v>
      </c>
      <c r="AC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5">
        <f t="shared" si="675"/>
        <v>0</v>
      </c>
      <c r="AG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5">
        <f t="shared" si="676"/>
        <v>0</v>
      </c>
      <c r="AK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5">
        <f t="shared" si="677"/>
        <v>0</v>
      </c>
      <c r="AO270" s="185">
        <f t="shared" si="678"/>
        <v>0</v>
      </c>
    </row>
    <row r="271" spans="2:41" x14ac:dyDescent="0.25">
      <c r="B271" s="183" t="s">
        <v>876</v>
      </c>
      <c r="C271" s="184" t="s">
        <v>877</v>
      </c>
      <c r="D2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5">
        <f t="shared" si="671"/>
        <v>0</v>
      </c>
      <c r="G271" s="185"/>
      <c r="H271" s="185">
        <f t="shared" si="672"/>
        <v>0</v>
      </c>
      <c r="I271" s="185"/>
      <c r="J271" s="185">
        <f t="shared" si="673"/>
        <v>0</v>
      </c>
      <c r="K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5">
        <f t="shared" si="674"/>
        <v>0</v>
      </c>
      <c r="AC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5">
        <f t="shared" si="675"/>
        <v>0</v>
      </c>
      <c r="AG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5">
        <f t="shared" si="676"/>
        <v>0</v>
      </c>
      <c r="AK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5">
        <f t="shared" si="677"/>
        <v>0</v>
      </c>
      <c r="AO271" s="185">
        <f t="shared" si="678"/>
        <v>0</v>
      </c>
    </row>
    <row r="272" spans="2:41" x14ac:dyDescent="0.25">
      <c r="B272" s="183" t="s">
        <v>878</v>
      </c>
      <c r="C272" s="184" t="s">
        <v>879</v>
      </c>
      <c r="D2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5">
        <f t="shared" si="671"/>
        <v>0</v>
      </c>
      <c r="G272" s="185"/>
      <c r="H272" s="185">
        <f t="shared" si="672"/>
        <v>0</v>
      </c>
      <c r="I272" s="185"/>
      <c r="J272" s="185">
        <f t="shared" si="673"/>
        <v>0</v>
      </c>
      <c r="K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5">
        <f t="shared" si="674"/>
        <v>0</v>
      </c>
      <c r="AC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5">
        <f t="shared" si="675"/>
        <v>0</v>
      </c>
      <c r="AG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5">
        <f t="shared" si="676"/>
        <v>0</v>
      </c>
      <c r="AK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5">
        <f t="shared" si="677"/>
        <v>0</v>
      </c>
      <c r="AO272" s="185">
        <f t="shared" si="678"/>
        <v>0</v>
      </c>
    </row>
    <row r="273" spans="2:41" x14ac:dyDescent="0.25">
      <c r="B273" s="183" t="s">
        <v>880</v>
      </c>
      <c r="C273" s="184" t="s">
        <v>881</v>
      </c>
      <c r="D2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5">
        <f t="shared" si="671"/>
        <v>0</v>
      </c>
      <c r="G273" s="185"/>
      <c r="H273" s="185">
        <f t="shared" si="672"/>
        <v>0</v>
      </c>
      <c r="I273" s="185"/>
      <c r="J273" s="185">
        <f t="shared" si="673"/>
        <v>0</v>
      </c>
      <c r="K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5">
        <f t="shared" si="674"/>
        <v>0</v>
      </c>
      <c r="AC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5">
        <f t="shared" si="675"/>
        <v>0</v>
      </c>
      <c r="AG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5">
        <f t="shared" si="676"/>
        <v>0</v>
      </c>
      <c r="AK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5">
        <f t="shared" si="677"/>
        <v>0</v>
      </c>
      <c r="AO273" s="185">
        <f t="shared" si="678"/>
        <v>0</v>
      </c>
    </row>
    <row r="274" spans="2:41" x14ac:dyDescent="0.25">
      <c r="B274" s="183" t="s">
        <v>882</v>
      </c>
      <c r="C274" s="184" t="s">
        <v>883</v>
      </c>
      <c r="D2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5">
        <f t="shared" si="671"/>
        <v>0</v>
      </c>
      <c r="G274" s="185"/>
      <c r="H274" s="185">
        <f t="shared" si="672"/>
        <v>0</v>
      </c>
      <c r="I274" s="185"/>
      <c r="J274" s="185">
        <f t="shared" si="673"/>
        <v>0</v>
      </c>
      <c r="K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5">
        <f t="shared" si="674"/>
        <v>0</v>
      </c>
      <c r="AC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5">
        <f t="shared" si="675"/>
        <v>0</v>
      </c>
      <c r="AG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5">
        <f t="shared" si="676"/>
        <v>0</v>
      </c>
      <c r="AK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5">
        <f t="shared" si="677"/>
        <v>0</v>
      </c>
      <c r="AO274" s="185">
        <f t="shared" si="678"/>
        <v>0</v>
      </c>
    </row>
    <row r="275" spans="2:41" x14ac:dyDescent="0.25">
      <c r="B275" s="183" t="s">
        <v>884</v>
      </c>
      <c r="C275" s="184" t="s">
        <v>885</v>
      </c>
      <c r="D2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5">
        <f t="shared" si="671"/>
        <v>0</v>
      </c>
      <c r="G275" s="185"/>
      <c r="H275" s="185">
        <f t="shared" si="672"/>
        <v>0</v>
      </c>
      <c r="I275" s="185"/>
      <c r="J275" s="185">
        <f t="shared" si="673"/>
        <v>0</v>
      </c>
      <c r="K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5">
        <f t="shared" si="674"/>
        <v>0</v>
      </c>
      <c r="AC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5">
        <f t="shared" si="675"/>
        <v>0</v>
      </c>
      <c r="AG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5">
        <f t="shared" si="676"/>
        <v>0</v>
      </c>
      <c r="AK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5">
        <f t="shared" si="677"/>
        <v>0</v>
      </c>
      <c r="AO275" s="185">
        <f t="shared" si="678"/>
        <v>0</v>
      </c>
    </row>
    <row r="276" spans="2:41" x14ac:dyDescent="0.25">
      <c r="B276" s="183" t="s">
        <v>334</v>
      </c>
      <c r="C276" s="184" t="s">
        <v>886</v>
      </c>
      <c r="D2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5">
        <f t="shared" si="671"/>
        <v>0</v>
      </c>
      <c r="G276" s="185"/>
      <c r="H276" s="185">
        <f t="shared" si="672"/>
        <v>0</v>
      </c>
      <c r="I276" s="185"/>
      <c r="J276" s="185">
        <f t="shared" si="673"/>
        <v>0</v>
      </c>
      <c r="K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5">
        <f t="shared" si="674"/>
        <v>0</v>
      </c>
      <c r="AC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5">
        <f t="shared" si="675"/>
        <v>0</v>
      </c>
      <c r="AG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5">
        <f t="shared" si="676"/>
        <v>0</v>
      </c>
      <c r="AK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5">
        <f t="shared" si="677"/>
        <v>0</v>
      </c>
      <c r="AO276" s="185">
        <f t="shared" si="678"/>
        <v>0</v>
      </c>
    </row>
    <row r="277" spans="2:41" x14ac:dyDescent="0.25">
      <c r="B277" s="183" t="s">
        <v>887</v>
      </c>
      <c r="C277" s="184" t="s">
        <v>888</v>
      </c>
      <c r="D2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5">
        <f t="shared" si="671"/>
        <v>0</v>
      </c>
      <c r="G277" s="185"/>
      <c r="H277" s="185">
        <f t="shared" si="672"/>
        <v>0</v>
      </c>
      <c r="I277" s="185"/>
      <c r="J277" s="185">
        <f t="shared" si="673"/>
        <v>0</v>
      </c>
      <c r="K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5">
        <f t="shared" si="674"/>
        <v>0</v>
      </c>
      <c r="AC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5">
        <f t="shared" si="675"/>
        <v>0</v>
      </c>
      <c r="AG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5">
        <f t="shared" si="676"/>
        <v>0</v>
      </c>
      <c r="AK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5">
        <f t="shared" si="677"/>
        <v>0</v>
      </c>
      <c r="AO277" s="185">
        <f t="shared" si="678"/>
        <v>0</v>
      </c>
    </row>
    <row r="278" spans="2:41" x14ac:dyDescent="0.25">
      <c r="B278" s="183" t="s">
        <v>889</v>
      </c>
      <c r="C278" s="184" t="s">
        <v>890</v>
      </c>
      <c r="D2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5">
        <f t="shared" si="671"/>
        <v>0</v>
      </c>
      <c r="G278" s="185"/>
      <c r="H278" s="185">
        <f t="shared" si="672"/>
        <v>0</v>
      </c>
      <c r="I278" s="185"/>
      <c r="J278" s="185">
        <f t="shared" si="673"/>
        <v>0</v>
      </c>
      <c r="K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5">
        <f t="shared" si="674"/>
        <v>0</v>
      </c>
      <c r="AC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5">
        <f t="shared" si="675"/>
        <v>0</v>
      </c>
      <c r="AG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5">
        <f t="shared" si="676"/>
        <v>0</v>
      </c>
      <c r="AK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5">
        <f t="shared" si="677"/>
        <v>0</v>
      </c>
      <c r="AO278" s="185">
        <f t="shared" si="678"/>
        <v>0</v>
      </c>
    </row>
    <row r="279" spans="2:41" x14ac:dyDescent="0.25">
      <c r="B279" s="183" t="s">
        <v>891</v>
      </c>
      <c r="C279" s="184" t="s">
        <v>892</v>
      </c>
      <c r="D2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5">
        <f t="shared" si="671"/>
        <v>0</v>
      </c>
      <c r="G279" s="185"/>
      <c r="H279" s="185">
        <f t="shared" si="672"/>
        <v>0</v>
      </c>
      <c r="I279" s="185"/>
      <c r="J279" s="185">
        <f t="shared" si="673"/>
        <v>0</v>
      </c>
      <c r="K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5">
        <f t="shared" si="674"/>
        <v>0</v>
      </c>
      <c r="AC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5">
        <f t="shared" si="675"/>
        <v>0</v>
      </c>
      <c r="AG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5">
        <f t="shared" si="676"/>
        <v>0</v>
      </c>
      <c r="AK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5">
        <f t="shared" si="677"/>
        <v>0</v>
      </c>
      <c r="AO279" s="185">
        <f t="shared" si="678"/>
        <v>0</v>
      </c>
    </row>
    <row r="280" spans="2:41" x14ac:dyDescent="0.25">
      <c r="B280" s="183" t="s">
        <v>893</v>
      </c>
      <c r="C280" s="184" t="s">
        <v>894</v>
      </c>
      <c r="D2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5">
        <f t="shared" si="671"/>
        <v>0</v>
      </c>
      <c r="G280" s="185"/>
      <c r="H280" s="185">
        <f t="shared" si="672"/>
        <v>0</v>
      </c>
      <c r="I280" s="185"/>
      <c r="J280" s="185">
        <f t="shared" si="673"/>
        <v>0</v>
      </c>
      <c r="K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5">
        <f t="shared" si="674"/>
        <v>0</v>
      </c>
      <c r="AC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5">
        <f t="shared" si="675"/>
        <v>0</v>
      </c>
      <c r="AG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5">
        <f t="shared" si="676"/>
        <v>0</v>
      </c>
      <c r="AK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5">
        <f t="shared" si="677"/>
        <v>0</v>
      </c>
      <c r="AO280" s="185">
        <f t="shared" si="678"/>
        <v>0</v>
      </c>
    </row>
    <row r="281" spans="2:41" x14ac:dyDescent="0.25">
      <c r="B281" s="183" t="s">
        <v>895</v>
      </c>
      <c r="C281" s="184" t="s">
        <v>896</v>
      </c>
      <c r="D2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5">
        <f t="shared" si="671"/>
        <v>0</v>
      </c>
      <c r="G281" s="185"/>
      <c r="H281" s="185">
        <f t="shared" si="672"/>
        <v>0</v>
      </c>
      <c r="I281" s="185"/>
      <c r="J281" s="185">
        <f t="shared" si="673"/>
        <v>0</v>
      </c>
      <c r="K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5">
        <f t="shared" si="674"/>
        <v>0</v>
      </c>
      <c r="AC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5">
        <f t="shared" si="675"/>
        <v>0</v>
      </c>
      <c r="AG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5">
        <f t="shared" si="676"/>
        <v>0</v>
      </c>
      <c r="AK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5">
        <f t="shared" si="677"/>
        <v>0</v>
      </c>
      <c r="AO281" s="185">
        <f t="shared" si="678"/>
        <v>0</v>
      </c>
    </row>
    <row r="282" spans="2:41" x14ac:dyDescent="0.25">
      <c r="B282" s="183" t="s">
        <v>897</v>
      </c>
      <c r="C282" s="184" t="s">
        <v>898</v>
      </c>
      <c r="D2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5">
        <f t="shared" si="671"/>
        <v>0</v>
      </c>
      <c r="G282" s="185"/>
      <c r="H282" s="185">
        <f t="shared" si="672"/>
        <v>0</v>
      </c>
      <c r="I282" s="185"/>
      <c r="J282" s="185">
        <f t="shared" si="673"/>
        <v>0</v>
      </c>
      <c r="K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5">
        <f t="shared" si="674"/>
        <v>0</v>
      </c>
      <c r="AC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5">
        <f t="shared" si="675"/>
        <v>0</v>
      </c>
      <c r="AG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5">
        <f t="shared" si="676"/>
        <v>0</v>
      </c>
      <c r="AK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5">
        <f t="shared" si="677"/>
        <v>0</v>
      </c>
      <c r="AO282" s="185">
        <f t="shared" si="678"/>
        <v>0</v>
      </c>
    </row>
    <row r="283" spans="2:41" x14ac:dyDescent="0.25">
      <c r="B283" s="183" t="s">
        <v>899</v>
      </c>
      <c r="C283" s="184" t="s">
        <v>900</v>
      </c>
      <c r="D2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5">
        <f t="shared" si="671"/>
        <v>0</v>
      </c>
      <c r="G283" s="185"/>
      <c r="H283" s="185">
        <f t="shared" si="672"/>
        <v>0</v>
      </c>
      <c r="I283" s="185"/>
      <c r="J283" s="185">
        <f t="shared" si="673"/>
        <v>0</v>
      </c>
      <c r="K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5">
        <f t="shared" si="674"/>
        <v>0</v>
      </c>
      <c r="AC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5">
        <f t="shared" si="675"/>
        <v>0</v>
      </c>
      <c r="AG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5">
        <f t="shared" si="676"/>
        <v>0</v>
      </c>
      <c r="AK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5">
        <f t="shared" si="677"/>
        <v>0</v>
      </c>
      <c r="AO283" s="185">
        <f t="shared" si="678"/>
        <v>0</v>
      </c>
    </row>
    <row r="284" spans="2:41" x14ac:dyDescent="0.25">
      <c r="B284" s="183" t="s">
        <v>901</v>
      </c>
      <c r="C284" s="184" t="s">
        <v>902</v>
      </c>
      <c r="D2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5">
        <f t="shared" si="671"/>
        <v>0</v>
      </c>
      <c r="G284" s="185"/>
      <c r="H284" s="185">
        <f t="shared" si="672"/>
        <v>0</v>
      </c>
      <c r="I284" s="185"/>
      <c r="J284" s="185">
        <f t="shared" si="673"/>
        <v>0</v>
      </c>
      <c r="K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5">
        <f t="shared" si="674"/>
        <v>0</v>
      </c>
      <c r="AC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5">
        <f t="shared" si="675"/>
        <v>0</v>
      </c>
      <c r="AG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5">
        <f t="shared" si="676"/>
        <v>0</v>
      </c>
      <c r="AK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5">
        <f t="shared" si="677"/>
        <v>0</v>
      </c>
      <c r="AO284" s="185">
        <f t="shared" si="678"/>
        <v>0</v>
      </c>
    </row>
    <row r="285" spans="2:41" x14ac:dyDescent="0.25">
      <c r="B285" s="183" t="s">
        <v>335</v>
      </c>
      <c r="C285" s="184" t="s">
        <v>903</v>
      </c>
      <c r="D2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5">
        <f t="shared" si="671"/>
        <v>0</v>
      </c>
      <c r="G285" s="185"/>
      <c r="H285" s="185">
        <f t="shared" si="672"/>
        <v>0</v>
      </c>
      <c r="I285" s="185"/>
      <c r="J285" s="185">
        <f t="shared" si="673"/>
        <v>0</v>
      </c>
      <c r="K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5">
        <f t="shared" si="674"/>
        <v>0</v>
      </c>
      <c r="AC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5">
        <f t="shared" si="675"/>
        <v>0</v>
      </c>
      <c r="AG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5">
        <f t="shared" si="676"/>
        <v>0</v>
      </c>
      <c r="AK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5">
        <f t="shared" si="677"/>
        <v>0</v>
      </c>
      <c r="AO285" s="185">
        <f t="shared" si="678"/>
        <v>0</v>
      </c>
    </row>
    <row r="286" spans="2:41" x14ac:dyDescent="0.25">
      <c r="B286" s="183" t="s">
        <v>904</v>
      </c>
      <c r="C286" s="184" t="s">
        <v>905</v>
      </c>
      <c r="D2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5">
        <f t="shared" si="671"/>
        <v>0</v>
      </c>
      <c r="G286" s="185"/>
      <c r="H286" s="185">
        <f t="shared" si="672"/>
        <v>0</v>
      </c>
      <c r="I286" s="185"/>
      <c r="J286" s="185">
        <f t="shared" si="673"/>
        <v>0</v>
      </c>
      <c r="K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5">
        <f t="shared" si="674"/>
        <v>0</v>
      </c>
      <c r="AC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5">
        <f t="shared" si="675"/>
        <v>0</v>
      </c>
      <c r="AG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5">
        <f t="shared" si="676"/>
        <v>0</v>
      </c>
      <c r="AK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5">
        <f t="shared" si="677"/>
        <v>0</v>
      </c>
      <c r="AO286" s="185">
        <f t="shared" si="678"/>
        <v>0</v>
      </c>
    </row>
    <row r="287" spans="2:41" x14ac:dyDescent="0.25">
      <c r="B287" s="183" t="s">
        <v>906</v>
      </c>
      <c r="C287" s="184" t="s">
        <v>907</v>
      </c>
      <c r="D2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5">
        <f t="shared" si="671"/>
        <v>0</v>
      </c>
      <c r="G287" s="185"/>
      <c r="H287" s="185">
        <f t="shared" si="672"/>
        <v>0</v>
      </c>
      <c r="I287" s="185"/>
      <c r="J287" s="185">
        <f t="shared" si="673"/>
        <v>0</v>
      </c>
      <c r="K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5">
        <f t="shared" si="674"/>
        <v>0</v>
      </c>
      <c r="AC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5">
        <f t="shared" si="675"/>
        <v>0</v>
      </c>
      <c r="AG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5">
        <f t="shared" si="676"/>
        <v>0</v>
      </c>
      <c r="AK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5">
        <f t="shared" si="677"/>
        <v>0</v>
      </c>
      <c r="AO287" s="185">
        <f t="shared" si="678"/>
        <v>0</v>
      </c>
    </row>
    <row r="288" spans="2:41" x14ac:dyDescent="0.25">
      <c r="B288" s="183" t="s">
        <v>908</v>
      </c>
      <c r="C288" s="184" t="s">
        <v>909</v>
      </c>
      <c r="D2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5">
        <f t="shared" si="671"/>
        <v>0</v>
      </c>
      <c r="G288" s="185"/>
      <c r="H288" s="185">
        <f t="shared" si="672"/>
        <v>0</v>
      </c>
      <c r="I288" s="185"/>
      <c r="J288" s="185">
        <f t="shared" si="673"/>
        <v>0</v>
      </c>
      <c r="K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5">
        <f t="shared" si="674"/>
        <v>0</v>
      </c>
      <c r="AC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5">
        <f t="shared" si="675"/>
        <v>0</v>
      </c>
      <c r="AG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5">
        <f t="shared" si="676"/>
        <v>0</v>
      </c>
      <c r="AK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5">
        <f t="shared" si="677"/>
        <v>0</v>
      </c>
      <c r="AO288" s="185">
        <f t="shared" si="678"/>
        <v>0</v>
      </c>
    </row>
    <row r="289" spans="2:41" x14ac:dyDescent="0.25">
      <c r="B289" s="183" t="s">
        <v>910</v>
      </c>
      <c r="C289" s="184" t="s">
        <v>903</v>
      </c>
      <c r="D2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5">
        <f t="shared" si="671"/>
        <v>0</v>
      </c>
      <c r="G289" s="185"/>
      <c r="H289" s="185">
        <f t="shared" si="672"/>
        <v>0</v>
      </c>
      <c r="I289" s="185"/>
      <c r="J289" s="185">
        <f t="shared" si="673"/>
        <v>0</v>
      </c>
      <c r="K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5">
        <f t="shared" si="674"/>
        <v>0</v>
      </c>
      <c r="AC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5">
        <f t="shared" si="675"/>
        <v>0</v>
      </c>
      <c r="AG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5">
        <f t="shared" si="676"/>
        <v>0</v>
      </c>
      <c r="AK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5">
        <f t="shared" si="677"/>
        <v>0</v>
      </c>
      <c r="AO289" s="185">
        <f t="shared" si="678"/>
        <v>0</v>
      </c>
    </row>
    <row r="290" spans="2:41" x14ac:dyDescent="0.25">
      <c r="B290" s="183" t="s">
        <v>911</v>
      </c>
      <c r="C290" s="184" t="s">
        <v>912</v>
      </c>
      <c r="D2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5">
        <f t="shared" si="671"/>
        <v>0</v>
      </c>
      <c r="G290" s="185"/>
      <c r="H290" s="185">
        <f t="shared" si="672"/>
        <v>0</v>
      </c>
      <c r="I290" s="185"/>
      <c r="J290" s="185">
        <f t="shared" si="673"/>
        <v>0</v>
      </c>
      <c r="K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5">
        <f t="shared" si="674"/>
        <v>0</v>
      </c>
      <c r="AC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5">
        <f t="shared" si="675"/>
        <v>0</v>
      </c>
      <c r="AG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5">
        <f t="shared" si="676"/>
        <v>0</v>
      </c>
      <c r="AK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5">
        <f t="shared" si="677"/>
        <v>0</v>
      </c>
      <c r="AO290" s="185">
        <f t="shared" si="678"/>
        <v>0</v>
      </c>
    </row>
    <row r="291" spans="2:41" x14ac:dyDescent="0.25">
      <c r="B291" s="183" t="s">
        <v>913</v>
      </c>
      <c r="C291" s="184" t="s">
        <v>914</v>
      </c>
      <c r="D2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5">
        <f t="shared" si="671"/>
        <v>0</v>
      </c>
      <c r="G291" s="185"/>
      <c r="H291" s="185">
        <f t="shared" si="672"/>
        <v>0</v>
      </c>
      <c r="I291" s="185"/>
      <c r="J291" s="185">
        <f t="shared" si="673"/>
        <v>0</v>
      </c>
      <c r="K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5">
        <f t="shared" si="674"/>
        <v>0</v>
      </c>
      <c r="AC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5">
        <f t="shared" si="675"/>
        <v>0</v>
      </c>
      <c r="AG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5">
        <f t="shared" si="676"/>
        <v>0</v>
      </c>
      <c r="AK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5">
        <f t="shared" si="677"/>
        <v>0</v>
      </c>
      <c r="AO291" s="185">
        <f t="shared" si="678"/>
        <v>0</v>
      </c>
    </row>
    <row r="292" spans="2:41" x14ac:dyDescent="0.25">
      <c r="B292" s="183" t="s">
        <v>915</v>
      </c>
      <c r="C292" s="184" t="s">
        <v>916</v>
      </c>
      <c r="D2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5">
        <f t="shared" si="671"/>
        <v>0</v>
      </c>
      <c r="G292" s="185"/>
      <c r="H292" s="185">
        <f t="shared" si="672"/>
        <v>0</v>
      </c>
      <c r="I292" s="185"/>
      <c r="J292" s="185">
        <f t="shared" si="673"/>
        <v>0</v>
      </c>
      <c r="K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5">
        <f t="shared" si="674"/>
        <v>0</v>
      </c>
      <c r="AC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5">
        <f t="shared" si="675"/>
        <v>0</v>
      </c>
      <c r="AG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5">
        <f t="shared" si="676"/>
        <v>0</v>
      </c>
      <c r="AK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5">
        <f t="shared" si="677"/>
        <v>0</v>
      </c>
      <c r="AO292" s="185">
        <f t="shared" si="678"/>
        <v>0</v>
      </c>
    </row>
    <row r="293" spans="2:41" x14ac:dyDescent="0.25">
      <c r="B293" s="183" t="s">
        <v>917</v>
      </c>
      <c r="C293" s="184" t="s">
        <v>918</v>
      </c>
      <c r="D2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5">
        <f t="shared" si="671"/>
        <v>0</v>
      </c>
      <c r="G293" s="185"/>
      <c r="H293" s="185">
        <f t="shared" si="672"/>
        <v>0</v>
      </c>
      <c r="I293" s="185"/>
      <c r="J293" s="185">
        <f t="shared" si="673"/>
        <v>0</v>
      </c>
      <c r="K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5">
        <f t="shared" si="674"/>
        <v>0</v>
      </c>
      <c r="AC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5">
        <f t="shared" si="675"/>
        <v>0</v>
      </c>
      <c r="AG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5">
        <f t="shared" si="676"/>
        <v>0</v>
      </c>
      <c r="AK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5">
        <f t="shared" si="677"/>
        <v>0</v>
      </c>
      <c r="AO293" s="185">
        <f t="shared" si="678"/>
        <v>0</v>
      </c>
    </row>
    <row r="294" spans="2:41" x14ac:dyDescent="0.25">
      <c r="B294" s="183" t="s">
        <v>919</v>
      </c>
      <c r="C294" s="184" t="s">
        <v>920</v>
      </c>
      <c r="D2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5">
        <f t="shared" si="671"/>
        <v>0</v>
      </c>
      <c r="G294" s="185"/>
      <c r="H294" s="185">
        <f t="shared" si="672"/>
        <v>0</v>
      </c>
      <c r="I294" s="185"/>
      <c r="J294" s="185">
        <f t="shared" si="673"/>
        <v>0</v>
      </c>
      <c r="K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5">
        <f t="shared" si="674"/>
        <v>0</v>
      </c>
      <c r="AC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5">
        <f t="shared" si="675"/>
        <v>0</v>
      </c>
      <c r="AG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5">
        <f t="shared" si="676"/>
        <v>0</v>
      </c>
      <c r="AK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5">
        <f t="shared" si="677"/>
        <v>0</v>
      </c>
      <c r="AO294" s="185">
        <f t="shared" si="678"/>
        <v>0</v>
      </c>
    </row>
    <row r="295" spans="2:41" x14ac:dyDescent="0.25">
      <c r="B295" s="183" t="s">
        <v>921</v>
      </c>
      <c r="C295" s="184" t="s">
        <v>922</v>
      </c>
      <c r="D2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5">
        <f t="shared" si="671"/>
        <v>0</v>
      </c>
      <c r="G295" s="185"/>
      <c r="H295" s="185">
        <f t="shared" si="672"/>
        <v>0</v>
      </c>
      <c r="I295" s="185"/>
      <c r="J295" s="185">
        <f t="shared" si="673"/>
        <v>0</v>
      </c>
      <c r="K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5">
        <f t="shared" si="674"/>
        <v>0</v>
      </c>
      <c r="AC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5">
        <f t="shared" si="675"/>
        <v>0</v>
      </c>
      <c r="AG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5">
        <f t="shared" si="676"/>
        <v>0</v>
      </c>
      <c r="AK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5">
        <f t="shared" si="677"/>
        <v>0</v>
      </c>
      <c r="AO295" s="185">
        <f t="shared" si="678"/>
        <v>0</v>
      </c>
    </row>
    <row r="296" spans="2:41" x14ac:dyDescent="0.25">
      <c r="B296" s="183" t="s">
        <v>923</v>
      </c>
      <c r="C296" s="184" t="s">
        <v>924</v>
      </c>
      <c r="D2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5">
        <f t="shared" si="671"/>
        <v>0</v>
      </c>
      <c r="G296" s="185"/>
      <c r="H296" s="185">
        <f t="shared" si="672"/>
        <v>0</v>
      </c>
      <c r="I296" s="185"/>
      <c r="J296" s="185">
        <f t="shared" si="673"/>
        <v>0</v>
      </c>
      <c r="K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5">
        <f t="shared" si="674"/>
        <v>0</v>
      </c>
      <c r="AC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5">
        <f t="shared" si="675"/>
        <v>0</v>
      </c>
      <c r="AG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5">
        <f t="shared" si="676"/>
        <v>0</v>
      </c>
      <c r="AK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5">
        <f t="shared" si="677"/>
        <v>0</v>
      </c>
      <c r="AO296" s="185">
        <f t="shared" si="678"/>
        <v>0</v>
      </c>
    </row>
    <row r="297" spans="2:41" x14ac:dyDescent="0.25">
      <c r="B297" s="183" t="s">
        <v>925</v>
      </c>
      <c r="C297" s="184" t="s">
        <v>926</v>
      </c>
      <c r="D2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5">
        <f t="shared" si="671"/>
        <v>0</v>
      </c>
      <c r="G297" s="185"/>
      <c r="H297" s="185">
        <f t="shared" si="672"/>
        <v>0</v>
      </c>
      <c r="I297" s="185"/>
      <c r="J297" s="185">
        <f t="shared" si="673"/>
        <v>0</v>
      </c>
      <c r="K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5">
        <f t="shared" si="674"/>
        <v>0</v>
      </c>
      <c r="AC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5">
        <f t="shared" si="675"/>
        <v>0</v>
      </c>
      <c r="AG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5">
        <f t="shared" si="676"/>
        <v>0</v>
      </c>
      <c r="AK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5">
        <f t="shared" si="677"/>
        <v>0</v>
      </c>
      <c r="AO297" s="185">
        <f t="shared" si="678"/>
        <v>0</v>
      </c>
    </row>
    <row r="298" spans="2:41" x14ac:dyDescent="0.25">
      <c r="B298" s="183" t="s">
        <v>927</v>
      </c>
      <c r="C298" s="184" t="s">
        <v>928</v>
      </c>
      <c r="D2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5">
        <f t="shared" si="671"/>
        <v>0</v>
      </c>
      <c r="G298" s="185"/>
      <c r="H298" s="185">
        <f t="shared" si="672"/>
        <v>0</v>
      </c>
      <c r="I298" s="185"/>
      <c r="J298" s="185">
        <f t="shared" si="673"/>
        <v>0</v>
      </c>
      <c r="K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5">
        <f t="shared" si="674"/>
        <v>0</v>
      </c>
      <c r="AC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5">
        <f t="shared" si="675"/>
        <v>0</v>
      </c>
      <c r="AG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5">
        <f t="shared" si="676"/>
        <v>0</v>
      </c>
      <c r="AK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5">
        <f t="shared" si="677"/>
        <v>0</v>
      </c>
      <c r="AO298" s="185">
        <f t="shared" si="678"/>
        <v>0</v>
      </c>
    </row>
    <row r="299" spans="2:41" x14ac:dyDescent="0.25">
      <c r="B299" s="183" t="s">
        <v>929</v>
      </c>
      <c r="C299" s="184" t="s">
        <v>930</v>
      </c>
      <c r="D2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5">
        <f t="shared" si="671"/>
        <v>0</v>
      </c>
      <c r="G299" s="185"/>
      <c r="H299" s="185">
        <f t="shared" si="672"/>
        <v>0</v>
      </c>
      <c r="I299" s="185"/>
      <c r="J299" s="185">
        <f t="shared" si="673"/>
        <v>0</v>
      </c>
      <c r="K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5">
        <f t="shared" si="674"/>
        <v>0</v>
      </c>
      <c r="AC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5">
        <f t="shared" si="675"/>
        <v>0</v>
      </c>
      <c r="AG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5">
        <f t="shared" si="676"/>
        <v>0</v>
      </c>
      <c r="AK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5">
        <f t="shared" si="677"/>
        <v>0</v>
      </c>
      <c r="AO299" s="185">
        <f t="shared" si="678"/>
        <v>0</v>
      </c>
    </row>
    <row r="300" spans="2:41" x14ac:dyDescent="0.25">
      <c r="B300" s="183" t="s">
        <v>931</v>
      </c>
      <c r="C300" s="184" t="s">
        <v>932</v>
      </c>
      <c r="D3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5">
        <f t="shared" si="671"/>
        <v>0</v>
      </c>
      <c r="G300" s="185"/>
      <c r="H300" s="185">
        <f t="shared" si="672"/>
        <v>0</v>
      </c>
      <c r="I300" s="185"/>
      <c r="J300" s="185">
        <f t="shared" si="673"/>
        <v>0</v>
      </c>
      <c r="K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5">
        <f t="shared" si="674"/>
        <v>0</v>
      </c>
      <c r="AC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5">
        <f t="shared" si="675"/>
        <v>0</v>
      </c>
      <c r="AG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5">
        <f t="shared" si="676"/>
        <v>0</v>
      </c>
      <c r="AK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5">
        <f t="shared" si="677"/>
        <v>0</v>
      </c>
      <c r="AO300" s="185">
        <f t="shared" si="678"/>
        <v>0</v>
      </c>
    </row>
    <row r="301" spans="2:41" x14ac:dyDescent="0.25">
      <c r="B301" s="183" t="s">
        <v>933</v>
      </c>
      <c r="C301" s="184" t="s">
        <v>934</v>
      </c>
      <c r="D3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5">
        <f t="shared" si="577"/>
        <v>0</v>
      </c>
      <c r="G301" s="185"/>
      <c r="H301" s="185">
        <f t="shared" si="578"/>
        <v>0</v>
      </c>
      <c r="I301" s="185"/>
      <c r="J301" s="185">
        <f t="shared" si="579"/>
        <v>0</v>
      </c>
      <c r="K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5">
        <f t="shared" si="581"/>
        <v>0</v>
      </c>
      <c r="AC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5">
        <f t="shared" si="582"/>
        <v>0</v>
      </c>
      <c r="AG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5">
        <f t="shared" si="583"/>
        <v>0</v>
      </c>
      <c r="AK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5">
        <f t="shared" si="584"/>
        <v>0</v>
      </c>
      <c r="AO301" s="185">
        <f t="shared" si="585"/>
        <v>0</v>
      </c>
    </row>
    <row r="302" spans="2:41" x14ac:dyDescent="0.25">
      <c r="B302" s="183" t="s">
        <v>935</v>
      </c>
      <c r="C302" s="184" t="s">
        <v>936</v>
      </c>
      <c r="D3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5">
        <f t="shared" si="577"/>
        <v>0</v>
      </c>
      <c r="G302" s="185"/>
      <c r="H302" s="185">
        <f t="shared" si="578"/>
        <v>0</v>
      </c>
      <c r="I302" s="185"/>
      <c r="J302" s="185">
        <f t="shared" si="579"/>
        <v>0</v>
      </c>
      <c r="K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5">
        <f t="shared" si="581"/>
        <v>0</v>
      </c>
      <c r="AC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5">
        <f t="shared" si="582"/>
        <v>0</v>
      </c>
      <c r="AG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5">
        <f t="shared" si="583"/>
        <v>0</v>
      </c>
      <c r="AK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5">
        <f t="shared" si="584"/>
        <v>0</v>
      </c>
      <c r="AO302" s="185">
        <f t="shared" si="585"/>
        <v>0</v>
      </c>
    </row>
    <row r="303" spans="2:41" x14ac:dyDescent="0.25">
      <c r="B303" s="183" t="s">
        <v>937</v>
      </c>
      <c r="C303" s="184" t="s">
        <v>938</v>
      </c>
      <c r="D3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5">
        <f t="shared" si="577"/>
        <v>0</v>
      </c>
      <c r="G303" s="185"/>
      <c r="H303" s="185">
        <f t="shared" si="578"/>
        <v>0</v>
      </c>
      <c r="I303" s="185"/>
      <c r="J303" s="185">
        <f t="shared" si="579"/>
        <v>0</v>
      </c>
      <c r="K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5">
        <f t="shared" si="581"/>
        <v>0</v>
      </c>
      <c r="AC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5">
        <f t="shared" si="582"/>
        <v>0</v>
      </c>
      <c r="AG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5">
        <f t="shared" si="583"/>
        <v>0</v>
      </c>
      <c r="AK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5">
        <f t="shared" si="584"/>
        <v>0</v>
      </c>
      <c r="AO303" s="185">
        <f t="shared" si="585"/>
        <v>0</v>
      </c>
    </row>
    <row r="304" spans="2:41" x14ac:dyDescent="0.25">
      <c r="B304" s="183" t="s">
        <v>939</v>
      </c>
      <c r="C304" s="184" t="s">
        <v>940</v>
      </c>
      <c r="D3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5">
        <f t="shared" si="577"/>
        <v>0</v>
      </c>
      <c r="G304" s="185"/>
      <c r="H304" s="185">
        <f t="shared" si="578"/>
        <v>0</v>
      </c>
      <c r="I304" s="185"/>
      <c r="J304" s="185">
        <f t="shared" si="579"/>
        <v>0</v>
      </c>
      <c r="K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5">
        <f t="shared" si="581"/>
        <v>0</v>
      </c>
      <c r="AC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5">
        <f t="shared" si="582"/>
        <v>0</v>
      </c>
      <c r="AG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5">
        <f t="shared" si="583"/>
        <v>0</v>
      </c>
      <c r="AK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5">
        <f t="shared" si="584"/>
        <v>0</v>
      </c>
      <c r="AO304" s="185">
        <f t="shared" si="585"/>
        <v>0</v>
      </c>
    </row>
    <row r="305" spans="2:41" x14ac:dyDescent="0.25">
      <c r="B305" s="183" t="s">
        <v>941</v>
      </c>
      <c r="C305" s="184" t="s">
        <v>942</v>
      </c>
      <c r="D3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5">
        <f t="shared" si="577"/>
        <v>0</v>
      </c>
      <c r="G305" s="185"/>
      <c r="H305" s="185">
        <f t="shared" si="578"/>
        <v>0</v>
      </c>
      <c r="I305" s="185"/>
      <c r="J305" s="185">
        <f t="shared" si="579"/>
        <v>0</v>
      </c>
      <c r="K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5">
        <f t="shared" si="581"/>
        <v>0</v>
      </c>
      <c r="AC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5">
        <f t="shared" si="582"/>
        <v>0</v>
      </c>
      <c r="AG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5">
        <f t="shared" si="583"/>
        <v>0</v>
      </c>
      <c r="AK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5">
        <f t="shared" si="584"/>
        <v>0</v>
      </c>
      <c r="AO305" s="185">
        <f t="shared" si="585"/>
        <v>0</v>
      </c>
    </row>
    <row r="306" spans="2:41" x14ac:dyDescent="0.25">
      <c r="B306" s="183" t="s">
        <v>943</v>
      </c>
      <c r="C306" s="184" t="s">
        <v>944</v>
      </c>
      <c r="D3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5">
        <f t="shared" si="577"/>
        <v>0</v>
      </c>
      <c r="G306" s="185"/>
      <c r="H306" s="185">
        <f t="shared" si="578"/>
        <v>0</v>
      </c>
      <c r="I306" s="185"/>
      <c r="J306" s="185">
        <f t="shared" si="579"/>
        <v>0</v>
      </c>
      <c r="K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5">
        <f t="shared" si="581"/>
        <v>0</v>
      </c>
      <c r="AC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5">
        <f t="shared" si="582"/>
        <v>0</v>
      </c>
      <c r="AG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5">
        <f t="shared" si="583"/>
        <v>0</v>
      </c>
      <c r="AK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5">
        <f t="shared" si="584"/>
        <v>0</v>
      </c>
      <c r="AO306" s="185">
        <f t="shared" si="585"/>
        <v>0</v>
      </c>
    </row>
    <row r="307" spans="2:41" x14ac:dyDescent="0.25">
      <c r="B307" s="183" t="s">
        <v>945</v>
      </c>
      <c r="C307" s="184" t="s">
        <v>946</v>
      </c>
      <c r="D3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5">
        <f t="shared" si="577"/>
        <v>0</v>
      </c>
      <c r="G307" s="185"/>
      <c r="H307" s="185">
        <f t="shared" si="578"/>
        <v>0</v>
      </c>
      <c r="I307" s="185"/>
      <c r="J307" s="185">
        <f t="shared" si="579"/>
        <v>0</v>
      </c>
      <c r="K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5">
        <f t="shared" si="581"/>
        <v>0</v>
      </c>
      <c r="AC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5">
        <f t="shared" si="582"/>
        <v>0</v>
      </c>
      <c r="AG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5">
        <f t="shared" si="583"/>
        <v>0</v>
      </c>
      <c r="AK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5">
        <f t="shared" si="584"/>
        <v>0</v>
      </c>
      <c r="AO307" s="185">
        <f t="shared" si="585"/>
        <v>0</v>
      </c>
    </row>
    <row r="308" spans="2:41" x14ac:dyDescent="0.25">
      <c r="B308" s="183" t="s">
        <v>947</v>
      </c>
      <c r="C308" s="184" t="s">
        <v>948</v>
      </c>
      <c r="D3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5">
        <f t="shared" si="577"/>
        <v>0</v>
      </c>
      <c r="G308" s="185"/>
      <c r="H308" s="185">
        <f t="shared" si="578"/>
        <v>0</v>
      </c>
      <c r="I308" s="185"/>
      <c r="J308" s="185">
        <f t="shared" si="579"/>
        <v>0</v>
      </c>
      <c r="K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5">
        <f t="shared" si="581"/>
        <v>0</v>
      </c>
      <c r="AC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5">
        <f t="shared" si="582"/>
        <v>0</v>
      </c>
      <c r="AG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5">
        <f t="shared" si="583"/>
        <v>0</v>
      </c>
      <c r="AK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5">
        <f t="shared" si="584"/>
        <v>0</v>
      </c>
      <c r="AO308" s="185">
        <f t="shared" si="585"/>
        <v>0</v>
      </c>
    </row>
    <row r="309" spans="2:41" x14ac:dyDescent="0.25">
      <c r="B309" s="183" t="s">
        <v>949</v>
      </c>
      <c r="C309" s="184" t="s">
        <v>950</v>
      </c>
      <c r="D3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5">
        <f t="shared" ref="F309:F311" si="679">D309+E309</f>
        <v>0</v>
      </c>
      <c r="G309" s="185"/>
      <c r="H309" s="185">
        <f t="shared" ref="H309:H311" si="680">F309-G309</f>
        <v>0</v>
      </c>
      <c r="I309" s="185"/>
      <c r="J309" s="185">
        <f t="shared" ref="J309:J311" si="681">F309-I309</f>
        <v>0</v>
      </c>
      <c r="K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5">
        <f t="shared" ref="AB309:AB311" si="682">Y309+Z309+AA309</f>
        <v>0</v>
      </c>
      <c r="AC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5">
        <f t="shared" ref="AF309:AF311" si="683">AC309+AD309+AE309</f>
        <v>0</v>
      </c>
      <c r="AG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5">
        <f t="shared" ref="AJ309:AJ311" si="684">AG309+AH309+AI309</f>
        <v>0</v>
      </c>
      <c r="AK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5">
        <f t="shared" ref="AN309:AN311" si="685">AK309+AL309+AM309</f>
        <v>0</v>
      </c>
      <c r="AO309" s="185">
        <f t="shared" ref="AO309:AO311" si="686">AB309+AF309+AJ309+AN309</f>
        <v>0</v>
      </c>
    </row>
    <row r="310" spans="2:41" x14ac:dyDescent="0.25">
      <c r="B310" s="183" t="s">
        <v>951</v>
      </c>
      <c r="C310" s="184" t="s">
        <v>952</v>
      </c>
      <c r="D3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5">
        <f t="shared" si="679"/>
        <v>0</v>
      </c>
      <c r="G310" s="185"/>
      <c r="H310" s="185">
        <f t="shared" si="680"/>
        <v>0</v>
      </c>
      <c r="I310" s="185"/>
      <c r="J310" s="185">
        <f t="shared" si="681"/>
        <v>0</v>
      </c>
      <c r="K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5">
        <f t="shared" si="682"/>
        <v>0</v>
      </c>
      <c r="AC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5">
        <f t="shared" si="683"/>
        <v>0</v>
      </c>
      <c r="AG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5">
        <f t="shared" si="684"/>
        <v>0</v>
      </c>
      <c r="AK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5">
        <f t="shared" si="685"/>
        <v>0</v>
      </c>
      <c r="AO310" s="185">
        <f t="shared" si="686"/>
        <v>0</v>
      </c>
    </row>
    <row r="311" spans="2:41" x14ac:dyDescent="0.25">
      <c r="B311" s="183" t="s">
        <v>953</v>
      </c>
      <c r="C311" s="184" t="s">
        <v>954</v>
      </c>
      <c r="D3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5">
        <f t="shared" si="679"/>
        <v>0</v>
      </c>
      <c r="G311" s="185"/>
      <c r="H311" s="185">
        <f t="shared" si="680"/>
        <v>0</v>
      </c>
      <c r="I311" s="185"/>
      <c r="J311" s="185">
        <f t="shared" si="681"/>
        <v>0</v>
      </c>
      <c r="K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5">
        <f t="shared" si="682"/>
        <v>0</v>
      </c>
      <c r="AC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5">
        <f t="shared" si="683"/>
        <v>0</v>
      </c>
      <c r="AG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5">
        <f t="shared" si="684"/>
        <v>0</v>
      </c>
      <c r="AK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5">
        <f t="shared" si="685"/>
        <v>0</v>
      </c>
      <c r="AO311" s="185">
        <f t="shared" si="686"/>
        <v>0</v>
      </c>
    </row>
    <row r="312" spans="2:41" x14ac:dyDescent="0.25">
      <c r="B312" s="192" t="s">
        <v>336</v>
      </c>
      <c r="C312" s="193" t="s">
        <v>209</v>
      </c>
      <c r="D312" s="194">
        <f>SUM(D313:D326)</f>
        <v>3866.666666666667</v>
      </c>
      <c r="E312" s="194">
        <f>SUM(E313:E326)</f>
        <v>0</v>
      </c>
      <c r="F312" s="194">
        <f t="shared" si="577"/>
        <v>3866.666666666667</v>
      </c>
      <c r="G312" s="194">
        <f>SUM(G313:G326)</f>
        <v>0</v>
      </c>
      <c r="H312" s="194">
        <f t="shared" si="578"/>
        <v>3866.666666666667</v>
      </c>
      <c r="I312" s="194">
        <f>SUM(I313:I326)</f>
        <v>0</v>
      </c>
      <c r="J312" s="194">
        <f t="shared" si="579"/>
        <v>3866.666666666667</v>
      </c>
      <c r="K312" s="194">
        <f t="shared" ref="K312:AA312" si="687">SUM(K313:K326)</f>
        <v>0</v>
      </c>
      <c r="L312" s="194">
        <f t="shared" si="687"/>
        <v>0</v>
      </c>
      <c r="M312" s="194">
        <f t="shared" si="687"/>
        <v>0</v>
      </c>
      <c r="N312" s="194">
        <f t="shared" si="687"/>
        <v>0</v>
      </c>
      <c r="O312" s="194">
        <f t="shared" si="687"/>
        <v>3480</v>
      </c>
      <c r="P312" s="194">
        <f t="shared" ref="P312:Q312" si="688">SUM(P313:P326)</f>
        <v>0</v>
      </c>
      <c r="Q312" s="194">
        <f t="shared" si="688"/>
        <v>0</v>
      </c>
      <c r="R312" s="194">
        <f t="shared" si="687"/>
        <v>0</v>
      </c>
      <c r="S312" s="194">
        <f t="shared" si="687"/>
        <v>0</v>
      </c>
      <c r="T312" s="194">
        <f t="shared" si="687"/>
        <v>0</v>
      </c>
      <c r="U312" s="194">
        <f t="shared" si="687"/>
        <v>0</v>
      </c>
      <c r="V312" s="194">
        <f t="shared" ref="V312" si="689">SUM(V313:V326)</f>
        <v>0</v>
      </c>
      <c r="W312" s="194">
        <f t="shared" si="687"/>
        <v>0</v>
      </c>
      <c r="X312" s="194">
        <f t="shared" si="687"/>
        <v>386.66666666666669</v>
      </c>
      <c r="Y312" s="194">
        <f t="shared" si="687"/>
        <v>3866.666666666667</v>
      </c>
      <c r="Z312" s="194">
        <f t="shared" si="687"/>
        <v>0</v>
      </c>
      <c r="AA312" s="194">
        <f t="shared" si="687"/>
        <v>0</v>
      </c>
      <c r="AB312" s="194">
        <f t="shared" si="581"/>
        <v>3866.666666666667</v>
      </c>
      <c r="AC312" s="194">
        <f>SUM(AC313:AC326)</f>
        <v>0</v>
      </c>
      <c r="AD312" s="194">
        <f>SUM(AD313:AD326)</f>
        <v>0</v>
      </c>
      <c r="AE312" s="194">
        <f>SUM(AE313:AE326)</f>
        <v>0</v>
      </c>
      <c r="AF312" s="194">
        <f t="shared" si="582"/>
        <v>0</v>
      </c>
      <c r="AG312" s="194">
        <f>SUM(AG313:AG326)</f>
        <v>0</v>
      </c>
      <c r="AH312" s="194">
        <f>SUM(AH313:AH326)</f>
        <v>0</v>
      </c>
      <c r="AI312" s="194">
        <f>SUM(AI313:AI326)</f>
        <v>0</v>
      </c>
      <c r="AJ312" s="194">
        <f t="shared" si="583"/>
        <v>0</v>
      </c>
      <c r="AK312" s="194">
        <f>SUM(AK313:AK326)</f>
        <v>0</v>
      </c>
      <c r="AL312" s="194">
        <f>SUM(AL313:AL326)</f>
        <v>0</v>
      </c>
      <c r="AM312" s="194">
        <f>SUM(AM313:AM326)</f>
        <v>0</v>
      </c>
      <c r="AN312" s="194">
        <f t="shared" si="584"/>
        <v>0</v>
      </c>
      <c r="AO312" s="194">
        <f t="shared" si="585"/>
        <v>3866.666666666667</v>
      </c>
    </row>
    <row r="313" spans="2:41" x14ac:dyDescent="0.25">
      <c r="B313" s="183" t="s">
        <v>955</v>
      </c>
      <c r="C313" s="184" t="s">
        <v>956</v>
      </c>
      <c r="D3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5">
        <f t="shared" si="577"/>
        <v>0</v>
      </c>
      <c r="G313" s="185"/>
      <c r="H313" s="185">
        <f t="shared" si="578"/>
        <v>0</v>
      </c>
      <c r="I313" s="185"/>
      <c r="J313" s="185">
        <f t="shared" si="579"/>
        <v>0</v>
      </c>
      <c r="K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5">
        <f t="shared" si="581"/>
        <v>0</v>
      </c>
      <c r="AC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5">
        <f t="shared" si="582"/>
        <v>0</v>
      </c>
      <c r="AG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5">
        <f t="shared" si="583"/>
        <v>0</v>
      </c>
      <c r="AK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5">
        <f t="shared" si="584"/>
        <v>0</v>
      </c>
      <c r="AO313" s="185">
        <f t="shared" si="585"/>
        <v>0</v>
      </c>
    </row>
    <row r="314" spans="2:41" x14ac:dyDescent="0.25">
      <c r="B314" s="183" t="s">
        <v>337</v>
      </c>
      <c r="C314" s="184" t="s">
        <v>957</v>
      </c>
      <c r="D3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5">
        <f t="shared" si="577"/>
        <v>0</v>
      </c>
      <c r="G314" s="185"/>
      <c r="H314" s="185">
        <f t="shared" si="578"/>
        <v>0</v>
      </c>
      <c r="I314" s="185"/>
      <c r="J314" s="185">
        <f t="shared" si="579"/>
        <v>0</v>
      </c>
      <c r="K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5">
        <f t="shared" si="581"/>
        <v>0</v>
      </c>
      <c r="AC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5">
        <f t="shared" si="582"/>
        <v>0</v>
      </c>
      <c r="AG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5">
        <f t="shared" si="583"/>
        <v>0</v>
      </c>
      <c r="AK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5">
        <f t="shared" si="584"/>
        <v>0</v>
      </c>
      <c r="AO314" s="185">
        <f t="shared" si="585"/>
        <v>0</v>
      </c>
    </row>
    <row r="315" spans="2:41" x14ac:dyDescent="0.25">
      <c r="B315" s="183" t="s">
        <v>958</v>
      </c>
      <c r="C315" s="184" t="s">
        <v>959</v>
      </c>
      <c r="D3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386.66666666666669</v>
      </c>
      <c r="E3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5">
        <f t="shared" si="577"/>
        <v>386.66666666666669</v>
      </c>
      <c r="G315" s="185"/>
      <c r="H315" s="185">
        <f t="shared" si="578"/>
        <v>386.66666666666669</v>
      </c>
      <c r="I315" s="185"/>
      <c r="J315" s="185">
        <f t="shared" si="579"/>
        <v>386.66666666666669</v>
      </c>
      <c r="K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386.66666666666669</v>
      </c>
      <c r="Y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386.66666666666669</v>
      </c>
      <c r="Z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5">
        <f t="shared" si="581"/>
        <v>386.66666666666669</v>
      </c>
      <c r="AC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5">
        <f t="shared" si="582"/>
        <v>0</v>
      </c>
      <c r="AG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5">
        <f t="shared" si="583"/>
        <v>0</v>
      </c>
      <c r="AK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5">
        <f t="shared" si="584"/>
        <v>0</v>
      </c>
      <c r="AO315" s="185">
        <f t="shared" si="585"/>
        <v>386.66666666666669</v>
      </c>
    </row>
    <row r="316" spans="2:41" x14ac:dyDescent="0.25">
      <c r="B316" s="183" t="s">
        <v>960</v>
      </c>
      <c r="C316" s="184" t="s">
        <v>961</v>
      </c>
      <c r="D3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5">
        <f t="shared" si="577"/>
        <v>0</v>
      </c>
      <c r="G316" s="185"/>
      <c r="H316" s="185">
        <f t="shared" si="578"/>
        <v>0</v>
      </c>
      <c r="I316" s="185"/>
      <c r="J316" s="185">
        <f t="shared" si="579"/>
        <v>0</v>
      </c>
      <c r="K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5">
        <f t="shared" si="581"/>
        <v>0</v>
      </c>
      <c r="AC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5">
        <f t="shared" si="582"/>
        <v>0</v>
      </c>
      <c r="AG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5">
        <f t="shared" si="583"/>
        <v>0</v>
      </c>
      <c r="AK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5">
        <f t="shared" si="584"/>
        <v>0</v>
      </c>
      <c r="AO316" s="185">
        <f t="shared" si="585"/>
        <v>0</v>
      </c>
    </row>
    <row r="317" spans="2:41" x14ac:dyDescent="0.25">
      <c r="B317" s="183" t="s">
        <v>962</v>
      </c>
      <c r="C317" s="184" t="s">
        <v>963</v>
      </c>
      <c r="D3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5">
        <f t="shared" si="577"/>
        <v>1500</v>
      </c>
      <c r="G317" s="185"/>
      <c r="H317" s="185">
        <f t="shared" si="578"/>
        <v>1500</v>
      </c>
      <c r="I317" s="185"/>
      <c r="J317" s="185">
        <f t="shared" si="579"/>
        <v>1500</v>
      </c>
      <c r="K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v>
      </c>
      <c r="P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v>
      </c>
      <c r="Z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5">
        <f t="shared" si="581"/>
        <v>1500</v>
      </c>
      <c r="AC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5">
        <f t="shared" si="582"/>
        <v>0</v>
      </c>
      <c r="AG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5">
        <f t="shared" si="583"/>
        <v>0</v>
      </c>
      <c r="AK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5">
        <f t="shared" si="584"/>
        <v>0</v>
      </c>
      <c r="AO317" s="185">
        <f t="shared" si="585"/>
        <v>1500</v>
      </c>
    </row>
    <row r="318" spans="2:41" x14ac:dyDescent="0.25">
      <c r="B318" s="183" t="s">
        <v>964</v>
      </c>
      <c r="C318" s="184" t="s">
        <v>965</v>
      </c>
      <c r="D3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5">
        <f t="shared" ref="F318:F319" si="690">D318+E318</f>
        <v>0</v>
      </c>
      <c r="G318" s="185"/>
      <c r="H318" s="185">
        <f t="shared" ref="H318:H319" si="691">F318-G318</f>
        <v>0</v>
      </c>
      <c r="I318" s="185"/>
      <c r="J318" s="185">
        <f t="shared" ref="J318:J319" si="692">F318-I318</f>
        <v>0</v>
      </c>
      <c r="K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5">
        <f t="shared" ref="AB318:AB319" si="693">Y318+Z318+AA318</f>
        <v>0</v>
      </c>
      <c r="AC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5">
        <f t="shared" ref="AF318:AF319" si="694">AC318+AD318+AE318</f>
        <v>0</v>
      </c>
      <c r="AG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5">
        <f t="shared" ref="AJ318:AJ319" si="695">AG318+AH318+AI318</f>
        <v>0</v>
      </c>
      <c r="AK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5">
        <f t="shared" ref="AN318:AN319" si="696">AK318+AL318+AM318</f>
        <v>0</v>
      </c>
      <c r="AO318" s="185">
        <f t="shared" ref="AO318:AO319" si="697">AB318+AF318+AJ318+AN318</f>
        <v>0</v>
      </c>
    </row>
    <row r="319" spans="2:41" x14ac:dyDescent="0.25">
      <c r="B319" s="183" t="s">
        <v>338</v>
      </c>
      <c r="C319" s="184" t="s">
        <v>966</v>
      </c>
      <c r="D3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5">
        <f t="shared" si="690"/>
        <v>0</v>
      </c>
      <c r="G319" s="185"/>
      <c r="H319" s="185">
        <f t="shared" si="691"/>
        <v>0</v>
      </c>
      <c r="I319" s="185"/>
      <c r="J319" s="185">
        <f t="shared" si="692"/>
        <v>0</v>
      </c>
      <c r="K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5">
        <f t="shared" si="693"/>
        <v>0</v>
      </c>
      <c r="AC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5">
        <f t="shared" si="694"/>
        <v>0</v>
      </c>
      <c r="AG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5">
        <f t="shared" si="695"/>
        <v>0</v>
      </c>
      <c r="AK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5">
        <f t="shared" si="696"/>
        <v>0</v>
      </c>
      <c r="AO319" s="185">
        <f t="shared" si="697"/>
        <v>0</v>
      </c>
    </row>
    <row r="320" spans="2:41" x14ac:dyDescent="0.25">
      <c r="B320" s="183" t="s">
        <v>967</v>
      </c>
      <c r="C320" s="184" t="s">
        <v>968</v>
      </c>
      <c r="D3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5">
        <f t="shared" ref="F320:F323" si="698">D320+E320</f>
        <v>0</v>
      </c>
      <c r="G320" s="185"/>
      <c r="H320" s="185">
        <f t="shared" ref="H320:H323" si="699">F320-G320</f>
        <v>0</v>
      </c>
      <c r="I320" s="185"/>
      <c r="J320" s="185">
        <f t="shared" ref="J320:J323" si="700">F320-I320</f>
        <v>0</v>
      </c>
      <c r="K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5">
        <f t="shared" ref="AB320:AB323" si="701">Y320+Z320+AA320</f>
        <v>0</v>
      </c>
      <c r="AC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5">
        <f t="shared" ref="AF320:AF323" si="702">AC320+AD320+AE320</f>
        <v>0</v>
      </c>
      <c r="AG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5">
        <f t="shared" ref="AJ320:AJ323" si="703">AG320+AH320+AI320</f>
        <v>0</v>
      </c>
      <c r="AK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5">
        <f t="shared" ref="AN320:AN323" si="704">AK320+AL320+AM320</f>
        <v>0</v>
      </c>
      <c r="AO320" s="185">
        <f t="shared" ref="AO320:AO323" si="705">AB320+AF320+AJ320+AN320</f>
        <v>0</v>
      </c>
    </row>
    <row r="321" spans="2:41" x14ac:dyDescent="0.25">
      <c r="B321" s="183" t="s">
        <v>969</v>
      </c>
      <c r="C321" s="184" t="s">
        <v>970</v>
      </c>
      <c r="D3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5">
        <f t="shared" si="698"/>
        <v>0</v>
      </c>
      <c r="G321" s="185"/>
      <c r="H321" s="185">
        <f t="shared" si="699"/>
        <v>0</v>
      </c>
      <c r="I321" s="185"/>
      <c r="J321" s="185">
        <f t="shared" si="700"/>
        <v>0</v>
      </c>
      <c r="K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5">
        <f t="shared" si="701"/>
        <v>0</v>
      </c>
      <c r="AC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5">
        <f t="shared" si="702"/>
        <v>0</v>
      </c>
      <c r="AG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5">
        <f t="shared" si="703"/>
        <v>0</v>
      </c>
      <c r="AK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5">
        <f t="shared" si="704"/>
        <v>0</v>
      </c>
      <c r="AO321" s="185">
        <f t="shared" si="705"/>
        <v>0</v>
      </c>
    </row>
    <row r="322" spans="2:41" x14ac:dyDescent="0.25">
      <c r="B322" s="183" t="s">
        <v>971</v>
      </c>
      <c r="C322" s="184" t="s">
        <v>972</v>
      </c>
      <c r="D3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1980</v>
      </c>
      <c r="E3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5">
        <f t="shared" si="698"/>
        <v>1980</v>
      </c>
      <c r="G322" s="185"/>
      <c r="H322" s="185">
        <f t="shared" si="699"/>
        <v>1980</v>
      </c>
      <c r="I322" s="185"/>
      <c r="J322" s="185">
        <f t="shared" si="700"/>
        <v>1980</v>
      </c>
      <c r="K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1980</v>
      </c>
      <c r="P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1980</v>
      </c>
      <c r="Z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85">
        <f t="shared" si="701"/>
        <v>1980</v>
      </c>
      <c r="AC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5">
        <f t="shared" si="702"/>
        <v>0</v>
      </c>
      <c r="AG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5">
        <f t="shared" si="703"/>
        <v>0</v>
      </c>
      <c r="AK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5">
        <f t="shared" si="704"/>
        <v>0</v>
      </c>
      <c r="AO322" s="185">
        <f t="shared" si="705"/>
        <v>1980</v>
      </c>
    </row>
    <row r="323" spans="2:41" x14ac:dyDescent="0.25">
      <c r="B323" s="183" t="s">
        <v>973</v>
      </c>
      <c r="C323" s="184" t="s">
        <v>974</v>
      </c>
      <c r="D3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5">
        <f t="shared" si="698"/>
        <v>0</v>
      </c>
      <c r="G323" s="185"/>
      <c r="H323" s="185">
        <f t="shared" si="699"/>
        <v>0</v>
      </c>
      <c r="I323" s="185"/>
      <c r="J323" s="185">
        <f t="shared" si="700"/>
        <v>0</v>
      </c>
      <c r="K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5">
        <f t="shared" si="701"/>
        <v>0</v>
      </c>
      <c r="AC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5">
        <f t="shared" si="702"/>
        <v>0</v>
      </c>
      <c r="AG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5">
        <f t="shared" si="703"/>
        <v>0</v>
      </c>
      <c r="AK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5">
        <f t="shared" si="704"/>
        <v>0</v>
      </c>
      <c r="AO323" s="185">
        <f t="shared" si="705"/>
        <v>0</v>
      </c>
    </row>
    <row r="324" spans="2:41" x14ac:dyDescent="0.25">
      <c r="B324" s="183" t="s">
        <v>975</v>
      </c>
      <c r="C324" s="184" t="s">
        <v>976</v>
      </c>
      <c r="D3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5">
        <f t="shared" si="577"/>
        <v>0</v>
      </c>
      <c r="G324" s="185"/>
      <c r="H324" s="185">
        <f t="shared" si="578"/>
        <v>0</v>
      </c>
      <c r="I324" s="185"/>
      <c r="J324" s="185">
        <f t="shared" si="579"/>
        <v>0</v>
      </c>
      <c r="K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5">
        <f t="shared" si="581"/>
        <v>0</v>
      </c>
      <c r="AC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5">
        <f t="shared" si="582"/>
        <v>0</v>
      </c>
      <c r="AG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5">
        <f t="shared" si="583"/>
        <v>0</v>
      </c>
      <c r="AK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5">
        <f t="shared" si="584"/>
        <v>0</v>
      </c>
      <c r="AO324" s="185">
        <f t="shared" si="585"/>
        <v>0</v>
      </c>
    </row>
    <row r="325" spans="2:41" x14ac:dyDescent="0.25">
      <c r="B325" s="183" t="s">
        <v>977</v>
      </c>
      <c r="C325" s="184" t="s">
        <v>978</v>
      </c>
      <c r="D3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5">
        <f t="shared" ref="F325" si="706">D325+E325</f>
        <v>0</v>
      </c>
      <c r="G325" s="185"/>
      <c r="H325" s="185">
        <f t="shared" ref="H325" si="707">F325-G325</f>
        <v>0</v>
      </c>
      <c r="I325" s="185"/>
      <c r="J325" s="185">
        <f t="shared" ref="J325" si="708">F325-I325</f>
        <v>0</v>
      </c>
      <c r="K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5">
        <f t="shared" ref="AB325" si="709">Y325+Z325+AA325</f>
        <v>0</v>
      </c>
      <c r="AC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5">
        <f t="shared" ref="AF325" si="710">AC325+AD325+AE325</f>
        <v>0</v>
      </c>
      <c r="AG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5">
        <f t="shared" ref="AJ325" si="711">AG325+AH325+AI325</f>
        <v>0</v>
      </c>
      <c r="AK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5">
        <f t="shared" ref="AN325" si="712">AK325+AL325+AM325</f>
        <v>0</v>
      </c>
      <c r="AO325" s="185">
        <f t="shared" ref="AO325" si="713">AB325+AF325+AJ325+AN325</f>
        <v>0</v>
      </c>
    </row>
    <row r="326" spans="2:41" x14ac:dyDescent="0.25">
      <c r="B326" s="183" t="s">
        <v>979</v>
      </c>
      <c r="C326" s="184" t="s">
        <v>980</v>
      </c>
      <c r="D3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5">
        <f t="shared" ref="F326" si="714">D326+E326</f>
        <v>0</v>
      </c>
      <c r="G326" s="185"/>
      <c r="H326" s="185">
        <f t="shared" ref="H326" si="715">F326-G326</f>
        <v>0</v>
      </c>
      <c r="I326" s="185"/>
      <c r="J326" s="185">
        <f t="shared" ref="J326" si="716">F326-I326</f>
        <v>0</v>
      </c>
      <c r="K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5">
        <f t="shared" ref="AB326" si="717">Y326+Z326+AA326</f>
        <v>0</v>
      </c>
      <c r="AC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5">
        <f t="shared" ref="AF326" si="718">AC326+AD326+AE326</f>
        <v>0</v>
      </c>
      <c r="AG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5">
        <f t="shared" ref="AJ326" si="719">AG326+AH326+AI326</f>
        <v>0</v>
      </c>
      <c r="AK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5">
        <f t="shared" ref="AN326" si="720">AK326+AL326+AM326</f>
        <v>0</v>
      </c>
      <c r="AO326" s="185">
        <f t="shared" ref="AO326" si="721">AB326+AF326+AJ326+AN326</f>
        <v>0</v>
      </c>
    </row>
    <row r="327" spans="2:41" x14ac:dyDescent="0.25">
      <c r="B327" s="180" t="s">
        <v>340</v>
      </c>
      <c r="C327" s="181" t="s">
        <v>211</v>
      </c>
      <c r="D327" s="182">
        <f>D328+D345+D383+D389</f>
        <v>103800</v>
      </c>
      <c r="E327" s="182">
        <f>E328+E345+E383+E389</f>
        <v>0</v>
      </c>
      <c r="F327" s="182">
        <f t="shared" si="577"/>
        <v>103800</v>
      </c>
      <c r="G327" s="182">
        <f>G328+G345+G383+G389</f>
        <v>0</v>
      </c>
      <c r="H327" s="182">
        <f t="shared" si="578"/>
        <v>103800</v>
      </c>
      <c r="I327" s="182">
        <f>I328+I345+I383+I389</f>
        <v>0</v>
      </c>
      <c r="J327" s="182">
        <f t="shared" si="579"/>
        <v>103800</v>
      </c>
      <c r="K327" s="182">
        <f t="shared" ref="K327:AA327" si="722">K328+K345+K383+K389</f>
        <v>80000</v>
      </c>
      <c r="L327" s="182">
        <f t="shared" si="722"/>
        <v>0</v>
      </c>
      <c r="M327" s="182">
        <f t="shared" si="722"/>
        <v>0</v>
      </c>
      <c r="N327" s="182">
        <f t="shared" si="722"/>
        <v>0</v>
      </c>
      <c r="O327" s="182">
        <f t="shared" si="722"/>
        <v>0</v>
      </c>
      <c r="P327" s="182">
        <f t="shared" si="722"/>
        <v>0</v>
      </c>
      <c r="Q327" s="182">
        <f t="shared" si="722"/>
        <v>0</v>
      </c>
      <c r="R327" s="182">
        <f t="shared" si="722"/>
        <v>0</v>
      </c>
      <c r="S327" s="182">
        <f t="shared" si="722"/>
        <v>0</v>
      </c>
      <c r="T327" s="182">
        <f t="shared" si="722"/>
        <v>0</v>
      </c>
      <c r="U327" s="182">
        <f t="shared" si="722"/>
        <v>0</v>
      </c>
      <c r="V327" s="182">
        <f t="shared" si="722"/>
        <v>0</v>
      </c>
      <c r="W327" s="182">
        <f t="shared" si="722"/>
        <v>0</v>
      </c>
      <c r="X327" s="182">
        <f t="shared" si="722"/>
        <v>0</v>
      </c>
      <c r="Y327" s="182">
        <f t="shared" si="722"/>
        <v>35800</v>
      </c>
      <c r="Z327" s="182">
        <f t="shared" si="722"/>
        <v>0</v>
      </c>
      <c r="AA327" s="182">
        <f t="shared" si="722"/>
        <v>0</v>
      </c>
      <c r="AB327" s="182">
        <f t="shared" si="581"/>
        <v>35800</v>
      </c>
      <c r="AC327" s="182">
        <f>AC328+AC345+AC383+AC389</f>
        <v>28000</v>
      </c>
      <c r="AD327" s="182">
        <f>AD328+AD345+AD383+AD389</f>
        <v>0</v>
      </c>
      <c r="AE327" s="182">
        <f>AE328+AE345+AE383+AE389</f>
        <v>0</v>
      </c>
      <c r="AF327" s="182">
        <f t="shared" si="582"/>
        <v>28000</v>
      </c>
      <c r="AG327" s="182">
        <f>AG328+AG345+AG383+AG389</f>
        <v>20000</v>
      </c>
      <c r="AH327" s="182">
        <f>AH328+AH345+AH383+AH389</f>
        <v>0</v>
      </c>
      <c r="AI327" s="182">
        <f>AI328+AI345+AI383+AI389</f>
        <v>0</v>
      </c>
      <c r="AJ327" s="182">
        <f t="shared" si="583"/>
        <v>20000</v>
      </c>
      <c r="AK327" s="182">
        <f>AK328+AK345+AK383+AK389</f>
        <v>20000</v>
      </c>
      <c r="AL327" s="182">
        <f>AL328+AL345+AL383+AL389</f>
        <v>0</v>
      </c>
      <c r="AM327" s="182">
        <f>AM328+AM345+AM383+AM389</f>
        <v>0</v>
      </c>
      <c r="AN327" s="182">
        <f t="shared" si="584"/>
        <v>20000</v>
      </c>
      <c r="AO327" s="182">
        <f t="shared" si="585"/>
        <v>103800</v>
      </c>
    </row>
    <row r="328" spans="2:41" x14ac:dyDescent="0.25">
      <c r="B328" s="192" t="s">
        <v>341</v>
      </c>
      <c r="C328" s="193" t="s">
        <v>212</v>
      </c>
      <c r="D328" s="194">
        <f>SUM(D329:D344)</f>
        <v>0</v>
      </c>
      <c r="E328" s="194">
        <f>SUM(E329:E344)</f>
        <v>0</v>
      </c>
      <c r="F328" s="194">
        <f t="shared" si="577"/>
        <v>0</v>
      </c>
      <c r="G328" s="194">
        <f>SUM(G329:G344)</f>
        <v>0</v>
      </c>
      <c r="H328" s="194">
        <f t="shared" si="578"/>
        <v>0</v>
      </c>
      <c r="I328" s="194">
        <f>SUM(I329:I344)</f>
        <v>0</v>
      </c>
      <c r="J328" s="194">
        <f t="shared" si="579"/>
        <v>0</v>
      </c>
      <c r="K328" s="194">
        <f t="shared" ref="K328:AA328" si="723">SUM(K329:K344)</f>
        <v>0</v>
      </c>
      <c r="L328" s="194">
        <f t="shared" si="723"/>
        <v>0</v>
      </c>
      <c r="M328" s="194">
        <f t="shared" si="723"/>
        <v>0</v>
      </c>
      <c r="N328" s="194">
        <f t="shared" si="723"/>
        <v>0</v>
      </c>
      <c r="O328" s="194">
        <f t="shared" si="723"/>
        <v>0</v>
      </c>
      <c r="P328" s="194">
        <f t="shared" si="723"/>
        <v>0</v>
      </c>
      <c r="Q328" s="194">
        <f t="shared" si="723"/>
        <v>0</v>
      </c>
      <c r="R328" s="194">
        <f t="shared" si="723"/>
        <v>0</v>
      </c>
      <c r="S328" s="194">
        <f t="shared" si="723"/>
        <v>0</v>
      </c>
      <c r="T328" s="194">
        <f t="shared" si="723"/>
        <v>0</v>
      </c>
      <c r="U328" s="194">
        <f t="shared" si="723"/>
        <v>0</v>
      </c>
      <c r="V328" s="194">
        <f t="shared" si="723"/>
        <v>0</v>
      </c>
      <c r="W328" s="194">
        <f t="shared" si="723"/>
        <v>0</v>
      </c>
      <c r="X328" s="194">
        <f t="shared" si="723"/>
        <v>0</v>
      </c>
      <c r="Y328" s="194">
        <f t="shared" si="723"/>
        <v>0</v>
      </c>
      <c r="Z328" s="194">
        <f t="shared" si="723"/>
        <v>0</v>
      </c>
      <c r="AA328" s="194">
        <f t="shared" si="723"/>
        <v>0</v>
      </c>
      <c r="AB328" s="194">
        <f t="shared" si="581"/>
        <v>0</v>
      </c>
      <c r="AC328" s="194">
        <f>SUM(AC329:AC344)</f>
        <v>0</v>
      </c>
      <c r="AD328" s="194">
        <f>SUM(AD329:AD344)</f>
        <v>0</v>
      </c>
      <c r="AE328" s="194">
        <f>SUM(AE329:AE344)</f>
        <v>0</v>
      </c>
      <c r="AF328" s="194">
        <f t="shared" si="582"/>
        <v>0</v>
      </c>
      <c r="AG328" s="194">
        <f>SUM(AG329:AG344)</f>
        <v>0</v>
      </c>
      <c r="AH328" s="194">
        <f>SUM(AH329:AH344)</f>
        <v>0</v>
      </c>
      <c r="AI328" s="194">
        <f>SUM(AI329:AI344)</f>
        <v>0</v>
      </c>
      <c r="AJ328" s="194">
        <f t="shared" si="583"/>
        <v>0</v>
      </c>
      <c r="AK328" s="194">
        <f>SUM(AK329:AK344)</f>
        <v>0</v>
      </c>
      <c r="AL328" s="194">
        <f>SUM(AL329:AL344)</f>
        <v>0</v>
      </c>
      <c r="AM328" s="194">
        <f>SUM(AM329:AM344)</f>
        <v>0</v>
      </c>
      <c r="AN328" s="194">
        <f t="shared" si="584"/>
        <v>0</v>
      </c>
      <c r="AO328" s="194">
        <f t="shared" si="585"/>
        <v>0</v>
      </c>
    </row>
    <row r="329" spans="2:41" x14ac:dyDescent="0.25">
      <c r="B329" s="183" t="s">
        <v>342</v>
      </c>
      <c r="C329" s="184" t="s">
        <v>213</v>
      </c>
      <c r="D3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5">
        <f t="shared" si="577"/>
        <v>0</v>
      </c>
      <c r="G329" s="185"/>
      <c r="H329" s="185">
        <f t="shared" si="578"/>
        <v>0</v>
      </c>
      <c r="I329" s="185"/>
      <c r="J329" s="185">
        <f t="shared" si="579"/>
        <v>0</v>
      </c>
      <c r="K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5">
        <f t="shared" si="581"/>
        <v>0</v>
      </c>
      <c r="AC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5">
        <f t="shared" si="582"/>
        <v>0</v>
      </c>
      <c r="AG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5">
        <f t="shared" si="583"/>
        <v>0</v>
      </c>
      <c r="AK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5">
        <f t="shared" si="584"/>
        <v>0</v>
      </c>
      <c r="AO329" s="185">
        <f t="shared" si="585"/>
        <v>0</v>
      </c>
    </row>
    <row r="330" spans="2:41" x14ac:dyDescent="0.25">
      <c r="B330" s="183" t="s">
        <v>356</v>
      </c>
      <c r="C330" s="184" t="s">
        <v>223</v>
      </c>
      <c r="D3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5">
        <f>D330+E330</f>
        <v>0</v>
      </c>
      <c r="G330" s="185"/>
      <c r="H330" s="185">
        <f>F330-G330</f>
        <v>0</v>
      </c>
      <c r="I330" s="185"/>
      <c r="J330" s="185">
        <f>F330-I330</f>
        <v>0</v>
      </c>
      <c r="K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5">
        <f>Y330+Z330+AA330</f>
        <v>0</v>
      </c>
      <c r="AC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5">
        <f>AC330+AD330+AE330</f>
        <v>0</v>
      </c>
      <c r="AG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5">
        <f>AG330+AH330+AI330</f>
        <v>0</v>
      </c>
      <c r="AK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5">
        <f>AK330+AL330+AM330</f>
        <v>0</v>
      </c>
      <c r="AO330" s="185">
        <f>AB330+AF330+AJ330+AN330</f>
        <v>0</v>
      </c>
    </row>
    <row r="331" spans="2:41" x14ac:dyDescent="0.25">
      <c r="B331" s="183" t="s">
        <v>981</v>
      </c>
      <c r="C331" s="184" t="s">
        <v>982</v>
      </c>
      <c r="D3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5">
        <f>D331+E331</f>
        <v>0</v>
      </c>
      <c r="G331" s="185"/>
      <c r="H331" s="185">
        <f>F331-G331</f>
        <v>0</v>
      </c>
      <c r="I331" s="185"/>
      <c r="J331" s="185">
        <f>F331-I331</f>
        <v>0</v>
      </c>
      <c r="K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5">
        <f>Y331+Z331+AA331</f>
        <v>0</v>
      </c>
      <c r="AC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5">
        <f>AC331+AD331+AE331</f>
        <v>0</v>
      </c>
      <c r="AG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5">
        <f>AG331+AH331+AI331</f>
        <v>0</v>
      </c>
      <c r="AK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5">
        <f>AK331+AL331+AM331</f>
        <v>0</v>
      </c>
      <c r="AO331" s="185">
        <f>AB331+AF331+AJ331+AN331</f>
        <v>0</v>
      </c>
    </row>
    <row r="332" spans="2:41" x14ac:dyDescent="0.25">
      <c r="B332" s="183" t="s">
        <v>983</v>
      </c>
      <c r="C332" s="184" t="s">
        <v>984</v>
      </c>
      <c r="D3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5">
        <f t="shared" ref="F332:F334" si="724">D332+E332</f>
        <v>0</v>
      </c>
      <c r="G332" s="185"/>
      <c r="H332" s="185">
        <f t="shared" ref="H332:H334" si="725">F332-G332</f>
        <v>0</v>
      </c>
      <c r="I332" s="185"/>
      <c r="J332" s="185">
        <f t="shared" ref="J332:J334" si="726">F332-I332</f>
        <v>0</v>
      </c>
      <c r="K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5">
        <f t="shared" ref="AB332:AB334" si="727">Y332+Z332+AA332</f>
        <v>0</v>
      </c>
      <c r="AC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5">
        <f t="shared" ref="AF332:AF334" si="728">AC332+AD332+AE332</f>
        <v>0</v>
      </c>
      <c r="AG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5">
        <f t="shared" ref="AJ332:AJ334" si="729">AG332+AH332+AI332</f>
        <v>0</v>
      </c>
      <c r="AK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5">
        <f t="shared" ref="AN332:AN334" si="730">AK332+AL332+AM332</f>
        <v>0</v>
      </c>
      <c r="AO332" s="185">
        <f t="shared" ref="AO332:AO334" si="731">AB332+AF332+AJ332+AN332</f>
        <v>0</v>
      </c>
    </row>
    <row r="333" spans="2:41" x14ac:dyDescent="0.25">
      <c r="B333" s="183" t="s">
        <v>985</v>
      </c>
      <c r="C333" s="184" t="s">
        <v>986</v>
      </c>
      <c r="D3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5">
        <f t="shared" si="724"/>
        <v>0</v>
      </c>
      <c r="G333" s="185"/>
      <c r="H333" s="185">
        <f t="shared" si="725"/>
        <v>0</v>
      </c>
      <c r="I333" s="185"/>
      <c r="J333" s="185">
        <f t="shared" si="726"/>
        <v>0</v>
      </c>
      <c r="K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5">
        <f t="shared" si="727"/>
        <v>0</v>
      </c>
      <c r="AC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5">
        <f t="shared" si="728"/>
        <v>0</v>
      </c>
      <c r="AG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5">
        <f t="shared" si="729"/>
        <v>0</v>
      </c>
      <c r="AK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5">
        <f t="shared" si="730"/>
        <v>0</v>
      </c>
      <c r="AO333" s="185">
        <f t="shared" si="731"/>
        <v>0</v>
      </c>
    </row>
    <row r="334" spans="2:41" x14ac:dyDescent="0.25">
      <c r="B334" s="183" t="s">
        <v>987</v>
      </c>
      <c r="C334" s="184" t="s">
        <v>988</v>
      </c>
      <c r="D3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5">
        <f t="shared" si="724"/>
        <v>0</v>
      </c>
      <c r="G334" s="185"/>
      <c r="H334" s="185">
        <f t="shared" si="725"/>
        <v>0</v>
      </c>
      <c r="I334" s="185"/>
      <c r="J334" s="185">
        <f t="shared" si="726"/>
        <v>0</v>
      </c>
      <c r="K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5">
        <f t="shared" si="727"/>
        <v>0</v>
      </c>
      <c r="AC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5">
        <f t="shared" si="728"/>
        <v>0</v>
      </c>
      <c r="AG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5">
        <f t="shared" si="729"/>
        <v>0</v>
      </c>
      <c r="AK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5">
        <f t="shared" si="730"/>
        <v>0</v>
      </c>
      <c r="AO334" s="185">
        <f t="shared" si="731"/>
        <v>0</v>
      </c>
    </row>
    <row r="335" spans="2:41" x14ac:dyDescent="0.25">
      <c r="B335" s="183" t="s">
        <v>357</v>
      </c>
      <c r="C335" s="184" t="s">
        <v>224</v>
      </c>
      <c r="D3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5">
        <f>D335+E335</f>
        <v>0</v>
      </c>
      <c r="G335" s="185"/>
      <c r="H335" s="185">
        <f>F335-G335</f>
        <v>0</v>
      </c>
      <c r="I335" s="185"/>
      <c r="J335" s="185">
        <f>F335-I335</f>
        <v>0</v>
      </c>
      <c r="K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5">
        <f>Y335+Z335+AA335</f>
        <v>0</v>
      </c>
      <c r="AC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5">
        <f>AC335+AD335+AE335</f>
        <v>0</v>
      </c>
      <c r="AG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5">
        <f>AG335+AH335+AI335</f>
        <v>0</v>
      </c>
      <c r="AK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5">
        <f>AK335+AL335+AM335</f>
        <v>0</v>
      </c>
      <c r="AO335" s="185">
        <f>AB335+AF335+AJ335+AN335</f>
        <v>0</v>
      </c>
    </row>
    <row r="336" spans="2:41" x14ac:dyDescent="0.25">
      <c r="B336" s="183" t="s">
        <v>989</v>
      </c>
      <c r="C336" s="184" t="s">
        <v>990</v>
      </c>
      <c r="D3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5">
        <f t="shared" ref="F336:F337" si="732">D336+E336</f>
        <v>0</v>
      </c>
      <c r="G336" s="185"/>
      <c r="H336" s="185">
        <f t="shared" ref="H336:H337" si="733">F336-G336</f>
        <v>0</v>
      </c>
      <c r="I336" s="185"/>
      <c r="J336" s="185">
        <f t="shared" ref="J336:J337" si="734">F336-I336</f>
        <v>0</v>
      </c>
      <c r="K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5">
        <f t="shared" ref="AB336:AB337" si="735">Y336+Z336+AA336</f>
        <v>0</v>
      </c>
      <c r="AC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5">
        <f t="shared" ref="AF336:AF337" si="736">AC336+AD336+AE336</f>
        <v>0</v>
      </c>
      <c r="AG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5">
        <f t="shared" ref="AJ336:AJ337" si="737">AG336+AH336+AI336</f>
        <v>0</v>
      </c>
      <c r="AK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5">
        <f t="shared" ref="AN336:AN337" si="738">AK336+AL336+AM336</f>
        <v>0</v>
      </c>
      <c r="AO336" s="185">
        <f t="shared" ref="AO336:AO337" si="739">AB336+AF336+AJ336+AN336</f>
        <v>0</v>
      </c>
    </row>
    <row r="337" spans="2:41" x14ac:dyDescent="0.25">
      <c r="B337" s="183" t="s">
        <v>358</v>
      </c>
      <c r="C337" s="184" t="s">
        <v>225</v>
      </c>
      <c r="D3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5">
        <f t="shared" si="732"/>
        <v>0</v>
      </c>
      <c r="G337" s="185"/>
      <c r="H337" s="185">
        <f t="shared" si="733"/>
        <v>0</v>
      </c>
      <c r="I337" s="185"/>
      <c r="J337" s="185">
        <f t="shared" si="734"/>
        <v>0</v>
      </c>
      <c r="K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5">
        <f t="shared" si="735"/>
        <v>0</v>
      </c>
      <c r="AC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5">
        <f t="shared" si="736"/>
        <v>0</v>
      </c>
      <c r="AG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5">
        <f t="shared" si="737"/>
        <v>0</v>
      </c>
      <c r="AK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5">
        <f t="shared" si="738"/>
        <v>0</v>
      </c>
      <c r="AO337" s="185">
        <f t="shared" si="739"/>
        <v>0</v>
      </c>
    </row>
    <row r="338" spans="2:41" x14ac:dyDescent="0.25">
      <c r="B338" s="183" t="s">
        <v>991</v>
      </c>
      <c r="C338" s="184" t="s">
        <v>992</v>
      </c>
      <c r="D3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5">
        <f>D338+E338</f>
        <v>0</v>
      </c>
      <c r="G338" s="185"/>
      <c r="H338" s="185">
        <f>F338-G338</f>
        <v>0</v>
      </c>
      <c r="I338" s="185"/>
      <c r="J338" s="185">
        <f>F338-I338</f>
        <v>0</v>
      </c>
      <c r="K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5">
        <f>Y338+Z338+AA338</f>
        <v>0</v>
      </c>
      <c r="AC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5">
        <f>AC338+AD338+AE338</f>
        <v>0</v>
      </c>
      <c r="AG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5">
        <f>AG338+AH338+AI338</f>
        <v>0</v>
      </c>
      <c r="AK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5">
        <f>AK338+AL338+AM338</f>
        <v>0</v>
      </c>
      <c r="AO338" s="185">
        <f>AB338+AF338+AJ338+AN338</f>
        <v>0</v>
      </c>
    </row>
    <row r="339" spans="2:41" x14ac:dyDescent="0.25">
      <c r="B339" s="183" t="s">
        <v>343</v>
      </c>
      <c r="C339" s="184" t="s">
        <v>214</v>
      </c>
      <c r="D3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5">
        <f>D339+E339</f>
        <v>0</v>
      </c>
      <c r="G339" s="185"/>
      <c r="H339" s="185">
        <f>F339-G339</f>
        <v>0</v>
      </c>
      <c r="I339" s="185"/>
      <c r="J339" s="185">
        <f>F339-I339</f>
        <v>0</v>
      </c>
      <c r="K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5">
        <f>Y339+Z339+AA339</f>
        <v>0</v>
      </c>
      <c r="AC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5">
        <f>AC339+AD339+AE339</f>
        <v>0</v>
      </c>
      <c r="AG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5">
        <f>AG339+AH339+AI339</f>
        <v>0</v>
      </c>
      <c r="AK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5">
        <f>AK339+AL339+AM339</f>
        <v>0</v>
      </c>
      <c r="AO339" s="185">
        <f>AB339+AF339+AJ339+AN339</f>
        <v>0</v>
      </c>
    </row>
    <row r="340" spans="2:41" x14ac:dyDescent="0.25">
      <c r="B340" s="183" t="s">
        <v>993</v>
      </c>
      <c r="C340" s="184" t="s">
        <v>994</v>
      </c>
      <c r="D3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5">
        <f t="shared" ref="F340" si="740">D340+E340</f>
        <v>0</v>
      </c>
      <c r="G340" s="185"/>
      <c r="H340" s="185">
        <f t="shared" ref="H340" si="741">F340-G340</f>
        <v>0</v>
      </c>
      <c r="I340" s="185"/>
      <c r="J340" s="185">
        <f t="shared" ref="J340" si="742">F340-I340</f>
        <v>0</v>
      </c>
      <c r="K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5">
        <f t="shared" ref="AB340" si="743">Y340+Z340+AA340</f>
        <v>0</v>
      </c>
      <c r="AC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5">
        <f t="shared" ref="AF340" si="744">AC340+AD340+AE340</f>
        <v>0</v>
      </c>
      <c r="AG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5">
        <f t="shared" ref="AJ340" si="745">AG340+AH340+AI340</f>
        <v>0</v>
      </c>
      <c r="AK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5">
        <f t="shared" ref="AN340" si="746">AK340+AL340+AM340</f>
        <v>0</v>
      </c>
      <c r="AO340" s="185">
        <f t="shared" ref="AO340" si="747">AB340+AF340+AJ340+AN340</f>
        <v>0</v>
      </c>
    </row>
    <row r="341" spans="2:41" x14ac:dyDescent="0.25">
      <c r="B341" s="183" t="s">
        <v>359</v>
      </c>
      <c r="C341" s="184" t="s">
        <v>226</v>
      </c>
      <c r="D3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5">
        <f>D341+E341</f>
        <v>0</v>
      </c>
      <c r="G341" s="185"/>
      <c r="H341" s="185">
        <f>F341-G341</f>
        <v>0</v>
      </c>
      <c r="I341" s="185"/>
      <c r="J341" s="185">
        <f>F341-I341</f>
        <v>0</v>
      </c>
      <c r="K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5">
        <f>Y341+Z341+AA341</f>
        <v>0</v>
      </c>
      <c r="AC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5">
        <f>AC341+AD341+AE341</f>
        <v>0</v>
      </c>
      <c r="AG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5">
        <f>AG341+AH341+AI341</f>
        <v>0</v>
      </c>
      <c r="AK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5">
        <f>AK341+AL341+AM341</f>
        <v>0</v>
      </c>
      <c r="AO341" s="185">
        <f>AB341+AF341+AJ341+AN341</f>
        <v>0</v>
      </c>
    </row>
    <row r="342" spans="2:41" x14ac:dyDescent="0.25">
      <c r="B342" s="183" t="s">
        <v>995</v>
      </c>
      <c r="C342" s="184" t="s">
        <v>996</v>
      </c>
      <c r="D3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5">
        <f>D342+E342</f>
        <v>0</v>
      </c>
      <c r="G342" s="185"/>
      <c r="H342" s="185">
        <f>F342-G342</f>
        <v>0</v>
      </c>
      <c r="I342" s="185"/>
      <c r="J342" s="185">
        <f>F342-I342</f>
        <v>0</v>
      </c>
      <c r="K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5">
        <f>Y342+Z342+AA342</f>
        <v>0</v>
      </c>
      <c r="AC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5">
        <f>AC342+AD342+AE342</f>
        <v>0</v>
      </c>
      <c r="AG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5">
        <f>AG342+AH342+AI342</f>
        <v>0</v>
      </c>
      <c r="AK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5">
        <f>AK342+AL342+AM342</f>
        <v>0</v>
      </c>
      <c r="AO342" s="185">
        <f>AB342+AF342+AJ342+AN342</f>
        <v>0</v>
      </c>
    </row>
    <row r="343" spans="2:41" x14ac:dyDescent="0.25">
      <c r="B343" s="183" t="s">
        <v>997</v>
      </c>
      <c r="C343" s="184" t="s">
        <v>998</v>
      </c>
      <c r="D3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5">
        <f t="shared" ref="F343" si="748">D343+E343</f>
        <v>0</v>
      </c>
      <c r="G343" s="185"/>
      <c r="H343" s="185">
        <f t="shared" ref="H343" si="749">F343-G343</f>
        <v>0</v>
      </c>
      <c r="I343" s="185"/>
      <c r="J343" s="185">
        <f t="shared" ref="J343" si="750">F343-I343</f>
        <v>0</v>
      </c>
      <c r="K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5">
        <f t="shared" ref="AB343" si="751">Y343+Z343+AA343</f>
        <v>0</v>
      </c>
      <c r="AC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5">
        <f t="shared" ref="AF343" si="752">AC343+AD343+AE343</f>
        <v>0</v>
      </c>
      <c r="AG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5">
        <f t="shared" ref="AJ343" si="753">AG343+AH343+AI343</f>
        <v>0</v>
      </c>
      <c r="AK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5">
        <f t="shared" ref="AN343" si="754">AK343+AL343+AM343</f>
        <v>0</v>
      </c>
      <c r="AO343" s="185">
        <f t="shared" ref="AO343" si="755">AB343+AF343+AJ343+AN343</f>
        <v>0</v>
      </c>
    </row>
    <row r="344" spans="2:41" x14ac:dyDescent="0.25">
      <c r="B344" s="183" t="s">
        <v>360</v>
      </c>
      <c r="C344" s="184" t="s">
        <v>227</v>
      </c>
      <c r="D3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5">
        <f>D344+E344</f>
        <v>0</v>
      </c>
      <c r="G344" s="185"/>
      <c r="H344" s="185">
        <f>F344-G344</f>
        <v>0</v>
      </c>
      <c r="I344" s="185"/>
      <c r="J344" s="185">
        <f>F344-I344</f>
        <v>0</v>
      </c>
      <c r="K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5">
        <f>Y344+Z344+AA344</f>
        <v>0</v>
      </c>
      <c r="AC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5">
        <f>AC344+AD344+AE344</f>
        <v>0</v>
      </c>
      <c r="AG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5">
        <f>AG344+AH344+AI344</f>
        <v>0</v>
      </c>
      <c r="AK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5">
        <f>AK344+AL344+AM344</f>
        <v>0</v>
      </c>
      <c r="AO344" s="185">
        <f>AB344+AF344+AJ344+AN344</f>
        <v>0</v>
      </c>
    </row>
    <row r="345" spans="2:41" x14ac:dyDescent="0.25">
      <c r="B345" s="192" t="s">
        <v>344</v>
      </c>
      <c r="C345" s="193" t="s">
        <v>215</v>
      </c>
      <c r="D345" s="194">
        <f>SUM(D346:D382)</f>
        <v>103800</v>
      </c>
      <c r="E345" s="194">
        <f>SUM(E346:E382)</f>
        <v>0</v>
      </c>
      <c r="F345" s="194">
        <f t="shared" si="577"/>
        <v>103800</v>
      </c>
      <c r="G345" s="194">
        <f>SUM(G346:G382)</f>
        <v>0</v>
      </c>
      <c r="H345" s="194">
        <f t="shared" si="578"/>
        <v>103800</v>
      </c>
      <c r="I345" s="194">
        <f>SUM(I346:I382)</f>
        <v>0</v>
      </c>
      <c r="J345" s="194">
        <f t="shared" si="579"/>
        <v>103800</v>
      </c>
      <c r="K345" s="194">
        <f t="shared" ref="K345:AA345" si="756">SUM(K346:K382)</f>
        <v>80000</v>
      </c>
      <c r="L345" s="194">
        <f t="shared" si="756"/>
        <v>0</v>
      </c>
      <c r="M345" s="194">
        <f t="shared" si="756"/>
        <v>0</v>
      </c>
      <c r="N345" s="194">
        <f t="shared" si="756"/>
        <v>0</v>
      </c>
      <c r="O345" s="194">
        <f t="shared" si="756"/>
        <v>0</v>
      </c>
      <c r="P345" s="194">
        <f t="shared" si="756"/>
        <v>0</v>
      </c>
      <c r="Q345" s="194">
        <f t="shared" si="756"/>
        <v>0</v>
      </c>
      <c r="R345" s="194">
        <f t="shared" si="756"/>
        <v>0</v>
      </c>
      <c r="S345" s="194">
        <f t="shared" si="756"/>
        <v>0</v>
      </c>
      <c r="T345" s="194">
        <f t="shared" si="756"/>
        <v>0</v>
      </c>
      <c r="U345" s="194">
        <f t="shared" si="756"/>
        <v>0</v>
      </c>
      <c r="V345" s="194">
        <f t="shared" si="756"/>
        <v>0</v>
      </c>
      <c r="W345" s="194">
        <f t="shared" si="756"/>
        <v>0</v>
      </c>
      <c r="X345" s="194">
        <f t="shared" si="756"/>
        <v>0</v>
      </c>
      <c r="Y345" s="194">
        <f t="shared" si="756"/>
        <v>35800</v>
      </c>
      <c r="Z345" s="194">
        <f t="shared" si="756"/>
        <v>0</v>
      </c>
      <c r="AA345" s="194">
        <f t="shared" si="756"/>
        <v>0</v>
      </c>
      <c r="AB345" s="194">
        <f t="shared" si="581"/>
        <v>35800</v>
      </c>
      <c r="AC345" s="194">
        <f>SUM(AC346:AC382)</f>
        <v>28000</v>
      </c>
      <c r="AD345" s="194">
        <f>SUM(AD346:AD382)</f>
        <v>0</v>
      </c>
      <c r="AE345" s="194">
        <f>SUM(AE346:AE382)</f>
        <v>0</v>
      </c>
      <c r="AF345" s="194">
        <f t="shared" si="582"/>
        <v>28000</v>
      </c>
      <c r="AG345" s="194">
        <f>SUM(AG346:AG382)</f>
        <v>20000</v>
      </c>
      <c r="AH345" s="194">
        <f>SUM(AH346:AH382)</f>
        <v>0</v>
      </c>
      <c r="AI345" s="194">
        <f>SUM(AI346:AI382)</f>
        <v>0</v>
      </c>
      <c r="AJ345" s="194">
        <f t="shared" si="583"/>
        <v>20000</v>
      </c>
      <c r="AK345" s="194">
        <f>SUM(AK346:AK382)</f>
        <v>20000</v>
      </c>
      <c r="AL345" s="194">
        <f>SUM(AL346:AL382)</f>
        <v>0</v>
      </c>
      <c r="AM345" s="194">
        <f>SUM(AM346:AM382)</f>
        <v>0</v>
      </c>
      <c r="AN345" s="194">
        <f t="shared" si="584"/>
        <v>20000</v>
      </c>
      <c r="AO345" s="194">
        <f t="shared" si="585"/>
        <v>103800</v>
      </c>
    </row>
    <row r="346" spans="2:41" x14ac:dyDescent="0.25">
      <c r="B346" s="183" t="s">
        <v>345</v>
      </c>
      <c r="C346" s="184" t="s">
        <v>216</v>
      </c>
      <c r="D3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5">
        <f t="shared" si="577"/>
        <v>0</v>
      </c>
      <c r="G346" s="185"/>
      <c r="H346" s="185">
        <f t="shared" si="578"/>
        <v>0</v>
      </c>
      <c r="I346" s="185"/>
      <c r="J346" s="185">
        <f t="shared" si="579"/>
        <v>0</v>
      </c>
      <c r="K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5">
        <f t="shared" si="581"/>
        <v>0</v>
      </c>
      <c r="AC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5">
        <f t="shared" si="582"/>
        <v>0</v>
      </c>
      <c r="AG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5">
        <f t="shared" si="583"/>
        <v>0</v>
      </c>
      <c r="AK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5">
        <f t="shared" si="584"/>
        <v>0</v>
      </c>
      <c r="AO346" s="185">
        <f t="shared" si="585"/>
        <v>0</v>
      </c>
    </row>
    <row r="347" spans="2:41" x14ac:dyDescent="0.25">
      <c r="B347" s="183" t="s">
        <v>999</v>
      </c>
      <c r="C347" s="184" t="s">
        <v>1000</v>
      </c>
      <c r="D3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5">
        <f t="shared" si="577"/>
        <v>0</v>
      </c>
      <c r="G347" s="185"/>
      <c r="H347" s="185">
        <f t="shared" si="578"/>
        <v>0</v>
      </c>
      <c r="I347" s="185"/>
      <c r="J347" s="185">
        <f t="shared" si="579"/>
        <v>0</v>
      </c>
      <c r="K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5">
        <f t="shared" si="581"/>
        <v>0</v>
      </c>
      <c r="AC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5">
        <f t="shared" si="582"/>
        <v>0</v>
      </c>
      <c r="AG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5">
        <f t="shared" si="583"/>
        <v>0</v>
      </c>
      <c r="AK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5">
        <f t="shared" si="584"/>
        <v>0</v>
      </c>
      <c r="AO347" s="185">
        <f t="shared" si="585"/>
        <v>0</v>
      </c>
    </row>
    <row r="348" spans="2:41" x14ac:dyDescent="0.25">
      <c r="B348" s="183" t="s">
        <v>1001</v>
      </c>
      <c r="C348" s="184" t="s">
        <v>1000</v>
      </c>
      <c r="D3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v>
      </c>
      <c r="E3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5">
        <f t="shared" si="577"/>
        <v>14800</v>
      </c>
      <c r="G348" s="185"/>
      <c r="H348" s="185">
        <f t="shared" si="578"/>
        <v>14800</v>
      </c>
      <c r="I348" s="185"/>
      <c r="J348" s="185">
        <f t="shared" si="579"/>
        <v>14800</v>
      </c>
      <c r="K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14800</v>
      </c>
      <c r="Z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5">
        <f t="shared" si="581"/>
        <v>14800</v>
      </c>
      <c r="AC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5">
        <f t="shared" si="582"/>
        <v>0</v>
      </c>
      <c r="AG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5">
        <f t="shared" si="583"/>
        <v>0</v>
      </c>
      <c r="AK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5">
        <f t="shared" si="584"/>
        <v>0</v>
      </c>
      <c r="AO348" s="185">
        <f t="shared" si="585"/>
        <v>14800</v>
      </c>
    </row>
    <row r="349" spans="2:41" x14ac:dyDescent="0.25">
      <c r="B349" s="183" t="s">
        <v>1002</v>
      </c>
      <c r="C349" s="184" t="s">
        <v>1003</v>
      </c>
      <c r="D3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5">
        <f t="shared" si="577"/>
        <v>0</v>
      </c>
      <c r="G349" s="185"/>
      <c r="H349" s="185">
        <f t="shared" si="578"/>
        <v>0</v>
      </c>
      <c r="I349" s="185"/>
      <c r="J349" s="185">
        <f t="shared" si="579"/>
        <v>0</v>
      </c>
      <c r="K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5">
        <f t="shared" si="581"/>
        <v>0</v>
      </c>
      <c r="AC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5">
        <f t="shared" si="582"/>
        <v>0</v>
      </c>
      <c r="AG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5">
        <f t="shared" si="583"/>
        <v>0</v>
      </c>
      <c r="AK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5">
        <f t="shared" si="584"/>
        <v>0</v>
      </c>
      <c r="AO349" s="185">
        <f t="shared" si="585"/>
        <v>0</v>
      </c>
    </row>
    <row r="350" spans="2:41" x14ac:dyDescent="0.25">
      <c r="B350" s="183" t="s">
        <v>1004</v>
      </c>
      <c r="C350" s="184" t="s">
        <v>1003</v>
      </c>
      <c r="D3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3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5">
        <f t="shared" si="577"/>
        <v>9000</v>
      </c>
      <c r="G350" s="185"/>
      <c r="H350" s="185">
        <f t="shared" si="578"/>
        <v>9000</v>
      </c>
      <c r="I350" s="185"/>
      <c r="J350" s="185">
        <f t="shared" si="579"/>
        <v>9000</v>
      </c>
      <c r="K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v>
      </c>
      <c r="Z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5">
        <f t="shared" si="581"/>
        <v>1000</v>
      </c>
      <c r="AC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v>
      </c>
      <c r="AD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5">
        <f t="shared" si="582"/>
        <v>8000</v>
      </c>
      <c r="AG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5">
        <f t="shared" si="583"/>
        <v>0</v>
      </c>
      <c r="AK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5">
        <f t="shared" si="584"/>
        <v>0</v>
      </c>
      <c r="AO350" s="185">
        <f t="shared" si="585"/>
        <v>9000</v>
      </c>
    </row>
    <row r="351" spans="2:41" x14ac:dyDescent="0.25">
      <c r="B351" s="183" t="s">
        <v>1005</v>
      </c>
      <c r="C351" s="184" t="s">
        <v>1006</v>
      </c>
      <c r="D3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5">
        <f t="shared" si="577"/>
        <v>0</v>
      </c>
      <c r="G351" s="185"/>
      <c r="H351" s="185">
        <f t="shared" si="578"/>
        <v>0</v>
      </c>
      <c r="I351" s="185"/>
      <c r="J351" s="185">
        <f t="shared" si="579"/>
        <v>0</v>
      </c>
      <c r="K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5">
        <f t="shared" si="581"/>
        <v>0</v>
      </c>
      <c r="AC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5">
        <f t="shared" si="582"/>
        <v>0</v>
      </c>
      <c r="AG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5">
        <f t="shared" si="583"/>
        <v>0</v>
      </c>
      <c r="AK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5">
        <f t="shared" si="584"/>
        <v>0</v>
      </c>
      <c r="AO351" s="185">
        <f t="shared" si="585"/>
        <v>0</v>
      </c>
    </row>
    <row r="352" spans="2:41" x14ac:dyDescent="0.25">
      <c r="B352" s="183" t="s">
        <v>1007</v>
      </c>
      <c r="C352" s="184" t="s">
        <v>1008</v>
      </c>
      <c r="D3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5">
        <f t="shared" si="577"/>
        <v>0</v>
      </c>
      <c r="G352" s="185"/>
      <c r="H352" s="185">
        <f t="shared" si="578"/>
        <v>0</v>
      </c>
      <c r="I352" s="185"/>
      <c r="J352" s="185">
        <f t="shared" si="579"/>
        <v>0</v>
      </c>
      <c r="K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5">
        <f t="shared" si="581"/>
        <v>0</v>
      </c>
      <c r="AC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5">
        <f t="shared" si="582"/>
        <v>0</v>
      </c>
      <c r="AG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5">
        <f t="shared" si="583"/>
        <v>0</v>
      </c>
      <c r="AK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5">
        <f t="shared" si="584"/>
        <v>0</v>
      </c>
      <c r="AO352" s="185">
        <f t="shared" si="585"/>
        <v>0</v>
      </c>
    </row>
    <row r="353" spans="2:41" x14ac:dyDescent="0.25">
      <c r="B353" s="183" t="s">
        <v>1009</v>
      </c>
      <c r="C353" s="184" t="s">
        <v>1010</v>
      </c>
      <c r="D3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5">
        <f t="shared" si="577"/>
        <v>0</v>
      </c>
      <c r="G353" s="185"/>
      <c r="H353" s="185">
        <f t="shared" si="578"/>
        <v>0</v>
      </c>
      <c r="I353" s="185"/>
      <c r="J353" s="185">
        <f t="shared" si="579"/>
        <v>0</v>
      </c>
      <c r="K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5">
        <f t="shared" si="581"/>
        <v>0</v>
      </c>
      <c r="AC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5">
        <f t="shared" si="582"/>
        <v>0</v>
      </c>
      <c r="AG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5">
        <f t="shared" si="583"/>
        <v>0</v>
      </c>
      <c r="AK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5">
        <f t="shared" si="584"/>
        <v>0</v>
      </c>
      <c r="AO353" s="185">
        <f t="shared" si="585"/>
        <v>0</v>
      </c>
    </row>
    <row r="354" spans="2:41" x14ac:dyDescent="0.25">
      <c r="B354" s="183" t="s">
        <v>1011</v>
      </c>
      <c r="C354" s="184" t="s">
        <v>1012</v>
      </c>
      <c r="D3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5">
        <f t="shared" si="577"/>
        <v>0</v>
      </c>
      <c r="G354" s="185"/>
      <c r="H354" s="185">
        <f t="shared" si="578"/>
        <v>0</v>
      </c>
      <c r="I354" s="185"/>
      <c r="J354" s="185">
        <f t="shared" si="579"/>
        <v>0</v>
      </c>
      <c r="K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5">
        <f t="shared" si="581"/>
        <v>0</v>
      </c>
      <c r="AC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5">
        <f t="shared" si="582"/>
        <v>0</v>
      </c>
      <c r="AG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5">
        <f t="shared" si="583"/>
        <v>0</v>
      </c>
      <c r="AK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5">
        <f t="shared" si="584"/>
        <v>0</v>
      </c>
      <c r="AO354" s="185">
        <f t="shared" si="585"/>
        <v>0</v>
      </c>
    </row>
    <row r="355" spans="2:41" x14ac:dyDescent="0.25">
      <c r="B355" s="183" t="s">
        <v>1013</v>
      </c>
      <c r="C355" s="184" t="s">
        <v>1014</v>
      </c>
      <c r="D3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5">
        <f t="shared" si="577"/>
        <v>0</v>
      </c>
      <c r="G355" s="185"/>
      <c r="H355" s="185">
        <f t="shared" si="578"/>
        <v>0</v>
      </c>
      <c r="I355" s="185"/>
      <c r="J355" s="185">
        <f t="shared" si="579"/>
        <v>0</v>
      </c>
      <c r="K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5">
        <f t="shared" si="581"/>
        <v>0</v>
      </c>
      <c r="AC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5">
        <f t="shared" si="582"/>
        <v>0</v>
      </c>
      <c r="AG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5">
        <f t="shared" si="583"/>
        <v>0</v>
      </c>
      <c r="AK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5">
        <f t="shared" si="584"/>
        <v>0</v>
      </c>
      <c r="AO355" s="185">
        <f t="shared" si="585"/>
        <v>0</v>
      </c>
    </row>
    <row r="356" spans="2:41" x14ac:dyDescent="0.25">
      <c r="B356" s="183" t="s">
        <v>346</v>
      </c>
      <c r="C356" s="184" t="s">
        <v>1015</v>
      </c>
      <c r="D3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5">
        <f t="shared" si="577"/>
        <v>0</v>
      </c>
      <c r="G356" s="185"/>
      <c r="H356" s="185">
        <f t="shared" si="578"/>
        <v>0</v>
      </c>
      <c r="I356" s="185"/>
      <c r="J356" s="185">
        <f t="shared" si="579"/>
        <v>0</v>
      </c>
      <c r="K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5">
        <f t="shared" si="581"/>
        <v>0</v>
      </c>
      <c r="AC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5">
        <f t="shared" si="582"/>
        <v>0</v>
      </c>
      <c r="AG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5">
        <f t="shared" si="583"/>
        <v>0</v>
      </c>
      <c r="AK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5">
        <f t="shared" si="584"/>
        <v>0</v>
      </c>
      <c r="AO356" s="185">
        <f t="shared" si="585"/>
        <v>0</v>
      </c>
    </row>
    <row r="357" spans="2:41" x14ac:dyDescent="0.25">
      <c r="B357" s="183" t="s">
        <v>1016</v>
      </c>
      <c r="C357" s="184" t="s">
        <v>1015</v>
      </c>
      <c r="D3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5">
        <f t="shared" si="577"/>
        <v>0</v>
      </c>
      <c r="G357" s="185"/>
      <c r="H357" s="185">
        <f t="shared" si="578"/>
        <v>0</v>
      </c>
      <c r="I357" s="185"/>
      <c r="J357" s="185">
        <f t="shared" si="579"/>
        <v>0</v>
      </c>
      <c r="K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5">
        <f t="shared" si="581"/>
        <v>0</v>
      </c>
      <c r="AC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5">
        <f t="shared" si="582"/>
        <v>0</v>
      </c>
      <c r="AG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5">
        <f t="shared" si="583"/>
        <v>0</v>
      </c>
      <c r="AK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5">
        <f t="shared" si="584"/>
        <v>0</v>
      </c>
      <c r="AO357" s="185">
        <f t="shared" si="585"/>
        <v>0</v>
      </c>
    </row>
    <row r="358" spans="2:41" x14ac:dyDescent="0.25">
      <c r="B358" s="183" t="s">
        <v>1017</v>
      </c>
      <c r="C358" s="184" t="s">
        <v>1018</v>
      </c>
      <c r="D3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5">
        <f t="shared" si="577"/>
        <v>0</v>
      </c>
      <c r="G358" s="185"/>
      <c r="H358" s="185">
        <f t="shared" si="578"/>
        <v>0</v>
      </c>
      <c r="I358" s="185"/>
      <c r="J358" s="185">
        <f t="shared" si="579"/>
        <v>0</v>
      </c>
      <c r="K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5">
        <f t="shared" si="581"/>
        <v>0</v>
      </c>
      <c r="AC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5">
        <f t="shared" si="582"/>
        <v>0</v>
      </c>
      <c r="AG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5">
        <f t="shared" si="583"/>
        <v>0</v>
      </c>
      <c r="AK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5">
        <f t="shared" si="584"/>
        <v>0</v>
      </c>
      <c r="AO358" s="185">
        <f t="shared" si="585"/>
        <v>0</v>
      </c>
    </row>
    <row r="359" spans="2:41" x14ac:dyDescent="0.25">
      <c r="B359" s="183" t="s">
        <v>1019</v>
      </c>
      <c r="C359" s="184" t="s">
        <v>1020</v>
      </c>
      <c r="D3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3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5">
        <f t="shared" si="577"/>
        <v>80000</v>
      </c>
      <c r="G359" s="185"/>
      <c r="H359" s="185">
        <f t="shared" si="578"/>
        <v>80000</v>
      </c>
      <c r="I359" s="185"/>
      <c r="J359" s="185">
        <f t="shared" si="579"/>
        <v>80000</v>
      </c>
      <c r="K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80000</v>
      </c>
      <c r="L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5">
        <f t="shared" si="581"/>
        <v>20000</v>
      </c>
      <c r="AC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D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5">
        <f t="shared" si="582"/>
        <v>20000</v>
      </c>
      <c r="AG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H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5">
        <f t="shared" si="583"/>
        <v>20000</v>
      </c>
      <c r="AK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L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5">
        <f t="shared" si="584"/>
        <v>20000</v>
      </c>
      <c r="AO359" s="185">
        <f t="shared" si="585"/>
        <v>80000</v>
      </c>
    </row>
    <row r="360" spans="2:41" x14ac:dyDescent="0.25">
      <c r="B360" s="183" t="s">
        <v>347</v>
      </c>
      <c r="C360" s="184" t="s">
        <v>1021</v>
      </c>
      <c r="D3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5">
        <f t="shared" si="577"/>
        <v>0</v>
      </c>
      <c r="G360" s="185"/>
      <c r="H360" s="185">
        <f t="shared" si="578"/>
        <v>0</v>
      </c>
      <c r="I360" s="185"/>
      <c r="J360" s="185">
        <f t="shared" si="579"/>
        <v>0</v>
      </c>
      <c r="K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5">
        <f t="shared" si="581"/>
        <v>0</v>
      </c>
      <c r="AC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5">
        <f t="shared" si="582"/>
        <v>0</v>
      </c>
      <c r="AG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5">
        <f t="shared" si="583"/>
        <v>0</v>
      </c>
      <c r="AK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5">
        <f t="shared" si="584"/>
        <v>0</v>
      </c>
      <c r="AO360" s="185">
        <f t="shared" si="585"/>
        <v>0</v>
      </c>
    </row>
    <row r="361" spans="2:41" x14ac:dyDescent="0.25">
      <c r="B361" s="183" t="s">
        <v>1022</v>
      </c>
      <c r="C361" s="184" t="s">
        <v>1021</v>
      </c>
      <c r="D3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5">
        <f t="shared" si="577"/>
        <v>0</v>
      </c>
      <c r="G361" s="185"/>
      <c r="H361" s="185">
        <f t="shared" si="578"/>
        <v>0</v>
      </c>
      <c r="I361" s="185"/>
      <c r="J361" s="185">
        <f t="shared" si="579"/>
        <v>0</v>
      </c>
      <c r="K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5">
        <f t="shared" si="581"/>
        <v>0</v>
      </c>
      <c r="AC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5">
        <f t="shared" si="582"/>
        <v>0</v>
      </c>
      <c r="AG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5">
        <f t="shared" si="583"/>
        <v>0</v>
      </c>
      <c r="AK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5">
        <f t="shared" si="584"/>
        <v>0</v>
      </c>
      <c r="AO361" s="185">
        <f t="shared" si="585"/>
        <v>0</v>
      </c>
    </row>
    <row r="362" spans="2:41" x14ac:dyDescent="0.25">
      <c r="B362" s="183" t="s">
        <v>1023</v>
      </c>
      <c r="C362" s="184" t="s">
        <v>1024</v>
      </c>
      <c r="D3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5">
        <f t="shared" si="577"/>
        <v>0</v>
      </c>
      <c r="G362" s="185"/>
      <c r="H362" s="185">
        <f t="shared" si="578"/>
        <v>0</v>
      </c>
      <c r="I362" s="185"/>
      <c r="J362" s="185">
        <f t="shared" si="579"/>
        <v>0</v>
      </c>
      <c r="K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5">
        <f t="shared" si="581"/>
        <v>0</v>
      </c>
      <c r="AC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5">
        <f t="shared" si="582"/>
        <v>0</v>
      </c>
      <c r="AG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5">
        <f t="shared" si="583"/>
        <v>0</v>
      </c>
      <c r="AK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5">
        <f t="shared" si="584"/>
        <v>0</v>
      </c>
      <c r="AO362" s="185">
        <f t="shared" si="585"/>
        <v>0</v>
      </c>
    </row>
    <row r="363" spans="2:41" x14ac:dyDescent="0.25">
      <c r="B363" s="183" t="s">
        <v>1025</v>
      </c>
      <c r="C363" s="184" t="s">
        <v>1026</v>
      </c>
      <c r="D3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5">
        <f t="shared" ref="F363:F378" si="757">D363+E363</f>
        <v>0</v>
      </c>
      <c r="G363" s="185"/>
      <c r="H363" s="185">
        <f t="shared" ref="H363:H378" si="758">F363-G363</f>
        <v>0</v>
      </c>
      <c r="I363" s="185"/>
      <c r="J363" s="185">
        <f t="shared" ref="J363:J378" si="759">F363-I363</f>
        <v>0</v>
      </c>
      <c r="K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5">
        <f t="shared" ref="AB363:AB378" si="760">Y363+Z363+AA363</f>
        <v>0</v>
      </c>
      <c r="AC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5">
        <f t="shared" ref="AF363:AF378" si="761">AC363+AD363+AE363</f>
        <v>0</v>
      </c>
      <c r="AG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5">
        <f t="shared" ref="AJ363:AJ378" si="762">AG363+AH363+AI363</f>
        <v>0</v>
      </c>
      <c r="AK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5">
        <f t="shared" ref="AN363:AN378" si="763">AK363+AL363+AM363</f>
        <v>0</v>
      </c>
      <c r="AO363" s="185">
        <f t="shared" ref="AO363:AO378" si="764">AB363+AF363+AJ363+AN363</f>
        <v>0</v>
      </c>
    </row>
    <row r="364" spans="2:41" x14ac:dyDescent="0.25">
      <c r="B364" s="183" t="s">
        <v>1027</v>
      </c>
      <c r="C364" s="184" t="s">
        <v>1028</v>
      </c>
      <c r="D3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5">
        <f t="shared" si="757"/>
        <v>0</v>
      </c>
      <c r="G364" s="185"/>
      <c r="H364" s="185">
        <f t="shared" si="758"/>
        <v>0</v>
      </c>
      <c r="I364" s="185"/>
      <c r="J364" s="185">
        <f t="shared" si="759"/>
        <v>0</v>
      </c>
      <c r="K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5">
        <f t="shared" si="760"/>
        <v>0</v>
      </c>
      <c r="AC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5">
        <f t="shared" si="761"/>
        <v>0</v>
      </c>
      <c r="AG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5">
        <f t="shared" si="762"/>
        <v>0</v>
      </c>
      <c r="AK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5">
        <f t="shared" si="763"/>
        <v>0</v>
      </c>
      <c r="AO364" s="185">
        <f t="shared" si="764"/>
        <v>0</v>
      </c>
    </row>
    <row r="365" spans="2:41" x14ac:dyDescent="0.25">
      <c r="B365" s="183" t="s">
        <v>348</v>
      </c>
      <c r="C365" s="184" t="s">
        <v>1029</v>
      </c>
      <c r="D3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5">
        <f t="shared" si="757"/>
        <v>0</v>
      </c>
      <c r="G365" s="185"/>
      <c r="H365" s="185">
        <f t="shared" si="758"/>
        <v>0</v>
      </c>
      <c r="I365" s="185"/>
      <c r="J365" s="185">
        <f t="shared" si="759"/>
        <v>0</v>
      </c>
      <c r="K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5">
        <f t="shared" si="760"/>
        <v>0</v>
      </c>
      <c r="AC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5">
        <f t="shared" si="761"/>
        <v>0</v>
      </c>
      <c r="AG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5">
        <f t="shared" si="762"/>
        <v>0</v>
      </c>
      <c r="AK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5">
        <f t="shared" si="763"/>
        <v>0</v>
      </c>
      <c r="AO365" s="185">
        <f t="shared" si="764"/>
        <v>0</v>
      </c>
    </row>
    <row r="366" spans="2:41" x14ac:dyDescent="0.25">
      <c r="B366" s="183" t="s">
        <v>1030</v>
      </c>
      <c r="C366" s="184" t="s">
        <v>1031</v>
      </c>
      <c r="D3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5">
        <f t="shared" si="757"/>
        <v>0</v>
      </c>
      <c r="G366" s="185"/>
      <c r="H366" s="185">
        <f t="shared" si="758"/>
        <v>0</v>
      </c>
      <c r="I366" s="185"/>
      <c r="J366" s="185">
        <f t="shared" si="759"/>
        <v>0</v>
      </c>
      <c r="K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5">
        <f t="shared" si="760"/>
        <v>0</v>
      </c>
      <c r="AC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5">
        <f t="shared" si="761"/>
        <v>0</v>
      </c>
      <c r="AG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5">
        <f t="shared" si="762"/>
        <v>0</v>
      </c>
      <c r="AK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5">
        <f t="shared" si="763"/>
        <v>0</v>
      </c>
      <c r="AO366" s="185">
        <f t="shared" si="764"/>
        <v>0</v>
      </c>
    </row>
    <row r="367" spans="2:41" x14ac:dyDescent="0.25">
      <c r="B367" s="183" t="s">
        <v>1032</v>
      </c>
      <c r="C367" s="184" t="s">
        <v>1033</v>
      </c>
      <c r="D3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5">
        <f t="shared" si="757"/>
        <v>0</v>
      </c>
      <c r="G367" s="185"/>
      <c r="H367" s="185">
        <f t="shared" si="758"/>
        <v>0</v>
      </c>
      <c r="I367" s="185"/>
      <c r="J367" s="185">
        <f t="shared" si="759"/>
        <v>0</v>
      </c>
      <c r="K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5">
        <f t="shared" si="760"/>
        <v>0</v>
      </c>
      <c r="AC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5">
        <f t="shared" si="761"/>
        <v>0</v>
      </c>
      <c r="AG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5">
        <f t="shared" si="762"/>
        <v>0</v>
      </c>
      <c r="AK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5">
        <f t="shared" si="763"/>
        <v>0</v>
      </c>
      <c r="AO367" s="185">
        <f t="shared" si="764"/>
        <v>0</v>
      </c>
    </row>
    <row r="368" spans="2:41" x14ac:dyDescent="0.25">
      <c r="B368" s="183" t="s">
        <v>1034</v>
      </c>
      <c r="C368" s="184" t="s">
        <v>1035</v>
      </c>
      <c r="D3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5">
        <f t="shared" si="757"/>
        <v>0</v>
      </c>
      <c r="G368" s="185"/>
      <c r="H368" s="185">
        <f t="shared" si="758"/>
        <v>0</v>
      </c>
      <c r="I368" s="185"/>
      <c r="J368" s="185">
        <f t="shared" si="759"/>
        <v>0</v>
      </c>
      <c r="K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5">
        <f t="shared" si="760"/>
        <v>0</v>
      </c>
      <c r="AC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5">
        <f t="shared" si="761"/>
        <v>0</v>
      </c>
      <c r="AG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5">
        <f t="shared" si="762"/>
        <v>0</v>
      </c>
      <c r="AK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5">
        <f t="shared" si="763"/>
        <v>0</v>
      </c>
      <c r="AO368" s="185">
        <f t="shared" si="764"/>
        <v>0</v>
      </c>
    </row>
    <row r="369" spans="2:41" x14ac:dyDescent="0.25">
      <c r="B369" s="183" t="s">
        <v>1036</v>
      </c>
      <c r="C369" s="184" t="s">
        <v>1037</v>
      </c>
      <c r="D3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5">
        <f t="shared" si="757"/>
        <v>0</v>
      </c>
      <c r="G369" s="185"/>
      <c r="H369" s="185">
        <f t="shared" si="758"/>
        <v>0</v>
      </c>
      <c r="I369" s="185"/>
      <c r="J369" s="185">
        <f t="shared" si="759"/>
        <v>0</v>
      </c>
      <c r="K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5">
        <f t="shared" si="760"/>
        <v>0</v>
      </c>
      <c r="AC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5">
        <f t="shared" si="761"/>
        <v>0</v>
      </c>
      <c r="AG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5">
        <f t="shared" si="762"/>
        <v>0</v>
      </c>
      <c r="AK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5">
        <f t="shared" si="763"/>
        <v>0</v>
      </c>
      <c r="AO369" s="185">
        <f t="shared" si="764"/>
        <v>0</v>
      </c>
    </row>
    <row r="370" spans="2:41" x14ac:dyDescent="0.25">
      <c r="B370" s="183" t="s">
        <v>349</v>
      </c>
      <c r="C370" s="184" t="s">
        <v>1038</v>
      </c>
      <c r="D3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5">
        <f t="shared" si="757"/>
        <v>0</v>
      </c>
      <c r="G370" s="185"/>
      <c r="H370" s="185">
        <f t="shared" si="758"/>
        <v>0</v>
      </c>
      <c r="I370" s="185"/>
      <c r="J370" s="185">
        <f t="shared" si="759"/>
        <v>0</v>
      </c>
      <c r="K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5">
        <f t="shared" si="760"/>
        <v>0</v>
      </c>
      <c r="AC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5">
        <f t="shared" si="761"/>
        <v>0</v>
      </c>
      <c r="AG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5">
        <f t="shared" si="762"/>
        <v>0</v>
      </c>
      <c r="AK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5">
        <f t="shared" si="763"/>
        <v>0</v>
      </c>
      <c r="AO370" s="185">
        <f t="shared" si="764"/>
        <v>0</v>
      </c>
    </row>
    <row r="371" spans="2:41" x14ac:dyDescent="0.25">
      <c r="B371" s="183" t="s">
        <v>1039</v>
      </c>
      <c r="C371" s="184" t="s">
        <v>1040</v>
      </c>
      <c r="D3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5">
        <f t="shared" si="757"/>
        <v>0</v>
      </c>
      <c r="G371" s="185"/>
      <c r="H371" s="185">
        <f t="shared" si="758"/>
        <v>0</v>
      </c>
      <c r="I371" s="185"/>
      <c r="J371" s="185">
        <f t="shared" si="759"/>
        <v>0</v>
      </c>
      <c r="K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5">
        <f t="shared" si="760"/>
        <v>0</v>
      </c>
      <c r="AC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5">
        <f t="shared" si="761"/>
        <v>0</v>
      </c>
      <c r="AG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5">
        <f t="shared" si="762"/>
        <v>0</v>
      </c>
      <c r="AK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5">
        <f t="shared" si="763"/>
        <v>0</v>
      </c>
      <c r="AO371" s="185">
        <f t="shared" si="764"/>
        <v>0</v>
      </c>
    </row>
    <row r="372" spans="2:41" x14ac:dyDescent="0.25">
      <c r="B372" s="183" t="s">
        <v>1041</v>
      </c>
      <c r="C372" s="184" t="s">
        <v>1042</v>
      </c>
      <c r="D3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5">
        <f t="shared" si="757"/>
        <v>0</v>
      </c>
      <c r="G372" s="185"/>
      <c r="H372" s="185">
        <f t="shared" si="758"/>
        <v>0</v>
      </c>
      <c r="I372" s="185"/>
      <c r="J372" s="185">
        <f t="shared" si="759"/>
        <v>0</v>
      </c>
      <c r="K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5">
        <f t="shared" si="760"/>
        <v>0</v>
      </c>
      <c r="AC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5">
        <f t="shared" si="761"/>
        <v>0</v>
      </c>
      <c r="AG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5">
        <f t="shared" si="762"/>
        <v>0</v>
      </c>
      <c r="AK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5">
        <f t="shared" si="763"/>
        <v>0</v>
      </c>
      <c r="AO372" s="185">
        <f t="shared" si="764"/>
        <v>0</v>
      </c>
    </row>
    <row r="373" spans="2:41" x14ac:dyDescent="0.25">
      <c r="B373" s="183" t="s">
        <v>1043</v>
      </c>
      <c r="C373" s="184" t="s">
        <v>1044</v>
      </c>
      <c r="D3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5">
        <f t="shared" si="757"/>
        <v>0</v>
      </c>
      <c r="G373" s="185"/>
      <c r="H373" s="185">
        <f t="shared" si="758"/>
        <v>0</v>
      </c>
      <c r="I373" s="185"/>
      <c r="J373" s="185">
        <f t="shared" si="759"/>
        <v>0</v>
      </c>
      <c r="K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5">
        <f t="shared" si="760"/>
        <v>0</v>
      </c>
      <c r="AC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5">
        <f t="shared" si="761"/>
        <v>0</v>
      </c>
      <c r="AG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5">
        <f t="shared" si="762"/>
        <v>0</v>
      </c>
      <c r="AK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5">
        <f t="shared" si="763"/>
        <v>0</v>
      </c>
      <c r="AO373" s="185">
        <f t="shared" si="764"/>
        <v>0</v>
      </c>
    </row>
    <row r="374" spans="2:41" x14ac:dyDescent="0.25">
      <c r="B374" s="183" t="s">
        <v>1045</v>
      </c>
      <c r="C374" s="184" t="s">
        <v>1046</v>
      </c>
      <c r="D3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5">
        <f t="shared" si="757"/>
        <v>0</v>
      </c>
      <c r="G374" s="185"/>
      <c r="H374" s="185">
        <f t="shared" si="758"/>
        <v>0</v>
      </c>
      <c r="I374" s="185"/>
      <c r="J374" s="185">
        <f t="shared" si="759"/>
        <v>0</v>
      </c>
      <c r="K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5">
        <f t="shared" si="760"/>
        <v>0</v>
      </c>
      <c r="AC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5">
        <f t="shared" si="761"/>
        <v>0</v>
      </c>
      <c r="AG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5">
        <f t="shared" si="762"/>
        <v>0</v>
      </c>
      <c r="AK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5">
        <f t="shared" si="763"/>
        <v>0</v>
      </c>
      <c r="AO374" s="185">
        <f t="shared" si="764"/>
        <v>0</v>
      </c>
    </row>
    <row r="375" spans="2:41" x14ac:dyDescent="0.25">
      <c r="B375" s="183" t="s">
        <v>1047</v>
      </c>
      <c r="C375" s="184" t="s">
        <v>1048</v>
      </c>
      <c r="D3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5">
        <f t="shared" si="757"/>
        <v>0</v>
      </c>
      <c r="G375" s="185"/>
      <c r="H375" s="185">
        <f t="shared" si="758"/>
        <v>0</v>
      </c>
      <c r="I375" s="185"/>
      <c r="J375" s="185">
        <f t="shared" si="759"/>
        <v>0</v>
      </c>
      <c r="K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5">
        <f t="shared" si="760"/>
        <v>0</v>
      </c>
      <c r="AC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5">
        <f t="shared" si="761"/>
        <v>0</v>
      </c>
      <c r="AG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5">
        <f t="shared" si="762"/>
        <v>0</v>
      </c>
      <c r="AK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5">
        <f t="shared" si="763"/>
        <v>0</v>
      </c>
      <c r="AO375" s="185">
        <f t="shared" si="764"/>
        <v>0</v>
      </c>
    </row>
    <row r="376" spans="2:41" x14ac:dyDescent="0.25">
      <c r="B376" s="183" t="s">
        <v>1049</v>
      </c>
      <c r="C376" s="184" t="s">
        <v>1050</v>
      </c>
      <c r="D3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5">
        <f t="shared" si="757"/>
        <v>0</v>
      </c>
      <c r="G376" s="185"/>
      <c r="H376" s="185">
        <f t="shared" si="758"/>
        <v>0</v>
      </c>
      <c r="I376" s="185"/>
      <c r="J376" s="185">
        <f t="shared" si="759"/>
        <v>0</v>
      </c>
      <c r="K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5">
        <f t="shared" si="760"/>
        <v>0</v>
      </c>
      <c r="AC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5">
        <f t="shared" si="761"/>
        <v>0</v>
      </c>
      <c r="AG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5">
        <f t="shared" si="762"/>
        <v>0</v>
      </c>
      <c r="AK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5">
        <f t="shared" si="763"/>
        <v>0</v>
      </c>
      <c r="AO376" s="185">
        <f t="shared" si="764"/>
        <v>0</v>
      </c>
    </row>
    <row r="377" spans="2:41" x14ac:dyDescent="0.25">
      <c r="B377" s="183" t="s">
        <v>1051</v>
      </c>
      <c r="C377" s="184" t="s">
        <v>1052</v>
      </c>
      <c r="D3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5">
        <f t="shared" si="757"/>
        <v>0</v>
      </c>
      <c r="G377" s="185"/>
      <c r="H377" s="185">
        <f t="shared" si="758"/>
        <v>0</v>
      </c>
      <c r="I377" s="185"/>
      <c r="J377" s="185">
        <f t="shared" si="759"/>
        <v>0</v>
      </c>
      <c r="K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5">
        <f t="shared" si="760"/>
        <v>0</v>
      </c>
      <c r="AC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5">
        <f t="shared" si="761"/>
        <v>0</v>
      </c>
      <c r="AG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5">
        <f t="shared" si="762"/>
        <v>0</v>
      </c>
      <c r="AK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5">
        <f t="shared" si="763"/>
        <v>0</v>
      </c>
      <c r="AO377" s="185">
        <f t="shared" si="764"/>
        <v>0</v>
      </c>
    </row>
    <row r="378" spans="2:41" x14ac:dyDescent="0.25">
      <c r="B378" s="183" t="s">
        <v>1053</v>
      </c>
      <c r="C378" s="184" t="s">
        <v>1054</v>
      </c>
      <c r="D3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5">
        <f t="shared" si="757"/>
        <v>0</v>
      </c>
      <c r="G378" s="185"/>
      <c r="H378" s="185">
        <f t="shared" si="758"/>
        <v>0</v>
      </c>
      <c r="I378" s="185"/>
      <c r="J378" s="185">
        <f t="shared" si="759"/>
        <v>0</v>
      </c>
      <c r="K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5">
        <f t="shared" si="760"/>
        <v>0</v>
      </c>
      <c r="AC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5">
        <f t="shared" si="761"/>
        <v>0</v>
      </c>
      <c r="AG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5">
        <f t="shared" si="762"/>
        <v>0</v>
      </c>
      <c r="AK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5">
        <f t="shared" si="763"/>
        <v>0</v>
      </c>
      <c r="AO378" s="185">
        <f t="shared" si="764"/>
        <v>0</v>
      </c>
    </row>
    <row r="379" spans="2:41" x14ac:dyDescent="0.25">
      <c r="B379" s="183" t="s">
        <v>1055</v>
      </c>
      <c r="C379" s="184" t="s">
        <v>1056</v>
      </c>
      <c r="D3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5">
        <f t="shared" si="577"/>
        <v>0</v>
      </c>
      <c r="G379" s="185"/>
      <c r="H379" s="185">
        <f t="shared" si="578"/>
        <v>0</v>
      </c>
      <c r="I379" s="185"/>
      <c r="J379" s="185">
        <f t="shared" si="579"/>
        <v>0</v>
      </c>
      <c r="K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5">
        <f t="shared" si="581"/>
        <v>0</v>
      </c>
      <c r="AC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5">
        <f t="shared" si="582"/>
        <v>0</v>
      </c>
      <c r="AG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5">
        <f t="shared" si="583"/>
        <v>0</v>
      </c>
      <c r="AK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5">
        <f t="shared" si="584"/>
        <v>0</v>
      </c>
      <c r="AO379" s="185">
        <f t="shared" si="585"/>
        <v>0</v>
      </c>
    </row>
    <row r="380" spans="2:41" x14ac:dyDescent="0.25">
      <c r="B380" s="183" t="s">
        <v>1057</v>
      </c>
      <c r="C380" s="184" t="s">
        <v>1058</v>
      </c>
      <c r="D3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5">
        <f t="shared" si="577"/>
        <v>0</v>
      </c>
      <c r="G380" s="185"/>
      <c r="H380" s="185">
        <f t="shared" si="578"/>
        <v>0</v>
      </c>
      <c r="I380" s="185"/>
      <c r="J380" s="185">
        <f t="shared" si="579"/>
        <v>0</v>
      </c>
      <c r="K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5">
        <f t="shared" si="581"/>
        <v>0</v>
      </c>
      <c r="AC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5">
        <f t="shared" si="582"/>
        <v>0</v>
      </c>
      <c r="AG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5">
        <f t="shared" si="583"/>
        <v>0</v>
      </c>
      <c r="AK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5">
        <f t="shared" si="584"/>
        <v>0</v>
      </c>
      <c r="AO380" s="185">
        <f t="shared" si="585"/>
        <v>0</v>
      </c>
    </row>
    <row r="381" spans="2:41" x14ac:dyDescent="0.25">
      <c r="B381" s="183" t="s">
        <v>1059</v>
      </c>
      <c r="C381" s="184" t="s">
        <v>1058</v>
      </c>
      <c r="D3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5">
        <f t="shared" si="577"/>
        <v>0</v>
      </c>
      <c r="G381" s="185"/>
      <c r="H381" s="185">
        <f t="shared" si="578"/>
        <v>0</v>
      </c>
      <c r="I381" s="185"/>
      <c r="J381" s="185">
        <f t="shared" si="579"/>
        <v>0</v>
      </c>
      <c r="K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5">
        <f t="shared" si="581"/>
        <v>0</v>
      </c>
      <c r="AC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5">
        <f t="shared" si="582"/>
        <v>0</v>
      </c>
      <c r="AG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5">
        <f t="shared" si="583"/>
        <v>0</v>
      </c>
      <c r="AK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5">
        <f t="shared" si="584"/>
        <v>0</v>
      </c>
      <c r="AO381" s="185">
        <f t="shared" si="585"/>
        <v>0</v>
      </c>
    </row>
    <row r="382" spans="2:41" x14ac:dyDescent="0.25">
      <c r="B382" s="183" t="s">
        <v>1060</v>
      </c>
      <c r="C382" s="184" t="s">
        <v>1061</v>
      </c>
      <c r="D3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5">
        <f t="shared" si="577"/>
        <v>0</v>
      </c>
      <c r="G382" s="185"/>
      <c r="H382" s="185">
        <f t="shared" si="578"/>
        <v>0</v>
      </c>
      <c r="I382" s="185"/>
      <c r="J382" s="185">
        <f t="shared" si="579"/>
        <v>0</v>
      </c>
      <c r="K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5">
        <f t="shared" si="581"/>
        <v>0</v>
      </c>
      <c r="AC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5">
        <f t="shared" si="582"/>
        <v>0</v>
      </c>
      <c r="AG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5">
        <f t="shared" si="583"/>
        <v>0</v>
      </c>
      <c r="AK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5">
        <f t="shared" si="584"/>
        <v>0</v>
      </c>
      <c r="AO382" s="185">
        <f t="shared" si="585"/>
        <v>0</v>
      </c>
    </row>
    <row r="383" spans="2:41" x14ac:dyDescent="0.25">
      <c r="B383" s="192" t="s">
        <v>350</v>
      </c>
      <c r="C383" s="193" t="s">
        <v>217</v>
      </c>
      <c r="D383" s="194">
        <f>SUM(D384:D388)</f>
        <v>0</v>
      </c>
      <c r="E383" s="194">
        <f>SUM(E384:E388)</f>
        <v>0</v>
      </c>
      <c r="F383" s="194">
        <f t="shared" ref="F383:F498" si="765">D383+E383</f>
        <v>0</v>
      </c>
      <c r="G383" s="194">
        <f>SUM(G384:G388)</f>
        <v>0</v>
      </c>
      <c r="H383" s="194">
        <f t="shared" si="578"/>
        <v>0</v>
      </c>
      <c r="I383" s="194">
        <f>SUM(I384:I388)</f>
        <v>0</v>
      </c>
      <c r="J383" s="194">
        <f t="shared" si="579"/>
        <v>0</v>
      </c>
      <c r="K383" s="194">
        <f t="shared" ref="K383:AA383" si="766">SUM(K384:K388)</f>
        <v>0</v>
      </c>
      <c r="L383" s="194">
        <f t="shared" si="766"/>
        <v>0</v>
      </c>
      <c r="M383" s="194">
        <f t="shared" si="766"/>
        <v>0</v>
      </c>
      <c r="N383" s="194">
        <f t="shared" si="766"/>
        <v>0</v>
      </c>
      <c r="O383" s="194">
        <f t="shared" si="766"/>
        <v>0</v>
      </c>
      <c r="P383" s="194">
        <f t="shared" ref="P383:Q383" si="767">SUM(P384:P388)</f>
        <v>0</v>
      </c>
      <c r="Q383" s="194">
        <f t="shared" si="767"/>
        <v>0</v>
      </c>
      <c r="R383" s="194">
        <f t="shared" si="766"/>
        <v>0</v>
      </c>
      <c r="S383" s="194">
        <f t="shared" si="766"/>
        <v>0</v>
      </c>
      <c r="T383" s="194">
        <f t="shared" si="766"/>
        <v>0</v>
      </c>
      <c r="U383" s="194">
        <f t="shared" si="766"/>
        <v>0</v>
      </c>
      <c r="V383" s="194">
        <f t="shared" ref="V383" si="768">SUM(V384:V388)</f>
        <v>0</v>
      </c>
      <c r="W383" s="194">
        <f t="shared" si="766"/>
        <v>0</v>
      </c>
      <c r="X383" s="194">
        <f t="shared" si="766"/>
        <v>0</v>
      </c>
      <c r="Y383" s="194">
        <f t="shared" si="766"/>
        <v>0</v>
      </c>
      <c r="Z383" s="194">
        <f t="shared" si="766"/>
        <v>0</v>
      </c>
      <c r="AA383" s="194">
        <f t="shared" si="766"/>
        <v>0</v>
      </c>
      <c r="AB383" s="194">
        <f t="shared" si="581"/>
        <v>0</v>
      </c>
      <c r="AC383" s="194">
        <f>SUM(AC384:AC388)</f>
        <v>0</v>
      </c>
      <c r="AD383" s="194">
        <f>SUM(AD384:AD388)</f>
        <v>0</v>
      </c>
      <c r="AE383" s="194">
        <f>SUM(AE384:AE388)</f>
        <v>0</v>
      </c>
      <c r="AF383" s="194">
        <f t="shared" si="582"/>
        <v>0</v>
      </c>
      <c r="AG383" s="194">
        <f>SUM(AG384:AG388)</f>
        <v>0</v>
      </c>
      <c r="AH383" s="194">
        <f>SUM(AH384:AH388)</f>
        <v>0</v>
      </c>
      <c r="AI383" s="194">
        <f>SUM(AI384:AI388)</f>
        <v>0</v>
      </c>
      <c r="AJ383" s="194">
        <f t="shared" si="583"/>
        <v>0</v>
      </c>
      <c r="AK383" s="194">
        <f>SUM(AK384:AK388)</f>
        <v>0</v>
      </c>
      <c r="AL383" s="194">
        <f>SUM(AL384:AL388)</f>
        <v>0</v>
      </c>
      <c r="AM383" s="194">
        <f>SUM(AM384:AM388)</f>
        <v>0</v>
      </c>
      <c r="AN383" s="194">
        <f t="shared" si="584"/>
        <v>0</v>
      </c>
      <c r="AO383" s="194">
        <f t="shared" si="585"/>
        <v>0</v>
      </c>
    </row>
    <row r="384" spans="2:41" x14ac:dyDescent="0.25">
      <c r="B384" s="183" t="s">
        <v>351</v>
      </c>
      <c r="C384" s="184" t="s">
        <v>218</v>
      </c>
      <c r="D3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5">
        <f t="shared" si="765"/>
        <v>0</v>
      </c>
      <c r="G384" s="185"/>
      <c r="H384" s="185">
        <f t="shared" si="578"/>
        <v>0</v>
      </c>
      <c r="I384" s="185"/>
      <c r="J384" s="185">
        <f t="shared" si="579"/>
        <v>0</v>
      </c>
      <c r="K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5">
        <f t="shared" si="581"/>
        <v>0</v>
      </c>
      <c r="AC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5">
        <f t="shared" si="582"/>
        <v>0</v>
      </c>
      <c r="AG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5">
        <f t="shared" si="583"/>
        <v>0</v>
      </c>
      <c r="AK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5">
        <f t="shared" si="584"/>
        <v>0</v>
      </c>
      <c r="AO384" s="185">
        <f t="shared" si="585"/>
        <v>0</v>
      </c>
    </row>
    <row r="385" spans="1:41" x14ac:dyDescent="0.25">
      <c r="B385" s="183" t="s">
        <v>1062</v>
      </c>
      <c r="C385" s="184" t="s">
        <v>1063</v>
      </c>
      <c r="D3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5">
        <f t="shared" si="765"/>
        <v>0</v>
      </c>
      <c r="G385" s="185"/>
      <c r="H385" s="185">
        <f t="shared" si="578"/>
        <v>0</v>
      </c>
      <c r="I385" s="185"/>
      <c r="J385" s="185">
        <f t="shared" si="579"/>
        <v>0</v>
      </c>
      <c r="K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5">
        <f t="shared" si="581"/>
        <v>0</v>
      </c>
      <c r="AC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5">
        <f t="shared" si="582"/>
        <v>0</v>
      </c>
      <c r="AG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5">
        <f t="shared" si="583"/>
        <v>0</v>
      </c>
      <c r="AK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5">
        <f t="shared" si="584"/>
        <v>0</v>
      </c>
      <c r="AO385" s="185">
        <f t="shared" si="585"/>
        <v>0</v>
      </c>
    </row>
    <row r="386" spans="1:41" x14ac:dyDescent="0.25">
      <c r="B386" s="183" t="s">
        <v>1064</v>
      </c>
      <c r="C386" s="184" t="s">
        <v>1065</v>
      </c>
      <c r="D3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5">
        <f t="shared" ref="F386" si="769">D386+E386</f>
        <v>0</v>
      </c>
      <c r="G386" s="185"/>
      <c r="H386" s="185">
        <f t="shared" ref="H386" si="770">F386-G386</f>
        <v>0</v>
      </c>
      <c r="I386" s="185"/>
      <c r="J386" s="185">
        <f t="shared" ref="J386" si="771">F386-I386</f>
        <v>0</v>
      </c>
      <c r="K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5">
        <f t="shared" ref="AB386" si="772">Y386+Z386+AA386</f>
        <v>0</v>
      </c>
      <c r="AC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5">
        <f t="shared" ref="AF386" si="773">AC386+AD386+AE386</f>
        <v>0</v>
      </c>
      <c r="AG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5">
        <f t="shared" ref="AJ386" si="774">AG386+AH386+AI386</f>
        <v>0</v>
      </c>
      <c r="AK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5">
        <f t="shared" ref="AN386" si="775">AK386+AL386+AM386</f>
        <v>0</v>
      </c>
      <c r="AO386" s="185">
        <f t="shared" ref="AO386" si="776">AB386+AF386+AJ386+AN386</f>
        <v>0</v>
      </c>
    </row>
    <row r="387" spans="1:41" x14ac:dyDescent="0.25">
      <c r="A387" s="113"/>
      <c r="B387" s="183" t="s">
        <v>1066</v>
      </c>
      <c r="C387" s="184" t="s">
        <v>1398</v>
      </c>
      <c r="D3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5">
        <f t="shared" ref="F387" si="777">D387+E387</f>
        <v>0</v>
      </c>
      <c r="G387" s="185"/>
      <c r="H387" s="185">
        <f t="shared" ref="H387" si="778">F387-G387</f>
        <v>0</v>
      </c>
      <c r="I387" s="185"/>
      <c r="J387" s="185">
        <f t="shared" ref="J387" si="779">F387-I387</f>
        <v>0</v>
      </c>
      <c r="K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5">
        <f t="shared" ref="AB387" si="780">Y387+Z387+AA387</f>
        <v>0</v>
      </c>
      <c r="AC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5">
        <f t="shared" ref="AF387" si="781">AC387+AD387+AE387</f>
        <v>0</v>
      </c>
      <c r="AG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5">
        <f t="shared" ref="AJ387" si="782">AG387+AH387+AI387</f>
        <v>0</v>
      </c>
      <c r="AK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5">
        <f t="shared" ref="AN387" si="783">AK387+AL387+AM387</f>
        <v>0</v>
      </c>
      <c r="AO387" s="185">
        <f t="shared" ref="AO387" si="784">AB387+AF387+AJ387+AN387</f>
        <v>0</v>
      </c>
    </row>
    <row r="388" spans="1:41" x14ac:dyDescent="0.25">
      <c r="A388" s="113"/>
      <c r="B388" s="183" t="s">
        <v>1068</v>
      </c>
      <c r="C388" s="184" t="s">
        <v>1067</v>
      </c>
      <c r="D3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5">
        <f t="shared" si="765"/>
        <v>0</v>
      </c>
      <c r="G388" s="185"/>
      <c r="H388" s="185">
        <f t="shared" si="578"/>
        <v>0</v>
      </c>
      <c r="I388" s="185"/>
      <c r="J388" s="185">
        <f t="shared" si="579"/>
        <v>0</v>
      </c>
      <c r="K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5">
        <f t="shared" si="581"/>
        <v>0</v>
      </c>
      <c r="AC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5">
        <f t="shared" si="582"/>
        <v>0</v>
      </c>
      <c r="AG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5">
        <f t="shared" si="583"/>
        <v>0</v>
      </c>
      <c r="AK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5">
        <f t="shared" si="584"/>
        <v>0</v>
      </c>
      <c r="AO388" s="185">
        <f t="shared" si="585"/>
        <v>0</v>
      </c>
    </row>
    <row r="389" spans="1:41" x14ac:dyDescent="0.25">
      <c r="B389" s="192" t="s">
        <v>352</v>
      </c>
      <c r="C389" s="193" t="s">
        <v>219</v>
      </c>
      <c r="D389" s="194">
        <f>SUM(D390:D396)</f>
        <v>0</v>
      </c>
      <c r="E389" s="194">
        <f>SUM(E390:E396)</f>
        <v>0</v>
      </c>
      <c r="F389" s="194">
        <f t="shared" si="765"/>
        <v>0</v>
      </c>
      <c r="G389" s="194">
        <f>SUM(G390:G396)</f>
        <v>0</v>
      </c>
      <c r="H389" s="194">
        <f t="shared" si="578"/>
        <v>0</v>
      </c>
      <c r="I389" s="194">
        <f>SUM(I390:I396)</f>
        <v>0</v>
      </c>
      <c r="J389" s="194">
        <f t="shared" si="579"/>
        <v>0</v>
      </c>
      <c r="K389" s="194">
        <f t="shared" ref="K389:AA389" si="785">SUM(K390:K396)</f>
        <v>0</v>
      </c>
      <c r="L389" s="194">
        <f t="shared" si="785"/>
        <v>0</v>
      </c>
      <c r="M389" s="194">
        <f t="shared" si="785"/>
        <v>0</v>
      </c>
      <c r="N389" s="194">
        <f t="shared" si="785"/>
        <v>0</v>
      </c>
      <c r="O389" s="194">
        <f t="shared" si="785"/>
        <v>0</v>
      </c>
      <c r="P389" s="194">
        <f t="shared" si="785"/>
        <v>0</v>
      </c>
      <c r="Q389" s="194">
        <f t="shared" si="785"/>
        <v>0</v>
      </c>
      <c r="R389" s="194">
        <f t="shared" si="785"/>
        <v>0</v>
      </c>
      <c r="S389" s="194">
        <f t="shared" si="785"/>
        <v>0</v>
      </c>
      <c r="T389" s="194">
        <f t="shared" si="785"/>
        <v>0</v>
      </c>
      <c r="U389" s="194">
        <f t="shared" si="785"/>
        <v>0</v>
      </c>
      <c r="V389" s="194">
        <f t="shared" si="785"/>
        <v>0</v>
      </c>
      <c r="W389" s="194">
        <f t="shared" si="785"/>
        <v>0</v>
      </c>
      <c r="X389" s="194">
        <f t="shared" si="785"/>
        <v>0</v>
      </c>
      <c r="Y389" s="194">
        <f t="shared" si="785"/>
        <v>0</v>
      </c>
      <c r="Z389" s="194">
        <f t="shared" si="785"/>
        <v>0</v>
      </c>
      <c r="AA389" s="194">
        <f t="shared" si="785"/>
        <v>0</v>
      </c>
      <c r="AB389" s="194">
        <f t="shared" si="581"/>
        <v>0</v>
      </c>
      <c r="AC389" s="194">
        <f>SUM(AC390:AC396)</f>
        <v>0</v>
      </c>
      <c r="AD389" s="194">
        <f>SUM(AD390:AD396)</f>
        <v>0</v>
      </c>
      <c r="AE389" s="194">
        <f>SUM(AE390:AE396)</f>
        <v>0</v>
      </c>
      <c r="AF389" s="194">
        <f t="shared" si="582"/>
        <v>0</v>
      </c>
      <c r="AG389" s="194">
        <f>SUM(AG390:AG396)</f>
        <v>0</v>
      </c>
      <c r="AH389" s="194">
        <f>SUM(AH390:AH396)</f>
        <v>0</v>
      </c>
      <c r="AI389" s="194">
        <f>SUM(AI390:AI396)</f>
        <v>0</v>
      </c>
      <c r="AJ389" s="194">
        <f t="shared" si="583"/>
        <v>0</v>
      </c>
      <c r="AK389" s="194">
        <f>SUM(AK390:AK396)</f>
        <v>0</v>
      </c>
      <c r="AL389" s="194">
        <f>SUM(AL390:AL396)</f>
        <v>0</v>
      </c>
      <c r="AM389" s="194">
        <f>SUM(AM390:AM396)</f>
        <v>0</v>
      </c>
      <c r="AN389" s="194">
        <f t="shared" si="584"/>
        <v>0</v>
      </c>
      <c r="AO389" s="194">
        <f t="shared" si="585"/>
        <v>0</v>
      </c>
    </row>
    <row r="390" spans="1:41" x14ac:dyDescent="0.25">
      <c r="B390" s="183" t="s">
        <v>353</v>
      </c>
      <c r="C390" s="184" t="s">
        <v>220</v>
      </c>
      <c r="D3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5">
        <f t="shared" si="765"/>
        <v>0</v>
      </c>
      <c r="G390" s="185"/>
      <c r="H390" s="185">
        <f t="shared" si="578"/>
        <v>0</v>
      </c>
      <c r="I390" s="185"/>
      <c r="J390" s="185">
        <f t="shared" si="579"/>
        <v>0</v>
      </c>
      <c r="K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5">
        <f t="shared" si="581"/>
        <v>0</v>
      </c>
      <c r="AC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5">
        <f t="shared" si="582"/>
        <v>0</v>
      </c>
      <c r="AG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5">
        <f t="shared" si="583"/>
        <v>0</v>
      </c>
      <c r="AK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5">
        <f t="shared" si="584"/>
        <v>0</v>
      </c>
      <c r="AO390" s="185">
        <f t="shared" si="585"/>
        <v>0</v>
      </c>
    </row>
    <row r="391" spans="1:41" x14ac:dyDescent="0.25">
      <c r="B391" s="183" t="s">
        <v>1069</v>
      </c>
      <c r="C391" s="184" t="s">
        <v>1070</v>
      </c>
      <c r="D3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5">
        <f t="shared" ref="F391:F394" si="786">D391+E391</f>
        <v>0</v>
      </c>
      <c r="G391" s="185"/>
      <c r="H391" s="185">
        <f t="shared" ref="H391:H394" si="787">F391-G391</f>
        <v>0</v>
      </c>
      <c r="I391" s="185"/>
      <c r="J391" s="185">
        <f t="shared" ref="J391:J394" si="788">F391-I391</f>
        <v>0</v>
      </c>
      <c r="K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5">
        <f t="shared" ref="AB391:AB394" si="789">Y391+Z391+AA391</f>
        <v>0</v>
      </c>
      <c r="AC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5">
        <f t="shared" ref="AF391:AF394" si="790">AC391+AD391+AE391</f>
        <v>0</v>
      </c>
      <c r="AG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5">
        <f t="shared" ref="AJ391:AJ394" si="791">AG391+AH391+AI391</f>
        <v>0</v>
      </c>
      <c r="AK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5">
        <f t="shared" ref="AN391:AN394" si="792">AK391+AL391+AM391</f>
        <v>0</v>
      </c>
      <c r="AO391" s="185">
        <f t="shared" ref="AO391:AO394" si="793">AB391+AF391+AJ391+AN391</f>
        <v>0</v>
      </c>
    </row>
    <row r="392" spans="1:41" x14ac:dyDescent="0.25">
      <c r="B392" s="183" t="s">
        <v>354</v>
      </c>
      <c r="C392" s="184" t="s">
        <v>221</v>
      </c>
      <c r="D3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5">
        <f t="shared" si="786"/>
        <v>0</v>
      </c>
      <c r="G392" s="185"/>
      <c r="H392" s="185">
        <f t="shared" si="787"/>
        <v>0</v>
      </c>
      <c r="I392" s="185"/>
      <c r="J392" s="185">
        <f t="shared" si="788"/>
        <v>0</v>
      </c>
      <c r="K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5">
        <f t="shared" si="789"/>
        <v>0</v>
      </c>
      <c r="AC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5">
        <f t="shared" si="790"/>
        <v>0</v>
      </c>
      <c r="AG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5">
        <f t="shared" si="791"/>
        <v>0</v>
      </c>
      <c r="AK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5">
        <f t="shared" si="792"/>
        <v>0</v>
      </c>
      <c r="AO392" s="185">
        <f t="shared" si="793"/>
        <v>0</v>
      </c>
    </row>
    <row r="393" spans="1:41" x14ac:dyDescent="0.25">
      <c r="B393" s="183" t="s">
        <v>1071</v>
      </c>
      <c r="C393" s="184" t="s">
        <v>1072</v>
      </c>
      <c r="D3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5">
        <f t="shared" si="786"/>
        <v>0</v>
      </c>
      <c r="G393" s="185"/>
      <c r="H393" s="185">
        <f t="shared" si="787"/>
        <v>0</v>
      </c>
      <c r="I393" s="185"/>
      <c r="J393" s="185">
        <f t="shared" si="788"/>
        <v>0</v>
      </c>
      <c r="K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5">
        <f t="shared" si="789"/>
        <v>0</v>
      </c>
      <c r="AC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5">
        <f t="shared" si="790"/>
        <v>0</v>
      </c>
      <c r="AG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5">
        <f t="shared" si="791"/>
        <v>0</v>
      </c>
      <c r="AK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5">
        <f t="shared" si="792"/>
        <v>0</v>
      </c>
      <c r="AO393" s="185">
        <f t="shared" si="793"/>
        <v>0</v>
      </c>
    </row>
    <row r="394" spans="1:41" x14ac:dyDescent="0.25">
      <c r="B394" s="183" t="s">
        <v>1073</v>
      </c>
      <c r="C394" s="184" t="s">
        <v>1074</v>
      </c>
      <c r="D3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5">
        <f t="shared" si="786"/>
        <v>0</v>
      </c>
      <c r="G394" s="185"/>
      <c r="H394" s="185">
        <f t="shared" si="787"/>
        <v>0</v>
      </c>
      <c r="I394" s="185"/>
      <c r="J394" s="185">
        <f t="shared" si="788"/>
        <v>0</v>
      </c>
      <c r="K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5">
        <f t="shared" si="789"/>
        <v>0</v>
      </c>
      <c r="AC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5">
        <f t="shared" si="790"/>
        <v>0</v>
      </c>
      <c r="AG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5">
        <f t="shared" si="791"/>
        <v>0</v>
      </c>
      <c r="AK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5">
        <f t="shared" si="792"/>
        <v>0</v>
      </c>
      <c r="AO394" s="185">
        <f t="shared" si="793"/>
        <v>0</v>
      </c>
    </row>
    <row r="395" spans="1:41" x14ac:dyDescent="0.25">
      <c r="B395" s="183" t="s">
        <v>355</v>
      </c>
      <c r="C395" s="184" t="s">
        <v>222</v>
      </c>
      <c r="D3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5">
        <f t="shared" si="765"/>
        <v>0</v>
      </c>
      <c r="G395" s="185"/>
      <c r="H395" s="185">
        <f t="shared" si="578"/>
        <v>0</v>
      </c>
      <c r="I395" s="185"/>
      <c r="J395" s="185">
        <f t="shared" si="579"/>
        <v>0</v>
      </c>
      <c r="K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5">
        <f t="shared" si="581"/>
        <v>0</v>
      </c>
      <c r="AC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5">
        <f t="shared" si="582"/>
        <v>0</v>
      </c>
      <c r="AG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5">
        <f t="shared" si="583"/>
        <v>0</v>
      </c>
      <c r="AK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5">
        <f t="shared" si="584"/>
        <v>0</v>
      </c>
      <c r="AO395" s="185">
        <f t="shared" si="585"/>
        <v>0</v>
      </c>
    </row>
    <row r="396" spans="1:41" x14ac:dyDescent="0.25">
      <c r="B396" s="183" t="s">
        <v>1075</v>
      </c>
      <c r="C396" s="184" t="s">
        <v>1076</v>
      </c>
      <c r="D3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5">
        <f t="shared" ref="F396" si="794">D396+E396</f>
        <v>0</v>
      </c>
      <c r="G396" s="185"/>
      <c r="H396" s="185">
        <f t="shared" ref="H396" si="795">F396-G396</f>
        <v>0</v>
      </c>
      <c r="I396" s="185"/>
      <c r="J396" s="185">
        <f t="shared" ref="J396" si="796">F396-I396</f>
        <v>0</v>
      </c>
      <c r="K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5">
        <f t="shared" ref="AB396" si="797">Y396+Z396+AA396</f>
        <v>0</v>
      </c>
      <c r="AC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5">
        <f t="shared" ref="AF396" si="798">AC396+AD396+AE396</f>
        <v>0</v>
      </c>
      <c r="AG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5">
        <f t="shared" ref="AJ396" si="799">AG396+AH396+AI396</f>
        <v>0</v>
      </c>
      <c r="AK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5">
        <f t="shared" ref="AN396" si="800">AK396+AL396+AM396</f>
        <v>0</v>
      </c>
      <c r="AO396" s="185">
        <f t="shared" ref="AO396" si="801">AB396+AF396+AJ396+AN396</f>
        <v>0</v>
      </c>
    </row>
    <row r="397" spans="1:41" x14ac:dyDescent="0.25">
      <c r="B397" s="180" t="s">
        <v>361</v>
      </c>
      <c r="C397" s="181" t="s">
        <v>228</v>
      </c>
      <c r="D397" s="182">
        <f>D398+D459+D467+D485+D489</f>
        <v>0</v>
      </c>
      <c r="E397" s="182">
        <f>E398+E459+E467+E485+E489</f>
        <v>0</v>
      </c>
      <c r="F397" s="182">
        <f t="shared" si="765"/>
        <v>0</v>
      </c>
      <c r="G397" s="182">
        <f>G398+G459+G467+G485+G489</f>
        <v>0</v>
      </c>
      <c r="H397" s="182">
        <f t="shared" si="578"/>
        <v>0</v>
      </c>
      <c r="I397" s="182">
        <f>I398+I459+I467+I485+I489</f>
        <v>0</v>
      </c>
      <c r="J397" s="182">
        <f t="shared" si="579"/>
        <v>0</v>
      </c>
      <c r="K397" s="182">
        <f t="shared" ref="K397:AA397" si="802">K398+K459+K467+K485+K489</f>
        <v>0</v>
      </c>
      <c r="L397" s="182">
        <f t="shared" si="802"/>
        <v>0</v>
      </c>
      <c r="M397" s="182">
        <f t="shared" si="802"/>
        <v>0</v>
      </c>
      <c r="N397" s="182">
        <f t="shared" si="802"/>
        <v>0</v>
      </c>
      <c r="O397" s="182">
        <f t="shared" si="802"/>
        <v>0</v>
      </c>
      <c r="P397" s="182">
        <f t="shared" si="802"/>
        <v>0</v>
      </c>
      <c r="Q397" s="182">
        <f t="shared" si="802"/>
        <v>0</v>
      </c>
      <c r="R397" s="182">
        <f t="shared" si="802"/>
        <v>0</v>
      </c>
      <c r="S397" s="182">
        <f t="shared" si="802"/>
        <v>0</v>
      </c>
      <c r="T397" s="182">
        <f t="shared" si="802"/>
        <v>0</v>
      </c>
      <c r="U397" s="182">
        <f t="shared" si="802"/>
        <v>0</v>
      </c>
      <c r="V397" s="182">
        <f t="shared" si="802"/>
        <v>0</v>
      </c>
      <c r="W397" s="182">
        <f t="shared" si="802"/>
        <v>0</v>
      </c>
      <c r="X397" s="182">
        <f t="shared" si="802"/>
        <v>0</v>
      </c>
      <c r="Y397" s="182">
        <f t="shared" si="802"/>
        <v>0</v>
      </c>
      <c r="Z397" s="182">
        <f t="shared" si="802"/>
        <v>0</v>
      </c>
      <c r="AA397" s="182">
        <f t="shared" si="802"/>
        <v>0</v>
      </c>
      <c r="AB397" s="182">
        <f t="shared" si="581"/>
        <v>0</v>
      </c>
      <c r="AC397" s="182">
        <f>AC398+AC459+AC467+AC485+AC489</f>
        <v>0</v>
      </c>
      <c r="AD397" s="182">
        <f>AD398+AD459+AD467+AD485+AD489</f>
        <v>0</v>
      </c>
      <c r="AE397" s="182">
        <f>AE398+AE459+AE467+AE485+AE489</f>
        <v>0</v>
      </c>
      <c r="AF397" s="182">
        <f t="shared" si="582"/>
        <v>0</v>
      </c>
      <c r="AG397" s="182">
        <f>AG398+AG459+AG467+AG485+AG489</f>
        <v>0</v>
      </c>
      <c r="AH397" s="182">
        <f>AH398+AH459+AH467+AH485+AH489</f>
        <v>0</v>
      </c>
      <c r="AI397" s="182">
        <f>AI398+AI459+AI467+AI485+AI489</f>
        <v>0</v>
      </c>
      <c r="AJ397" s="182">
        <f t="shared" si="583"/>
        <v>0</v>
      </c>
      <c r="AK397" s="182">
        <f>AK398+AK459+AK467+AK485+AK489</f>
        <v>0</v>
      </c>
      <c r="AL397" s="182">
        <f>AL398+AL459+AL467+AL485+AL489</f>
        <v>0</v>
      </c>
      <c r="AM397" s="182">
        <f>AM398+AM459+AM467+AM485+AM489</f>
        <v>0</v>
      </c>
      <c r="AN397" s="182">
        <f t="shared" si="584"/>
        <v>0</v>
      </c>
      <c r="AO397" s="182">
        <f t="shared" si="585"/>
        <v>0</v>
      </c>
    </row>
    <row r="398" spans="1:41" x14ac:dyDescent="0.25">
      <c r="B398" s="192" t="s">
        <v>362</v>
      </c>
      <c r="C398" s="193" t="s">
        <v>229</v>
      </c>
      <c r="D398" s="194">
        <f>SUM(D399:D458)</f>
        <v>0</v>
      </c>
      <c r="E398" s="194">
        <f>SUM(E399:E458)</f>
        <v>0</v>
      </c>
      <c r="F398" s="194">
        <f t="shared" si="765"/>
        <v>0</v>
      </c>
      <c r="G398" s="194">
        <f t="shared" ref="G398:I398" si="803">SUM(G399:G458)</f>
        <v>0</v>
      </c>
      <c r="H398" s="194">
        <f t="shared" si="578"/>
        <v>0</v>
      </c>
      <c r="I398" s="194">
        <f t="shared" si="803"/>
        <v>0</v>
      </c>
      <c r="J398" s="194">
        <f t="shared" si="579"/>
        <v>0</v>
      </c>
      <c r="K398" s="194">
        <f t="shared" ref="K398:AM398" si="804">SUM(K399:K458)</f>
        <v>0</v>
      </c>
      <c r="L398" s="194">
        <f t="shared" si="804"/>
        <v>0</v>
      </c>
      <c r="M398" s="194">
        <f t="shared" si="804"/>
        <v>0</v>
      </c>
      <c r="N398" s="194">
        <f t="shared" si="804"/>
        <v>0</v>
      </c>
      <c r="O398" s="194">
        <f t="shared" si="804"/>
        <v>0</v>
      </c>
      <c r="P398" s="194">
        <f t="shared" ref="P398:Q398" si="805">SUM(P399:P458)</f>
        <v>0</v>
      </c>
      <c r="Q398" s="194">
        <f t="shared" si="805"/>
        <v>0</v>
      </c>
      <c r="R398" s="194">
        <f t="shared" si="804"/>
        <v>0</v>
      </c>
      <c r="S398" s="194">
        <f t="shared" si="804"/>
        <v>0</v>
      </c>
      <c r="T398" s="194">
        <f t="shared" si="804"/>
        <v>0</v>
      </c>
      <c r="U398" s="194">
        <f t="shared" si="804"/>
        <v>0</v>
      </c>
      <c r="V398" s="194">
        <f t="shared" ref="V398" si="806">SUM(V399:V458)</f>
        <v>0</v>
      </c>
      <c r="W398" s="194">
        <f t="shared" si="804"/>
        <v>0</v>
      </c>
      <c r="X398" s="194">
        <f t="shared" si="804"/>
        <v>0</v>
      </c>
      <c r="Y398" s="194">
        <f t="shared" si="804"/>
        <v>0</v>
      </c>
      <c r="Z398" s="194">
        <f t="shared" si="804"/>
        <v>0</v>
      </c>
      <c r="AA398" s="194">
        <f t="shared" si="804"/>
        <v>0</v>
      </c>
      <c r="AB398" s="194">
        <f t="shared" si="581"/>
        <v>0</v>
      </c>
      <c r="AC398" s="194">
        <f t="shared" si="804"/>
        <v>0</v>
      </c>
      <c r="AD398" s="194">
        <f t="shared" si="804"/>
        <v>0</v>
      </c>
      <c r="AE398" s="194">
        <f t="shared" si="804"/>
        <v>0</v>
      </c>
      <c r="AF398" s="194">
        <f t="shared" si="582"/>
        <v>0</v>
      </c>
      <c r="AG398" s="194">
        <f t="shared" si="804"/>
        <v>0</v>
      </c>
      <c r="AH398" s="194">
        <f t="shared" si="804"/>
        <v>0</v>
      </c>
      <c r="AI398" s="194">
        <f t="shared" si="804"/>
        <v>0</v>
      </c>
      <c r="AJ398" s="194">
        <f t="shared" si="583"/>
        <v>0</v>
      </c>
      <c r="AK398" s="194">
        <f t="shared" si="804"/>
        <v>0</v>
      </c>
      <c r="AL398" s="194">
        <f t="shared" si="804"/>
        <v>0</v>
      </c>
      <c r="AM398" s="194">
        <f t="shared" si="804"/>
        <v>0</v>
      </c>
      <c r="AN398" s="194">
        <f t="shared" si="584"/>
        <v>0</v>
      </c>
      <c r="AO398" s="194">
        <f t="shared" si="585"/>
        <v>0</v>
      </c>
    </row>
    <row r="399" spans="1:41" x14ac:dyDescent="0.25">
      <c r="B399" s="183" t="s">
        <v>363</v>
      </c>
      <c r="C399" s="184" t="s">
        <v>230</v>
      </c>
      <c r="D3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5">
        <f t="shared" si="765"/>
        <v>0</v>
      </c>
      <c r="G399" s="185"/>
      <c r="H399" s="185">
        <f t="shared" si="578"/>
        <v>0</v>
      </c>
      <c r="I399" s="185"/>
      <c r="J399" s="185">
        <f t="shared" si="579"/>
        <v>0</v>
      </c>
      <c r="K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5">
        <f t="shared" si="581"/>
        <v>0</v>
      </c>
      <c r="AC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5">
        <f t="shared" si="582"/>
        <v>0</v>
      </c>
      <c r="AG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5">
        <f t="shared" si="583"/>
        <v>0</v>
      </c>
      <c r="AK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5">
        <f t="shared" si="584"/>
        <v>0</v>
      </c>
      <c r="AO399" s="185">
        <f t="shared" si="585"/>
        <v>0</v>
      </c>
    </row>
    <row r="400" spans="1:41" x14ac:dyDescent="0.25">
      <c r="B400" s="183" t="s">
        <v>1078</v>
      </c>
      <c r="C400" s="184" t="s">
        <v>1079</v>
      </c>
      <c r="D4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5">
        <f t="shared" si="765"/>
        <v>0</v>
      </c>
      <c r="G400" s="185"/>
      <c r="H400" s="185">
        <f t="shared" si="578"/>
        <v>0</v>
      </c>
      <c r="I400" s="185"/>
      <c r="J400" s="185">
        <f t="shared" si="579"/>
        <v>0</v>
      </c>
      <c r="K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5">
        <f t="shared" si="581"/>
        <v>0</v>
      </c>
      <c r="AC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5">
        <f t="shared" si="582"/>
        <v>0</v>
      </c>
      <c r="AG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5">
        <f t="shared" si="583"/>
        <v>0</v>
      </c>
      <c r="AK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5">
        <f t="shared" si="584"/>
        <v>0</v>
      </c>
      <c r="AO400" s="185">
        <f t="shared" si="585"/>
        <v>0</v>
      </c>
    </row>
    <row r="401" spans="2:41" x14ac:dyDescent="0.25">
      <c r="B401" s="183" t="s">
        <v>1080</v>
      </c>
      <c r="C401" s="184" t="s">
        <v>1081</v>
      </c>
      <c r="D4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5">
        <f t="shared" si="765"/>
        <v>0</v>
      </c>
      <c r="G401" s="185"/>
      <c r="H401" s="185">
        <f t="shared" si="578"/>
        <v>0</v>
      </c>
      <c r="I401" s="185"/>
      <c r="J401" s="185">
        <f t="shared" si="579"/>
        <v>0</v>
      </c>
      <c r="K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5">
        <f t="shared" si="581"/>
        <v>0</v>
      </c>
      <c r="AC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5">
        <f t="shared" si="582"/>
        <v>0</v>
      </c>
      <c r="AG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5">
        <f t="shared" si="583"/>
        <v>0</v>
      </c>
      <c r="AK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5">
        <f t="shared" si="584"/>
        <v>0</v>
      </c>
      <c r="AO401" s="185">
        <f t="shared" si="585"/>
        <v>0</v>
      </c>
    </row>
    <row r="402" spans="2:41" x14ac:dyDescent="0.25">
      <c r="B402" s="183" t="s">
        <v>364</v>
      </c>
      <c r="C402" s="184" t="s">
        <v>231</v>
      </c>
      <c r="D4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5">
        <f t="shared" ref="F402:F453" si="807">D402+E402</f>
        <v>0</v>
      </c>
      <c r="G402" s="185"/>
      <c r="H402" s="185">
        <f t="shared" ref="H402:H453" si="808">F402-G402</f>
        <v>0</v>
      </c>
      <c r="I402" s="185"/>
      <c r="J402" s="185">
        <f t="shared" ref="J402:J453" si="809">F402-I402</f>
        <v>0</v>
      </c>
      <c r="K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5">
        <f t="shared" ref="AB402:AB453" si="810">Y402+Z402+AA402</f>
        <v>0</v>
      </c>
      <c r="AC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5">
        <f t="shared" ref="AF402:AF453" si="811">AC402+AD402+AE402</f>
        <v>0</v>
      </c>
      <c r="AG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5">
        <f t="shared" ref="AJ402:AJ453" si="812">AG402+AH402+AI402</f>
        <v>0</v>
      </c>
      <c r="AK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5">
        <f t="shared" ref="AN402:AN453" si="813">AK402+AL402+AM402</f>
        <v>0</v>
      </c>
      <c r="AO402" s="185">
        <f t="shared" ref="AO402:AO453" si="814">AB402+AF402+AJ402+AN402</f>
        <v>0</v>
      </c>
    </row>
    <row r="403" spans="2:41" x14ac:dyDescent="0.25">
      <c r="B403" s="183" t="s">
        <v>374</v>
      </c>
      <c r="C403" s="184" t="s">
        <v>240</v>
      </c>
      <c r="D4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5">
        <f t="shared" ref="F403:F419" si="815">D403+E403</f>
        <v>0</v>
      </c>
      <c r="G403" s="185"/>
      <c r="H403" s="185">
        <f t="shared" ref="H403:H419" si="816">F403-G403</f>
        <v>0</v>
      </c>
      <c r="I403" s="185"/>
      <c r="J403" s="185">
        <f t="shared" ref="J403:J419" si="817">F403-I403</f>
        <v>0</v>
      </c>
      <c r="K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5">
        <f t="shared" ref="AB403:AB419" si="818">Y403+Z403+AA403</f>
        <v>0</v>
      </c>
      <c r="AC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5">
        <f t="shared" ref="AF403:AF419" si="819">AC403+AD403+AE403</f>
        <v>0</v>
      </c>
      <c r="AG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5">
        <f t="shared" ref="AJ403:AJ419" si="820">AG403+AH403+AI403</f>
        <v>0</v>
      </c>
      <c r="AK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5">
        <f t="shared" ref="AN403:AN419" si="821">AK403+AL403+AM403</f>
        <v>0</v>
      </c>
      <c r="AO403" s="185">
        <f t="shared" ref="AO403:AO419" si="822">AB403+AF403+AJ403+AN403</f>
        <v>0</v>
      </c>
    </row>
    <row r="404" spans="2:41" x14ac:dyDescent="0.25">
      <c r="B404" s="183" t="s">
        <v>1082</v>
      </c>
      <c r="C404" s="184" t="s">
        <v>1083</v>
      </c>
      <c r="D4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5">
        <f t="shared" si="815"/>
        <v>0</v>
      </c>
      <c r="G404" s="185"/>
      <c r="H404" s="185">
        <f t="shared" si="816"/>
        <v>0</v>
      </c>
      <c r="I404" s="185"/>
      <c r="J404" s="185">
        <f t="shared" si="817"/>
        <v>0</v>
      </c>
      <c r="K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5">
        <f t="shared" si="818"/>
        <v>0</v>
      </c>
      <c r="AC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5">
        <f t="shared" si="819"/>
        <v>0</v>
      </c>
      <c r="AG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5">
        <f t="shared" si="820"/>
        <v>0</v>
      </c>
      <c r="AK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5">
        <f t="shared" si="821"/>
        <v>0</v>
      </c>
      <c r="AO404" s="185">
        <f t="shared" si="822"/>
        <v>0</v>
      </c>
    </row>
    <row r="405" spans="2:41" x14ac:dyDescent="0.25">
      <c r="B405" s="183" t="s">
        <v>1084</v>
      </c>
      <c r="C405" s="184" t="s">
        <v>1085</v>
      </c>
      <c r="D4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5">
        <f t="shared" si="815"/>
        <v>0</v>
      </c>
      <c r="G405" s="185"/>
      <c r="H405" s="185">
        <f t="shared" si="816"/>
        <v>0</v>
      </c>
      <c r="I405" s="185"/>
      <c r="J405" s="185">
        <f t="shared" si="817"/>
        <v>0</v>
      </c>
      <c r="K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5">
        <f t="shared" si="818"/>
        <v>0</v>
      </c>
      <c r="AC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5">
        <f t="shared" si="819"/>
        <v>0</v>
      </c>
      <c r="AG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5">
        <f t="shared" si="820"/>
        <v>0</v>
      </c>
      <c r="AK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5">
        <f t="shared" si="821"/>
        <v>0</v>
      </c>
      <c r="AO405" s="185">
        <f t="shared" si="822"/>
        <v>0</v>
      </c>
    </row>
    <row r="406" spans="2:41" x14ac:dyDescent="0.25">
      <c r="B406" s="183" t="s">
        <v>1086</v>
      </c>
      <c r="C406" s="184" t="s">
        <v>1087</v>
      </c>
      <c r="D4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5">
        <f t="shared" si="815"/>
        <v>0</v>
      </c>
      <c r="G406" s="185"/>
      <c r="H406" s="185">
        <f t="shared" si="816"/>
        <v>0</v>
      </c>
      <c r="I406" s="185"/>
      <c r="J406" s="185">
        <f t="shared" si="817"/>
        <v>0</v>
      </c>
      <c r="K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5">
        <f t="shared" si="818"/>
        <v>0</v>
      </c>
      <c r="AC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5">
        <f t="shared" si="819"/>
        <v>0</v>
      </c>
      <c r="AG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5">
        <f t="shared" si="820"/>
        <v>0</v>
      </c>
      <c r="AK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5">
        <f t="shared" si="821"/>
        <v>0</v>
      </c>
      <c r="AO406" s="185">
        <f t="shared" si="822"/>
        <v>0</v>
      </c>
    </row>
    <row r="407" spans="2:41" x14ac:dyDescent="0.25">
      <c r="B407" s="183" t="s">
        <v>1088</v>
      </c>
      <c r="C407" s="184" t="s">
        <v>1089</v>
      </c>
      <c r="D4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5">
        <f t="shared" si="815"/>
        <v>0</v>
      </c>
      <c r="G407" s="185"/>
      <c r="H407" s="185">
        <f t="shared" si="816"/>
        <v>0</v>
      </c>
      <c r="I407" s="185"/>
      <c r="J407" s="185">
        <f t="shared" si="817"/>
        <v>0</v>
      </c>
      <c r="K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5">
        <f t="shared" si="818"/>
        <v>0</v>
      </c>
      <c r="AC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5">
        <f t="shared" si="819"/>
        <v>0</v>
      </c>
      <c r="AG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5">
        <f t="shared" si="820"/>
        <v>0</v>
      </c>
      <c r="AK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5">
        <f t="shared" si="821"/>
        <v>0</v>
      </c>
      <c r="AO407" s="185">
        <f t="shared" si="822"/>
        <v>0</v>
      </c>
    </row>
    <row r="408" spans="2:41" x14ac:dyDescent="0.25">
      <c r="B408" s="183" t="s">
        <v>1090</v>
      </c>
      <c r="C408" s="184" t="s">
        <v>1091</v>
      </c>
      <c r="D4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5">
        <f t="shared" si="815"/>
        <v>0</v>
      </c>
      <c r="G408" s="185"/>
      <c r="H408" s="185">
        <f t="shared" si="816"/>
        <v>0</v>
      </c>
      <c r="I408" s="185"/>
      <c r="J408" s="185">
        <f t="shared" si="817"/>
        <v>0</v>
      </c>
      <c r="K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5">
        <f t="shared" si="818"/>
        <v>0</v>
      </c>
      <c r="AC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5">
        <f t="shared" si="819"/>
        <v>0</v>
      </c>
      <c r="AG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5">
        <f t="shared" si="820"/>
        <v>0</v>
      </c>
      <c r="AK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5">
        <f t="shared" si="821"/>
        <v>0</v>
      </c>
      <c r="AO408" s="185">
        <f t="shared" si="822"/>
        <v>0</v>
      </c>
    </row>
    <row r="409" spans="2:41" x14ac:dyDescent="0.25">
      <c r="B409" s="183" t="s">
        <v>1092</v>
      </c>
      <c r="C409" s="184" t="s">
        <v>1093</v>
      </c>
      <c r="D4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5">
        <f t="shared" si="815"/>
        <v>0</v>
      </c>
      <c r="G409" s="185"/>
      <c r="H409" s="185">
        <f t="shared" si="816"/>
        <v>0</v>
      </c>
      <c r="I409" s="185"/>
      <c r="J409" s="185">
        <f t="shared" si="817"/>
        <v>0</v>
      </c>
      <c r="K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5">
        <f t="shared" si="818"/>
        <v>0</v>
      </c>
      <c r="AC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5">
        <f t="shared" si="819"/>
        <v>0</v>
      </c>
      <c r="AG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5">
        <f t="shared" si="820"/>
        <v>0</v>
      </c>
      <c r="AK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5">
        <f t="shared" si="821"/>
        <v>0</v>
      </c>
      <c r="AO409" s="185">
        <f t="shared" si="822"/>
        <v>0</v>
      </c>
    </row>
    <row r="410" spans="2:41" x14ac:dyDescent="0.25">
      <c r="B410" s="183" t="s">
        <v>1094</v>
      </c>
      <c r="C410" s="184" t="s">
        <v>1095</v>
      </c>
      <c r="D4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5">
        <f t="shared" si="815"/>
        <v>0</v>
      </c>
      <c r="G410" s="185"/>
      <c r="H410" s="185">
        <f t="shared" si="816"/>
        <v>0</v>
      </c>
      <c r="I410" s="185"/>
      <c r="J410" s="185">
        <f t="shared" si="817"/>
        <v>0</v>
      </c>
      <c r="K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5">
        <f t="shared" si="818"/>
        <v>0</v>
      </c>
      <c r="AC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5">
        <f t="shared" si="819"/>
        <v>0</v>
      </c>
      <c r="AG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5">
        <f t="shared" si="820"/>
        <v>0</v>
      </c>
      <c r="AK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5">
        <f t="shared" si="821"/>
        <v>0</v>
      </c>
      <c r="AO410" s="185">
        <f t="shared" si="822"/>
        <v>0</v>
      </c>
    </row>
    <row r="411" spans="2:41" x14ac:dyDescent="0.25">
      <c r="B411" s="183" t="s">
        <v>1096</v>
      </c>
      <c r="C411" s="184" t="s">
        <v>1097</v>
      </c>
      <c r="D4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5">
        <f t="shared" si="815"/>
        <v>0</v>
      </c>
      <c r="G411" s="185"/>
      <c r="H411" s="185">
        <f t="shared" si="816"/>
        <v>0</v>
      </c>
      <c r="I411" s="185"/>
      <c r="J411" s="185">
        <f t="shared" si="817"/>
        <v>0</v>
      </c>
      <c r="K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5">
        <f t="shared" si="818"/>
        <v>0</v>
      </c>
      <c r="AC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5">
        <f t="shared" si="819"/>
        <v>0</v>
      </c>
      <c r="AG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5">
        <f t="shared" si="820"/>
        <v>0</v>
      </c>
      <c r="AK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5">
        <f t="shared" si="821"/>
        <v>0</v>
      </c>
      <c r="AO411" s="185">
        <f t="shared" si="822"/>
        <v>0</v>
      </c>
    </row>
    <row r="412" spans="2:41" x14ac:dyDescent="0.25">
      <c r="B412" s="183" t="s">
        <v>1098</v>
      </c>
      <c r="C412" s="184" t="s">
        <v>1099</v>
      </c>
      <c r="D4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5">
        <f t="shared" si="815"/>
        <v>0</v>
      </c>
      <c r="G412" s="185"/>
      <c r="H412" s="185">
        <f t="shared" si="816"/>
        <v>0</v>
      </c>
      <c r="I412" s="185"/>
      <c r="J412" s="185">
        <f t="shared" si="817"/>
        <v>0</v>
      </c>
      <c r="K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5">
        <f t="shared" si="818"/>
        <v>0</v>
      </c>
      <c r="AC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5">
        <f t="shared" si="819"/>
        <v>0</v>
      </c>
      <c r="AG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5">
        <f t="shared" si="820"/>
        <v>0</v>
      </c>
      <c r="AK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5">
        <f t="shared" si="821"/>
        <v>0</v>
      </c>
      <c r="AO412" s="185">
        <f t="shared" si="822"/>
        <v>0</v>
      </c>
    </row>
    <row r="413" spans="2:41" x14ac:dyDescent="0.25">
      <c r="B413" s="183" t="s">
        <v>1100</v>
      </c>
      <c r="C413" s="184" t="s">
        <v>1101</v>
      </c>
      <c r="D4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5">
        <f t="shared" si="815"/>
        <v>0</v>
      </c>
      <c r="G413" s="185"/>
      <c r="H413" s="185">
        <f t="shared" si="816"/>
        <v>0</v>
      </c>
      <c r="I413" s="185"/>
      <c r="J413" s="185">
        <f t="shared" si="817"/>
        <v>0</v>
      </c>
      <c r="K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5">
        <f t="shared" si="818"/>
        <v>0</v>
      </c>
      <c r="AC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5">
        <f t="shared" si="819"/>
        <v>0</v>
      </c>
      <c r="AG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5">
        <f t="shared" si="820"/>
        <v>0</v>
      </c>
      <c r="AK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5">
        <f t="shared" si="821"/>
        <v>0</v>
      </c>
      <c r="AO413" s="185">
        <f t="shared" si="822"/>
        <v>0</v>
      </c>
    </row>
    <row r="414" spans="2:41" x14ac:dyDescent="0.25">
      <c r="B414" s="183" t="s">
        <v>1102</v>
      </c>
      <c r="C414" s="184" t="s">
        <v>1103</v>
      </c>
      <c r="D4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5">
        <f t="shared" si="815"/>
        <v>0</v>
      </c>
      <c r="G414" s="185"/>
      <c r="H414" s="185">
        <f t="shared" si="816"/>
        <v>0</v>
      </c>
      <c r="I414" s="185"/>
      <c r="J414" s="185">
        <f t="shared" si="817"/>
        <v>0</v>
      </c>
      <c r="K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5">
        <f t="shared" si="818"/>
        <v>0</v>
      </c>
      <c r="AC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5">
        <f t="shared" si="819"/>
        <v>0</v>
      </c>
      <c r="AG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5">
        <f t="shared" si="820"/>
        <v>0</v>
      </c>
      <c r="AK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5">
        <f t="shared" si="821"/>
        <v>0</v>
      </c>
      <c r="AO414" s="185">
        <f t="shared" si="822"/>
        <v>0</v>
      </c>
    </row>
    <row r="415" spans="2:41" x14ac:dyDescent="0.25">
      <c r="B415" s="183" t="s">
        <v>1104</v>
      </c>
      <c r="C415" s="184" t="s">
        <v>1105</v>
      </c>
      <c r="D4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5">
        <f t="shared" si="815"/>
        <v>0</v>
      </c>
      <c r="G415" s="185"/>
      <c r="H415" s="185">
        <f t="shared" si="816"/>
        <v>0</v>
      </c>
      <c r="I415" s="185"/>
      <c r="J415" s="185">
        <f t="shared" si="817"/>
        <v>0</v>
      </c>
      <c r="K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5">
        <f t="shared" si="818"/>
        <v>0</v>
      </c>
      <c r="AC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5">
        <f t="shared" si="819"/>
        <v>0</v>
      </c>
      <c r="AG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5">
        <f t="shared" si="820"/>
        <v>0</v>
      </c>
      <c r="AK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5">
        <f t="shared" si="821"/>
        <v>0</v>
      </c>
      <c r="AO415" s="185">
        <f t="shared" si="822"/>
        <v>0</v>
      </c>
    </row>
    <row r="416" spans="2:41" x14ac:dyDescent="0.25">
      <c r="B416" s="183" t="s">
        <v>1106</v>
      </c>
      <c r="C416" s="184" t="s">
        <v>1107</v>
      </c>
      <c r="D4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5">
        <f t="shared" si="815"/>
        <v>0</v>
      </c>
      <c r="G416" s="185"/>
      <c r="H416" s="185">
        <f t="shared" si="816"/>
        <v>0</v>
      </c>
      <c r="I416" s="185"/>
      <c r="J416" s="185">
        <f t="shared" si="817"/>
        <v>0</v>
      </c>
      <c r="K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5">
        <f t="shared" si="818"/>
        <v>0</v>
      </c>
      <c r="AC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5">
        <f t="shared" si="819"/>
        <v>0</v>
      </c>
      <c r="AG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5">
        <f t="shared" si="820"/>
        <v>0</v>
      </c>
      <c r="AK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5">
        <f t="shared" si="821"/>
        <v>0</v>
      </c>
      <c r="AO416" s="185">
        <f t="shared" si="822"/>
        <v>0</v>
      </c>
    </row>
    <row r="417" spans="2:41" x14ac:dyDescent="0.25">
      <c r="B417" s="183" t="s">
        <v>1108</v>
      </c>
      <c r="C417" s="184" t="s">
        <v>1109</v>
      </c>
      <c r="D4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5">
        <f t="shared" si="815"/>
        <v>0</v>
      </c>
      <c r="G417" s="185"/>
      <c r="H417" s="185">
        <f t="shared" si="816"/>
        <v>0</v>
      </c>
      <c r="I417" s="185"/>
      <c r="J417" s="185">
        <f t="shared" si="817"/>
        <v>0</v>
      </c>
      <c r="K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5">
        <f t="shared" si="818"/>
        <v>0</v>
      </c>
      <c r="AC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5">
        <f t="shared" si="819"/>
        <v>0</v>
      </c>
      <c r="AG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5">
        <f t="shared" si="820"/>
        <v>0</v>
      </c>
      <c r="AK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5">
        <f t="shared" si="821"/>
        <v>0</v>
      </c>
      <c r="AO417" s="185">
        <f t="shared" si="822"/>
        <v>0</v>
      </c>
    </row>
    <row r="418" spans="2:41" x14ac:dyDescent="0.25">
      <c r="B418" s="183" t="s">
        <v>1110</v>
      </c>
      <c r="C418" s="184" t="s">
        <v>1111</v>
      </c>
      <c r="D4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5">
        <f t="shared" si="815"/>
        <v>0</v>
      </c>
      <c r="G418" s="185"/>
      <c r="H418" s="185">
        <f t="shared" si="816"/>
        <v>0</v>
      </c>
      <c r="I418" s="185"/>
      <c r="J418" s="185">
        <f t="shared" si="817"/>
        <v>0</v>
      </c>
      <c r="K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5">
        <f t="shared" si="818"/>
        <v>0</v>
      </c>
      <c r="AC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5">
        <f t="shared" si="819"/>
        <v>0</v>
      </c>
      <c r="AG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5">
        <f t="shared" si="820"/>
        <v>0</v>
      </c>
      <c r="AK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5">
        <f t="shared" si="821"/>
        <v>0</v>
      </c>
      <c r="AO418" s="185">
        <f t="shared" si="822"/>
        <v>0</v>
      </c>
    </row>
    <row r="419" spans="2:41" x14ac:dyDescent="0.25">
      <c r="B419" s="183" t="s">
        <v>1112</v>
      </c>
      <c r="C419" s="184" t="s">
        <v>1113</v>
      </c>
      <c r="D4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5">
        <f t="shared" si="815"/>
        <v>0</v>
      </c>
      <c r="G419" s="185"/>
      <c r="H419" s="185">
        <f t="shared" si="816"/>
        <v>0</v>
      </c>
      <c r="I419" s="185"/>
      <c r="J419" s="185">
        <f t="shared" si="817"/>
        <v>0</v>
      </c>
      <c r="K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5">
        <f t="shared" si="818"/>
        <v>0</v>
      </c>
      <c r="AC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5">
        <f t="shared" si="819"/>
        <v>0</v>
      </c>
      <c r="AG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5">
        <f t="shared" si="820"/>
        <v>0</v>
      </c>
      <c r="AK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5">
        <f t="shared" si="821"/>
        <v>0</v>
      </c>
      <c r="AO419" s="185">
        <f t="shared" si="822"/>
        <v>0</v>
      </c>
    </row>
    <row r="420" spans="2:41" x14ac:dyDescent="0.25">
      <c r="B420" s="183" t="s">
        <v>1114</v>
      </c>
      <c r="C420" s="184" t="s">
        <v>1115</v>
      </c>
      <c r="D4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5">
        <f t="shared" ref="F420:F428" si="823">D420+E420</f>
        <v>0</v>
      </c>
      <c r="G420" s="185"/>
      <c r="H420" s="185">
        <f t="shared" ref="H420:H428" si="824">F420-G420</f>
        <v>0</v>
      </c>
      <c r="I420" s="185"/>
      <c r="J420" s="185">
        <f t="shared" ref="J420:J428" si="825">F420-I420</f>
        <v>0</v>
      </c>
      <c r="K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5">
        <f t="shared" ref="AB420:AB428" si="826">Y420+Z420+AA420</f>
        <v>0</v>
      </c>
      <c r="AC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5">
        <f t="shared" ref="AF420:AF428" si="827">AC420+AD420+AE420</f>
        <v>0</v>
      </c>
      <c r="AG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5">
        <f t="shared" ref="AJ420:AJ428" si="828">AG420+AH420+AI420</f>
        <v>0</v>
      </c>
      <c r="AK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5">
        <f t="shared" ref="AN420:AN428" si="829">AK420+AL420+AM420</f>
        <v>0</v>
      </c>
      <c r="AO420" s="185">
        <f t="shared" ref="AO420:AO428" si="830">AB420+AF420+AJ420+AN420</f>
        <v>0</v>
      </c>
    </row>
    <row r="421" spans="2:41" x14ac:dyDescent="0.25">
      <c r="B421" s="183" t="s">
        <v>1116</v>
      </c>
      <c r="C421" s="184" t="s">
        <v>1117</v>
      </c>
      <c r="D4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5">
        <f t="shared" si="823"/>
        <v>0</v>
      </c>
      <c r="G421" s="185"/>
      <c r="H421" s="185">
        <f t="shared" si="824"/>
        <v>0</v>
      </c>
      <c r="I421" s="185"/>
      <c r="J421" s="185">
        <f t="shared" si="825"/>
        <v>0</v>
      </c>
      <c r="K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5">
        <f t="shared" si="826"/>
        <v>0</v>
      </c>
      <c r="AC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5">
        <f t="shared" si="827"/>
        <v>0</v>
      </c>
      <c r="AG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5">
        <f t="shared" si="828"/>
        <v>0</v>
      </c>
      <c r="AK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5">
        <f t="shared" si="829"/>
        <v>0</v>
      </c>
      <c r="AO421" s="185">
        <f t="shared" si="830"/>
        <v>0</v>
      </c>
    </row>
    <row r="422" spans="2:41" x14ac:dyDescent="0.25">
      <c r="B422" s="183" t="s">
        <v>1118</v>
      </c>
      <c r="C422" s="184" t="s">
        <v>1119</v>
      </c>
      <c r="D4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5">
        <f t="shared" si="823"/>
        <v>0</v>
      </c>
      <c r="G422" s="185"/>
      <c r="H422" s="185">
        <f t="shared" si="824"/>
        <v>0</v>
      </c>
      <c r="I422" s="185"/>
      <c r="J422" s="185">
        <f t="shared" si="825"/>
        <v>0</v>
      </c>
      <c r="K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5">
        <f t="shared" si="826"/>
        <v>0</v>
      </c>
      <c r="AC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5">
        <f t="shared" si="827"/>
        <v>0</v>
      </c>
      <c r="AG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5">
        <f t="shared" si="828"/>
        <v>0</v>
      </c>
      <c r="AK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5">
        <f t="shared" si="829"/>
        <v>0</v>
      </c>
      <c r="AO422" s="185">
        <f t="shared" si="830"/>
        <v>0</v>
      </c>
    </row>
    <row r="423" spans="2:41" x14ac:dyDescent="0.25">
      <c r="B423" s="183" t="s">
        <v>1120</v>
      </c>
      <c r="C423" s="184" t="s">
        <v>1121</v>
      </c>
      <c r="D4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5">
        <f t="shared" si="823"/>
        <v>0</v>
      </c>
      <c r="G423" s="185"/>
      <c r="H423" s="185">
        <f t="shared" si="824"/>
        <v>0</v>
      </c>
      <c r="I423" s="185"/>
      <c r="J423" s="185">
        <f t="shared" si="825"/>
        <v>0</v>
      </c>
      <c r="K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5">
        <f t="shared" si="826"/>
        <v>0</v>
      </c>
      <c r="AC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5">
        <f t="shared" si="827"/>
        <v>0</v>
      </c>
      <c r="AG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5">
        <f t="shared" si="828"/>
        <v>0</v>
      </c>
      <c r="AK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5">
        <f t="shared" si="829"/>
        <v>0</v>
      </c>
      <c r="AO423" s="185">
        <f t="shared" si="830"/>
        <v>0</v>
      </c>
    </row>
    <row r="424" spans="2:41" x14ac:dyDescent="0.25">
      <c r="B424" s="183" t="s">
        <v>1122</v>
      </c>
      <c r="C424" s="184" t="s">
        <v>1123</v>
      </c>
      <c r="D4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5">
        <f t="shared" si="823"/>
        <v>0</v>
      </c>
      <c r="G424" s="185"/>
      <c r="H424" s="185">
        <f t="shared" si="824"/>
        <v>0</v>
      </c>
      <c r="I424" s="185"/>
      <c r="J424" s="185">
        <f t="shared" si="825"/>
        <v>0</v>
      </c>
      <c r="K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5">
        <f t="shared" si="826"/>
        <v>0</v>
      </c>
      <c r="AC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5">
        <f t="shared" si="827"/>
        <v>0</v>
      </c>
      <c r="AG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5">
        <f t="shared" si="828"/>
        <v>0</v>
      </c>
      <c r="AK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5">
        <f t="shared" si="829"/>
        <v>0</v>
      </c>
      <c r="AO424" s="185">
        <f t="shared" si="830"/>
        <v>0</v>
      </c>
    </row>
    <row r="425" spans="2:41" x14ac:dyDescent="0.25">
      <c r="B425" s="183" t="s">
        <v>1124</v>
      </c>
      <c r="C425" s="184" t="s">
        <v>1125</v>
      </c>
      <c r="D4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5">
        <f t="shared" si="823"/>
        <v>0</v>
      </c>
      <c r="G425" s="185"/>
      <c r="H425" s="185">
        <f t="shared" si="824"/>
        <v>0</v>
      </c>
      <c r="I425" s="185"/>
      <c r="J425" s="185">
        <f t="shared" si="825"/>
        <v>0</v>
      </c>
      <c r="K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5">
        <f t="shared" si="826"/>
        <v>0</v>
      </c>
      <c r="AC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5">
        <f t="shared" si="827"/>
        <v>0</v>
      </c>
      <c r="AG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5">
        <f t="shared" si="828"/>
        <v>0</v>
      </c>
      <c r="AK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5">
        <f t="shared" si="829"/>
        <v>0</v>
      </c>
      <c r="AO425" s="185">
        <f t="shared" si="830"/>
        <v>0</v>
      </c>
    </row>
    <row r="426" spans="2:41" x14ac:dyDescent="0.25">
      <c r="B426" s="183" t="s">
        <v>375</v>
      </c>
      <c r="C426" s="184" t="s">
        <v>1126</v>
      </c>
      <c r="D4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5">
        <f t="shared" si="823"/>
        <v>0</v>
      </c>
      <c r="G426" s="185"/>
      <c r="H426" s="185">
        <f t="shared" si="824"/>
        <v>0</v>
      </c>
      <c r="I426" s="185"/>
      <c r="J426" s="185">
        <f t="shared" si="825"/>
        <v>0</v>
      </c>
      <c r="K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5">
        <f t="shared" si="826"/>
        <v>0</v>
      </c>
      <c r="AC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5">
        <f t="shared" si="827"/>
        <v>0</v>
      </c>
      <c r="AG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5">
        <f t="shared" si="828"/>
        <v>0</v>
      </c>
      <c r="AK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5">
        <f t="shared" si="829"/>
        <v>0</v>
      </c>
      <c r="AO426" s="185">
        <f t="shared" si="830"/>
        <v>0</v>
      </c>
    </row>
    <row r="427" spans="2:41" x14ac:dyDescent="0.25">
      <c r="B427" s="183" t="s">
        <v>1127</v>
      </c>
      <c r="C427" s="184" t="s">
        <v>1128</v>
      </c>
      <c r="D4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5">
        <f t="shared" si="823"/>
        <v>0</v>
      </c>
      <c r="G427" s="185"/>
      <c r="H427" s="185">
        <f t="shared" si="824"/>
        <v>0</v>
      </c>
      <c r="I427" s="185"/>
      <c r="J427" s="185">
        <f t="shared" si="825"/>
        <v>0</v>
      </c>
      <c r="K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5">
        <f t="shared" si="826"/>
        <v>0</v>
      </c>
      <c r="AC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5">
        <f t="shared" si="827"/>
        <v>0</v>
      </c>
      <c r="AG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5">
        <f t="shared" si="828"/>
        <v>0</v>
      </c>
      <c r="AK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5">
        <f t="shared" si="829"/>
        <v>0</v>
      </c>
      <c r="AO427" s="185">
        <f t="shared" si="830"/>
        <v>0</v>
      </c>
    </row>
    <row r="428" spans="2:41" x14ac:dyDescent="0.25">
      <c r="B428" s="183" t="s">
        <v>1129</v>
      </c>
      <c r="C428" s="184" t="s">
        <v>1119</v>
      </c>
      <c r="D4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5">
        <f t="shared" si="823"/>
        <v>0</v>
      </c>
      <c r="G428" s="185"/>
      <c r="H428" s="185">
        <f t="shared" si="824"/>
        <v>0</v>
      </c>
      <c r="I428" s="185"/>
      <c r="J428" s="185">
        <f t="shared" si="825"/>
        <v>0</v>
      </c>
      <c r="K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5">
        <f t="shared" si="826"/>
        <v>0</v>
      </c>
      <c r="AC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5">
        <f t="shared" si="827"/>
        <v>0</v>
      </c>
      <c r="AG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5">
        <f t="shared" si="828"/>
        <v>0</v>
      </c>
      <c r="AK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5">
        <f t="shared" si="829"/>
        <v>0</v>
      </c>
      <c r="AO428" s="185">
        <f t="shared" si="830"/>
        <v>0</v>
      </c>
    </row>
    <row r="429" spans="2:41" x14ac:dyDescent="0.25">
      <c r="B429" s="183" t="s">
        <v>1130</v>
      </c>
      <c r="C429" s="184" t="s">
        <v>1131</v>
      </c>
      <c r="D4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5">
        <f t="shared" ref="F429:F444" si="831">D429+E429</f>
        <v>0</v>
      </c>
      <c r="G429" s="185"/>
      <c r="H429" s="185">
        <f t="shared" ref="H429:H444" si="832">F429-G429</f>
        <v>0</v>
      </c>
      <c r="I429" s="185"/>
      <c r="J429" s="185">
        <f t="shared" ref="J429:J444" si="833">F429-I429</f>
        <v>0</v>
      </c>
      <c r="K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5">
        <f t="shared" ref="AB429:AB444" si="834">Y429+Z429+AA429</f>
        <v>0</v>
      </c>
      <c r="AC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5">
        <f t="shared" ref="AF429:AF444" si="835">AC429+AD429+AE429</f>
        <v>0</v>
      </c>
      <c r="AG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5">
        <f t="shared" ref="AJ429:AJ444" si="836">AG429+AH429+AI429</f>
        <v>0</v>
      </c>
      <c r="AK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5">
        <f t="shared" ref="AN429:AN444" si="837">AK429+AL429+AM429</f>
        <v>0</v>
      </c>
      <c r="AO429" s="185">
        <f t="shared" ref="AO429:AO444" si="838">AB429+AF429+AJ429+AN429</f>
        <v>0</v>
      </c>
    </row>
    <row r="430" spans="2:41" x14ac:dyDescent="0.25">
      <c r="B430" s="183" t="s">
        <v>1132</v>
      </c>
      <c r="C430" s="184" t="s">
        <v>1133</v>
      </c>
      <c r="D4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5">
        <f t="shared" si="831"/>
        <v>0</v>
      </c>
      <c r="G430" s="185"/>
      <c r="H430" s="185">
        <f t="shared" si="832"/>
        <v>0</v>
      </c>
      <c r="I430" s="185"/>
      <c r="J430" s="185">
        <f t="shared" si="833"/>
        <v>0</v>
      </c>
      <c r="K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5">
        <f t="shared" si="834"/>
        <v>0</v>
      </c>
      <c r="AC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5">
        <f t="shared" si="835"/>
        <v>0</v>
      </c>
      <c r="AG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5">
        <f t="shared" si="836"/>
        <v>0</v>
      </c>
      <c r="AK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5">
        <f t="shared" si="837"/>
        <v>0</v>
      </c>
      <c r="AO430" s="185">
        <f t="shared" si="838"/>
        <v>0</v>
      </c>
    </row>
    <row r="431" spans="2:41" x14ac:dyDescent="0.25">
      <c r="B431" s="183" t="s">
        <v>1134</v>
      </c>
      <c r="C431" s="184" t="s">
        <v>1135</v>
      </c>
      <c r="D4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5">
        <f t="shared" si="831"/>
        <v>0</v>
      </c>
      <c r="G431" s="185"/>
      <c r="H431" s="185">
        <f t="shared" si="832"/>
        <v>0</v>
      </c>
      <c r="I431" s="185"/>
      <c r="J431" s="185">
        <f t="shared" si="833"/>
        <v>0</v>
      </c>
      <c r="K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5">
        <f t="shared" si="834"/>
        <v>0</v>
      </c>
      <c r="AC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5">
        <f t="shared" si="835"/>
        <v>0</v>
      </c>
      <c r="AG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5">
        <f t="shared" si="836"/>
        <v>0</v>
      </c>
      <c r="AK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5">
        <f t="shared" si="837"/>
        <v>0</v>
      </c>
      <c r="AO431" s="185">
        <f t="shared" si="838"/>
        <v>0</v>
      </c>
    </row>
    <row r="432" spans="2:41" x14ac:dyDescent="0.25">
      <c r="B432" s="183" t="s">
        <v>1136</v>
      </c>
      <c r="C432" s="184" t="s">
        <v>1137</v>
      </c>
      <c r="D4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5">
        <f t="shared" si="831"/>
        <v>0</v>
      </c>
      <c r="G432" s="185"/>
      <c r="H432" s="185">
        <f t="shared" si="832"/>
        <v>0</v>
      </c>
      <c r="I432" s="185"/>
      <c r="J432" s="185">
        <f t="shared" si="833"/>
        <v>0</v>
      </c>
      <c r="K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5">
        <f t="shared" si="834"/>
        <v>0</v>
      </c>
      <c r="AC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5">
        <f t="shared" si="835"/>
        <v>0</v>
      </c>
      <c r="AG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5">
        <f t="shared" si="836"/>
        <v>0</v>
      </c>
      <c r="AK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5">
        <f t="shared" si="837"/>
        <v>0</v>
      </c>
      <c r="AO432" s="185">
        <f t="shared" si="838"/>
        <v>0</v>
      </c>
    </row>
    <row r="433" spans="2:41" x14ac:dyDescent="0.25">
      <c r="B433" s="183" t="s">
        <v>1138</v>
      </c>
      <c r="C433" s="184" t="s">
        <v>1139</v>
      </c>
      <c r="D4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5">
        <f t="shared" si="831"/>
        <v>0</v>
      </c>
      <c r="G433" s="185"/>
      <c r="H433" s="185">
        <f t="shared" si="832"/>
        <v>0</v>
      </c>
      <c r="I433" s="185"/>
      <c r="J433" s="185">
        <f t="shared" si="833"/>
        <v>0</v>
      </c>
      <c r="K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5">
        <f t="shared" si="834"/>
        <v>0</v>
      </c>
      <c r="AC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5">
        <f t="shared" si="835"/>
        <v>0</v>
      </c>
      <c r="AG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5">
        <f t="shared" si="836"/>
        <v>0</v>
      </c>
      <c r="AK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5">
        <f t="shared" si="837"/>
        <v>0</v>
      </c>
      <c r="AO433" s="185">
        <f t="shared" si="838"/>
        <v>0</v>
      </c>
    </row>
    <row r="434" spans="2:41" x14ac:dyDescent="0.25">
      <c r="B434" s="183" t="s">
        <v>1140</v>
      </c>
      <c r="C434" s="184" t="s">
        <v>1141</v>
      </c>
      <c r="D4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5">
        <f t="shared" si="831"/>
        <v>0</v>
      </c>
      <c r="G434" s="185"/>
      <c r="H434" s="185">
        <f t="shared" si="832"/>
        <v>0</v>
      </c>
      <c r="I434" s="185"/>
      <c r="J434" s="185">
        <f t="shared" si="833"/>
        <v>0</v>
      </c>
      <c r="K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5">
        <f t="shared" si="834"/>
        <v>0</v>
      </c>
      <c r="AC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5">
        <f t="shared" si="835"/>
        <v>0</v>
      </c>
      <c r="AG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5">
        <f t="shared" si="836"/>
        <v>0</v>
      </c>
      <c r="AK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5">
        <f t="shared" si="837"/>
        <v>0</v>
      </c>
      <c r="AO434" s="185">
        <f t="shared" si="838"/>
        <v>0</v>
      </c>
    </row>
    <row r="435" spans="2:41" x14ac:dyDescent="0.25">
      <c r="B435" s="183" t="s">
        <v>1142</v>
      </c>
      <c r="C435" s="184" t="s">
        <v>1143</v>
      </c>
      <c r="D4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5">
        <f t="shared" si="831"/>
        <v>0</v>
      </c>
      <c r="G435" s="185"/>
      <c r="H435" s="185">
        <f t="shared" si="832"/>
        <v>0</v>
      </c>
      <c r="I435" s="185"/>
      <c r="J435" s="185">
        <f t="shared" si="833"/>
        <v>0</v>
      </c>
      <c r="K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5">
        <f t="shared" si="834"/>
        <v>0</v>
      </c>
      <c r="AC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5">
        <f t="shared" si="835"/>
        <v>0</v>
      </c>
      <c r="AG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5">
        <f t="shared" si="836"/>
        <v>0</v>
      </c>
      <c r="AK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5">
        <f t="shared" si="837"/>
        <v>0</v>
      </c>
      <c r="AO435" s="185">
        <f t="shared" si="838"/>
        <v>0</v>
      </c>
    </row>
    <row r="436" spans="2:41" x14ac:dyDescent="0.25">
      <c r="B436" s="183" t="s">
        <v>1144</v>
      </c>
      <c r="C436" s="184" t="s">
        <v>1145</v>
      </c>
      <c r="D4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5">
        <f t="shared" si="831"/>
        <v>0</v>
      </c>
      <c r="G436" s="185"/>
      <c r="H436" s="185">
        <f t="shared" si="832"/>
        <v>0</v>
      </c>
      <c r="I436" s="185"/>
      <c r="J436" s="185">
        <f t="shared" si="833"/>
        <v>0</v>
      </c>
      <c r="K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5">
        <f t="shared" si="834"/>
        <v>0</v>
      </c>
      <c r="AC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5">
        <f t="shared" si="835"/>
        <v>0</v>
      </c>
      <c r="AG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5">
        <f t="shared" si="836"/>
        <v>0</v>
      </c>
      <c r="AK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5">
        <f t="shared" si="837"/>
        <v>0</v>
      </c>
      <c r="AO436" s="185">
        <f t="shared" si="838"/>
        <v>0</v>
      </c>
    </row>
    <row r="437" spans="2:41" x14ac:dyDescent="0.25">
      <c r="B437" s="183" t="s">
        <v>1146</v>
      </c>
      <c r="C437" s="184" t="s">
        <v>1147</v>
      </c>
      <c r="D4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5">
        <f t="shared" si="831"/>
        <v>0</v>
      </c>
      <c r="G437" s="185"/>
      <c r="H437" s="185">
        <f t="shared" si="832"/>
        <v>0</v>
      </c>
      <c r="I437" s="185"/>
      <c r="J437" s="185">
        <f t="shared" si="833"/>
        <v>0</v>
      </c>
      <c r="K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5">
        <f t="shared" si="834"/>
        <v>0</v>
      </c>
      <c r="AC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5">
        <f t="shared" si="835"/>
        <v>0</v>
      </c>
      <c r="AG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5">
        <f t="shared" si="836"/>
        <v>0</v>
      </c>
      <c r="AK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5">
        <f t="shared" si="837"/>
        <v>0</v>
      </c>
      <c r="AO437" s="185">
        <f t="shared" si="838"/>
        <v>0</v>
      </c>
    </row>
    <row r="438" spans="2:41" x14ac:dyDescent="0.25">
      <c r="B438" s="183" t="s">
        <v>1148</v>
      </c>
      <c r="C438" s="184" t="s">
        <v>1149</v>
      </c>
      <c r="D4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5">
        <f t="shared" si="831"/>
        <v>0</v>
      </c>
      <c r="G438" s="185"/>
      <c r="H438" s="185">
        <f t="shared" si="832"/>
        <v>0</v>
      </c>
      <c r="I438" s="185"/>
      <c r="J438" s="185">
        <f t="shared" si="833"/>
        <v>0</v>
      </c>
      <c r="K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5">
        <f t="shared" si="834"/>
        <v>0</v>
      </c>
      <c r="AC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5">
        <f t="shared" si="835"/>
        <v>0</v>
      </c>
      <c r="AG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5">
        <f t="shared" si="836"/>
        <v>0</v>
      </c>
      <c r="AK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5">
        <f t="shared" si="837"/>
        <v>0</v>
      </c>
      <c r="AO438" s="185">
        <f t="shared" si="838"/>
        <v>0</v>
      </c>
    </row>
    <row r="439" spans="2:41" x14ac:dyDescent="0.25">
      <c r="B439" s="183" t="s">
        <v>1150</v>
      </c>
      <c r="C439" s="184" t="s">
        <v>1151</v>
      </c>
      <c r="D4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5">
        <f t="shared" si="831"/>
        <v>0</v>
      </c>
      <c r="G439" s="185"/>
      <c r="H439" s="185">
        <f t="shared" si="832"/>
        <v>0</v>
      </c>
      <c r="I439" s="185"/>
      <c r="J439" s="185">
        <f t="shared" si="833"/>
        <v>0</v>
      </c>
      <c r="K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5">
        <f t="shared" si="834"/>
        <v>0</v>
      </c>
      <c r="AC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5">
        <f t="shared" si="835"/>
        <v>0</v>
      </c>
      <c r="AG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5">
        <f t="shared" si="836"/>
        <v>0</v>
      </c>
      <c r="AK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5">
        <f t="shared" si="837"/>
        <v>0</v>
      </c>
      <c r="AO439" s="185">
        <f t="shared" si="838"/>
        <v>0</v>
      </c>
    </row>
    <row r="440" spans="2:41" x14ac:dyDescent="0.25">
      <c r="B440" s="183" t="s">
        <v>1152</v>
      </c>
      <c r="C440" s="184" t="s">
        <v>1153</v>
      </c>
      <c r="D4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5">
        <f t="shared" si="831"/>
        <v>0</v>
      </c>
      <c r="G440" s="185"/>
      <c r="H440" s="185">
        <f t="shared" si="832"/>
        <v>0</v>
      </c>
      <c r="I440" s="185"/>
      <c r="J440" s="185">
        <f t="shared" si="833"/>
        <v>0</v>
      </c>
      <c r="K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5">
        <f t="shared" si="834"/>
        <v>0</v>
      </c>
      <c r="AC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5">
        <f t="shared" si="835"/>
        <v>0</v>
      </c>
      <c r="AG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5">
        <f t="shared" si="836"/>
        <v>0</v>
      </c>
      <c r="AK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5">
        <f t="shared" si="837"/>
        <v>0</v>
      </c>
      <c r="AO440" s="185">
        <f t="shared" si="838"/>
        <v>0</v>
      </c>
    </row>
    <row r="441" spans="2:41" x14ac:dyDescent="0.25">
      <c r="B441" s="183" t="s">
        <v>1154</v>
      </c>
      <c r="C441" s="184" t="s">
        <v>1155</v>
      </c>
      <c r="D4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5">
        <f t="shared" si="831"/>
        <v>0</v>
      </c>
      <c r="G441" s="185"/>
      <c r="H441" s="185">
        <f t="shared" si="832"/>
        <v>0</v>
      </c>
      <c r="I441" s="185"/>
      <c r="J441" s="185">
        <f t="shared" si="833"/>
        <v>0</v>
      </c>
      <c r="K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5">
        <f t="shared" si="834"/>
        <v>0</v>
      </c>
      <c r="AC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5">
        <f t="shared" si="835"/>
        <v>0</v>
      </c>
      <c r="AG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5">
        <f t="shared" si="836"/>
        <v>0</v>
      </c>
      <c r="AK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5">
        <f t="shared" si="837"/>
        <v>0</v>
      </c>
      <c r="AO441" s="185">
        <f t="shared" si="838"/>
        <v>0</v>
      </c>
    </row>
    <row r="442" spans="2:41" x14ac:dyDescent="0.25">
      <c r="B442" s="183" t="s">
        <v>1156</v>
      </c>
      <c r="C442" s="184" t="s">
        <v>1157</v>
      </c>
      <c r="D4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5">
        <f t="shared" si="831"/>
        <v>0</v>
      </c>
      <c r="G442" s="185"/>
      <c r="H442" s="185">
        <f t="shared" si="832"/>
        <v>0</v>
      </c>
      <c r="I442" s="185"/>
      <c r="J442" s="185">
        <f t="shared" si="833"/>
        <v>0</v>
      </c>
      <c r="K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5">
        <f t="shared" si="834"/>
        <v>0</v>
      </c>
      <c r="AC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5">
        <f t="shared" si="835"/>
        <v>0</v>
      </c>
      <c r="AG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5">
        <f t="shared" si="836"/>
        <v>0</v>
      </c>
      <c r="AK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5">
        <f t="shared" si="837"/>
        <v>0</v>
      </c>
      <c r="AO442" s="185">
        <f t="shared" si="838"/>
        <v>0</v>
      </c>
    </row>
    <row r="443" spans="2:41" x14ac:dyDescent="0.25">
      <c r="B443" s="183" t="s">
        <v>1158</v>
      </c>
      <c r="C443" s="184" t="s">
        <v>1159</v>
      </c>
      <c r="D4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5">
        <f t="shared" si="831"/>
        <v>0</v>
      </c>
      <c r="G443" s="185"/>
      <c r="H443" s="185">
        <f t="shared" si="832"/>
        <v>0</v>
      </c>
      <c r="I443" s="185"/>
      <c r="J443" s="185">
        <f t="shared" si="833"/>
        <v>0</v>
      </c>
      <c r="K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5">
        <f t="shared" si="834"/>
        <v>0</v>
      </c>
      <c r="AC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5">
        <f t="shared" si="835"/>
        <v>0</v>
      </c>
      <c r="AG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5">
        <f t="shared" si="836"/>
        <v>0</v>
      </c>
      <c r="AK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5">
        <f t="shared" si="837"/>
        <v>0</v>
      </c>
      <c r="AO443" s="185">
        <f t="shared" si="838"/>
        <v>0</v>
      </c>
    </row>
    <row r="444" spans="2:41" x14ac:dyDescent="0.25">
      <c r="B444" s="183" t="s">
        <v>1160</v>
      </c>
      <c r="C444" s="184" t="s">
        <v>1161</v>
      </c>
      <c r="D4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5">
        <f t="shared" si="831"/>
        <v>0</v>
      </c>
      <c r="G444" s="185"/>
      <c r="H444" s="185">
        <f t="shared" si="832"/>
        <v>0</v>
      </c>
      <c r="I444" s="185"/>
      <c r="J444" s="185">
        <f t="shared" si="833"/>
        <v>0</v>
      </c>
      <c r="K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5">
        <f t="shared" si="834"/>
        <v>0</v>
      </c>
      <c r="AC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5">
        <f t="shared" si="835"/>
        <v>0</v>
      </c>
      <c r="AG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5">
        <f t="shared" si="836"/>
        <v>0</v>
      </c>
      <c r="AK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5">
        <f t="shared" si="837"/>
        <v>0</v>
      </c>
      <c r="AO444" s="185">
        <f t="shared" si="838"/>
        <v>0</v>
      </c>
    </row>
    <row r="445" spans="2:41" x14ac:dyDescent="0.25">
      <c r="B445" s="183" t="s">
        <v>1162</v>
      </c>
      <c r="C445" s="184" t="s">
        <v>1163</v>
      </c>
      <c r="D4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5">
        <f>D445+E445</f>
        <v>0</v>
      </c>
      <c r="G445" s="185"/>
      <c r="H445" s="185">
        <f>F445-G445</f>
        <v>0</v>
      </c>
      <c r="I445" s="185"/>
      <c r="J445" s="185">
        <f>F445-I445</f>
        <v>0</v>
      </c>
      <c r="K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5">
        <f>Y445+Z445+AA445</f>
        <v>0</v>
      </c>
      <c r="AC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5">
        <f>AC445+AD445+AE445</f>
        <v>0</v>
      </c>
      <c r="AG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5">
        <f>AG445+AH445+AI445</f>
        <v>0</v>
      </c>
      <c r="AK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5">
        <f>AK445+AL445+AM445</f>
        <v>0</v>
      </c>
      <c r="AO445" s="185">
        <f>AB445+AF445+AJ445+AN445</f>
        <v>0</v>
      </c>
    </row>
    <row r="446" spans="2:41" x14ac:dyDescent="0.25">
      <c r="B446" s="183" t="s">
        <v>1164</v>
      </c>
      <c r="C446" s="184" t="s">
        <v>1165</v>
      </c>
      <c r="D4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5">
        <f>D446+E446</f>
        <v>0</v>
      </c>
      <c r="G446" s="185"/>
      <c r="H446" s="185">
        <f>F446-G446</f>
        <v>0</v>
      </c>
      <c r="I446" s="185"/>
      <c r="J446" s="185">
        <f>F446-I446</f>
        <v>0</v>
      </c>
      <c r="K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5">
        <f>Y446+Z446+AA446</f>
        <v>0</v>
      </c>
      <c r="AC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5">
        <f>AC446+AD446+AE446</f>
        <v>0</v>
      </c>
      <c r="AG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5">
        <f>AG446+AH446+AI446</f>
        <v>0</v>
      </c>
      <c r="AK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5">
        <f>AK446+AL446+AM446</f>
        <v>0</v>
      </c>
      <c r="AO446" s="185">
        <f>AB446+AF446+AJ446+AN446</f>
        <v>0</v>
      </c>
    </row>
    <row r="447" spans="2:41" x14ac:dyDescent="0.25">
      <c r="B447" s="183" t="s">
        <v>1166</v>
      </c>
      <c r="C447" s="184" t="s">
        <v>1167</v>
      </c>
      <c r="D4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5">
        <f>D447+E447</f>
        <v>0</v>
      </c>
      <c r="G447" s="185"/>
      <c r="H447" s="185">
        <f>F447-G447</f>
        <v>0</v>
      </c>
      <c r="I447" s="185"/>
      <c r="J447" s="185">
        <f>F447-I447</f>
        <v>0</v>
      </c>
      <c r="K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5">
        <f>Y447+Z447+AA447</f>
        <v>0</v>
      </c>
      <c r="AC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5">
        <f>AC447+AD447+AE447</f>
        <v>0</v>
      </c>
      <c r="AG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5">
        <f>AG447+AH447+AI447</f>
        <v>0</v>
      </c>
      <c r="AK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5">
        <f>AK447+AL447+AM447</f>
        <v>0</v>
      </c>
      <c r="AO447" s="185">
        <f>AB447+AF447+AJ447+AN447</f>
        <v>0</v>
      </c>
    </row>
    <row r="448" spans="2:41" x14ac:dyDescent="0.25">
      <c r="B448" s="183" t="s">
        <v>1168</v>
      </c>
      <c r="C448" s="184" t="s">
        <v>1169</v>
      </c>
      <c r="D4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5">
        <f>D448+E448</f>
        <v>0</v>
      </c>
      <c r="G448" s="185"/>
      <c r="H448" s="185">
        <f>F448-G448</f>
        <v>0</v>
      </c>
      <c r="I448" s="185"/>
      <c r="J448" s="185">
        <f>F448-I448</f>
        <v>0</v>
      </c>
      <c r="K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5">
        <f>Y448+Z448+AA448</f>
        <v>0</v>
      </c>
      <c r="AC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5">
        <f>AC448+AD448+AE448</f>
        <v>0</v>
      </c>
      <c r="AG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5">
        <f>AG448+AH448+AI448</f>
        <v>0</v>
      </c>
      <c r="AK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5">
        <f>AK448+AL448+AM448</f>
        <v>0</v>
      </c>
      <c r="AO448" s="185">
        <f>AB448+AF448+AJ448+AN448</f>
        <v>0</v>
      </c>
    </row>
    <row r="449" spans="2:41" x14ac:dyDescent="0.25">
      <c r="B449" s="183" t="s">
        <v>1170</v>
      </c>
      <c r="C449" s="184" t="s">
        <v>1171</v>
      </c>
      <c r="D4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5">
        <f t="shared" ref="F449:F452" si="839">D449+E449</f>
        <v>0</v>
      </c>
      <c r="G449" s="185"/>
      <c r="H449" s="185">
        <f t="shared" ref="H449:H452" si="840">F449-G449</f>
        <v>0</v>
      </c>
      <c r="I449" s="185"/>
      <c r="J449" s="185">
        <f t="shared" ref="J449:J452" si="841">F449-I449</f>
        <v>0</v>
      </c>
      <c r="K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5">
        <f t="shared" ref="AB449:AB452" si="842">Y449+Z449+AA449</f>
        <v>0</v>
      </c>
      <c r="AC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5">
        <f t="shared" ref="AF449:AF452" si="843">AC449+AD449+AE449</f>
        <v>0</v>
      </c>
      <c r="AG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5">
        <f t="shared" ref="AJ449:AJ452" si="844">AG449+AH449+AI449</f>
        <v>0</v>
      </c>
      <c r="AK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5">
        <f t="shared" ref="AN449:AN452" si="845">AK449+AL449+AM449</f>
        <v>0</v>
      </c>
      <c r="AO449" s="185">
        <f t="shared" ref="AO449:AO452" si="846">AB449+AF449+AJ449+AN449</f>
        <v>0</v>
      </c>
    </row>
    <row r="450" spans="2:41" x14ac:dyDescent="0.25">
      <c r="B450" s="183" t="s">
        <v>1172</v>
      </c>
      <c r="C450" s="184" t="s">
        <v>1173</v>
      </c>
      <c r="D4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5">
        <f t="shared" si="839"/>
        <v>0</v>
      </c>
      <c r="G450" s="185"/>
      <c r="H450" s="185">
        <f t="shared" si="840"/>
        <v>0</v>
      </c>
      <c r="I450" s="185"/>
      <c r="J450" s="185">
        <f t="shared" si="841"/>
        <v>0</v>
      </c>
      <c r="K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5">
        <f t="shared" si="842"/>
        <v>0</v>
      </c>
      <c r="AC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5">
        <f t="shared" si="843"/>
        <v>0</v>
      </c>
      <c r="AG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5">
        <f t="shared" si="844"/>
        <v>0</v>
      </c>
      <c r="AK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5">
        <f t="shared" si="845"/>
        <v>0</v>
      </c>
      <c r="AO450" s="185">
        <f t="shared" si="846"/>
        <v>0</v>
      </c>
    </row>
    <row r="451" spans="2:41" x14ac:dyDescent="0.25">
      <c r="B451" s="183" t="s">
        <v>1174</v>
      </c>
      <c r="C451" s="184" t="s">
        <v>1175</v>
      </c>
      <c r="D4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5">
        <f t="shared" si="839"/>
        <v>0</v>
      </c>
      <c r="G451" s="185"/>
      <c r="H451" s="185">
        <f t="shared" si="840"/>
        <v>0</v>
      </c>
      <c r="I451" s="185"/>
      <c r="J451" s="185">
        <f t="shared" si="841"/>
        <v>0</v>
      </c>
      <c r="K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5">
        <f t="shared" si="842"/>
        <v>0</v>
      </c>
      <c r="AC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5">
        <f t="shared" si="843"/>
        <v>0</v>
      </c>
      <c r="AG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5">
        <f t="shared" si="844"/>
        <v>0</v>
      </c>
      <c r="AK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5">
        <f t="shared" si="845"/>
        <v>0</v>
      </c>
      <c r="AO451" s="185">
        <f t="shared" si="846"/>
        <v>0</v>
      </c>
    </row>
    <row r="452" spans="2:41" x14ac:dyDescent="0.25">
      <c r="B452" s="183" t="s">
        <v>1176</v>
      </c>
      <c r="C452" s="184" t="s">
        <v>1177</v>
      </c>
      <c r="D4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5">
        <f t="shared" si="839"/>
        <v>0</v>
      </c>
      <c r="G452" s="185"/>
      <c r="H452" s="185">
        <f t="shared" si="840"/>
        <v>0</v>
      </c>
      <c r="I452" s="185"/>
      <c r="J452" s="185">
        <f t="shared" si="841"/>
        <v>0</v>
      </c>
      <c r="K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5">
        <f t="shared" si="842"/>
        <v>0</v>
      </c>
      <c r="AC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5">
        <f t="shared" si="843"/>
        <v>0</v>
      </c>
      <c r="AG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5">
        <f t="shared" si="844"/>
        <v>0</v>
      </c>
      <c r="AK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5">
        <f t="shared" si="845"/>
        <v>0</v>
      </c>
      <c r="AO452" s="185">
        <f t="shared" si="846"/>
        <v>0</v>
      </c>
    </row>
    <row r="453" spans="2:41" x14ac:dyDescent="0.25">
      <c r="B453" s="183" t="s">
        <v>365</v>
      </c>
      <c r="C453" s="184" t="s">
        <v>232</v>
      </c>
      <c r="D4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5">
        <f t="shared" si="807"/>
        <v>0</v>
      </c>
      <c r="G453" s="185"/>
      <c r="H453" s="185">
        <f t="shared" si="808"/>
        <v>0</v>
      </c>
      <c r="I453" s="185"/>
      <c r="J453" s="185">
        <f t="shared" si="809"/>
        <v>0</v>
      </c>
      <c r="K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5">
        <f t="shared" si="810"/>
        <v>0</v>
      </c>
      <c r="AC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5">
        <f t="shared" si="811"/>
        <v>0</v>
      </c>
      <c r="AG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5">
        <f t="shared" si="812"/>
        <v>0</v>
      </c>
      <c r="AK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5">
        <f t="shared" si="813"/>
        <v>0</v>
      </c>
      <c r="AO453" s="185">
        <f t="shared" si="814"/>
        <v>0</v>
      </c>
    </row>
    <row r="454" spans="2:41" x14ac:dyDescent="0.25">
      <c r="B454" s="183" t="s">
        <v>1178</v>
      </c>
      <c r="C454" s="184" t="s">
        <v>1179</v>
      </c>
      <c r="D4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5">
        <f t="shared" ref="F454:F456" si="847">D454+E454</f>
        <v>0</v>
      </c>
      <c r="G454" s="185"/>
      <c r="H454" s="185">
        <f t="shared" ref="H454:H456" si="848">F454-G454</f>
        <v>0</v>
      </c>
      <c r="I454" s="185"/>
      <c r="J454" s="185">
        <f t="shared" ref="J454:J456" si="849">F454-I454</f>
        <v>0</v>
      </c>
      <c r="K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5">
        <f t="shared" ref="AB454:AB456" si="850">Y454+Z454+AA454</f>
        <v>0</v>
      </c>
      <c r="AC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5">
        <f t="shared" ref="AF454:AF456" si="851">AC454+AD454+AE454</f>
        <v>0</v>
      </c>
      <c r="AG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5">
        <f t="shared" ref="AJ454:AJ456" si="852">AG454+AH454+AI454</f>
        <v>0</v>
      </c>
      <c r="AK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5">
        <f t="shared" ref="AN454:AN456" si="853">AK454+AL454+AM454</f>
        <v>0</v>
      </c>
      <c r="AO454" s="185">
        <f t="shared" ref="AO454:AO456" si="854">AB454+AF454+AJ454+AN454</f>
        <v>0</v>
      </c>
    </row>
    <row r="455" spans="2:41" x14ac:dyDescent="0.25">
      <c r="B455" s="183" t="s">
        <v>1180</v>
      </c>
      <c r="C455" s="184" t="s">
        <v>1181</v>
      </c>
      <c r="D4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5">
        <f t="shared" si="847"/>
        <v>0</v>
      </c>
      <c r="G455" s="185"/>
      <c r="H455" s="185">
        <f t="shared" si="848"/>
        <v>0</v>
      </c>
      <c r="I455" s="185"/>
      <c r="J455" s="185">
        <f t="shared" si="849"/>
        <v>0</v>
      </c>
      <c r="K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5">
        <f t="shared" si="850"/>
        <v>0</v>
      </c>
      <c r="AC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5">
        <f t="shared" si="851"/>
        <v>0</v>
      </c>
      <c r="AG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5">
        <f t="shared" si="852"/>
        <v>0</v>
      </c>
      <c r="AK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5">
        <f t="shared" si="853"/>
        <v>0</v>
      </c>
      <c r="AO455" s="185">
        <f t="shared" si="854"/>
        <v>0</v>
      </c>
    </row>
    <row r="456" spans="2:41" x14ac:dyDescent="0.25">
      <c r="B456" s="183" t="s">
        <v>1182</v>
      </c>
      <c r="C456" s="184" t="s">
        <v>1183</v>
      </c>
      <c r="D4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5">
        <f t="shared" si="847"/>
        <v>0</v>
      </c>
      <c r="G456" s="185"/>
      <c r="H456" s="185">
        <f t="shared" si="848"/>
        <v>0</v>
      </c>
      <c r="I456" s="185"/>
      <c r="J456" s="185">
        <f t="shared" si="849"/>
        <v>0</v>
      </c>
      <c r="K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5">
        <f t="shared" si="850"/>
        <v>0</v>
      </c>
      <c r="AC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5">
        <f t="shared" si="851"/>
        <v>0</v>
      </c>
      <c r="AG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5">
        <f t="shared" si="852"/>
        <v>0</v>
      </c>
      <c r="AK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5">
        <f t="shared" si="853"/>
        <v>0</v>
      </c>
      <c r="AO456" s="185">
        <f t="shared" si="854"/>
        <v>0</v>
      </c>
    </row>
    <row r="457" spans="2:41" x14ac:dyDescent="0.25">
      <c r="B457" s="183" t="s">
        <v>1184</v>
      </c>
      <c r="C457" s="184" t="s">
        <v>1185</v>
      </c>
      <c r="D4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5">
        <f t="shared" si="765"/>
        <v>0</v>
      </c>
      <c r="G457" s="185"/>
      <c r="H457" s="185">
        <f t="shared" si="578"/>
        <v>0</v>
      </c>
      <c r="I457" s="185"/>
      <c r="J457" s="185">
        <f t="shared" si="579"/>
        <v>0</v>
      </c>
      <c r="K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5">
        <f t="shared" si="581"/>
        <v>0</v>
      </c>
      <c r="AC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5">
        <f t="shared" si="582"/>
        <v>0</v>
      </c>
      <c r="AG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5">
        <f t="shared" si="583"/>
        <v>0</v>
      </c>
      <c r="AK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5">
        <f t="shared" si="584"/>
        <v>0</v>
      </c>
      <c r="AO457" s="185">
        <f t="shared" si="585"/>
        <v>0</v>
      </c>
    </row>
    <row r="458" spans="2:41" x14ac:dyDescent="0.25">
      <c r="B458" s="183" t="s">
        <v>1186</v>
      </c>
      <c r="C458" s="184" t="s">
        <v>1187</v>
      </c>
      <c r="D4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5">
        <f t="shared" si="765"/>
        <v>0</v>
      </c>
      <c r="G458" s="185"/>
      <c r="H458" s="185">
        <f t="shared" si="578"/>
        <v>0</v>
      </c>
      <c r="I458" s="185"/>
      <c r="J458" s="185">
        <f t="shared" si="579"/>
        <v>0</v>
      </c>
      <c r="K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5">
        <f t="shared" si="581"/>
        <v>0</v>
      </c>
      <c r="AC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5">
        <f t="shared" si="582"/>
        <v>0</v>
      </c>
      <c r="AG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5">
        <f t="shared" si="583"/>
        <v>0</v>
      </c>
      <c r="AK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5">
        <f t="shared" si="584"/>
        <v>0</v>
      </c>
      <c r="AO458" s="185">
        <f t="shared" si="585"/>
        <v>0</v>
      </c>
    </row>
    <row r="459" spans="2:41" x14ac:dyDescent="0.25">
      <c r="B459" s="192" t="s">
        <v>366</v>
      </c>
      <c r="C459" s="193" t="s">
        <v>233</v>
      </c>
      <c r="D459" s="194">
        <f>SUM(D460:D466)</f>
        <v>0</v>
      </c>
      <c r="E459" s="194">
        <f>SUM(E460:E466)</f>
        <v>0</v>
      </c>
      <c r="F459" s="194">
        <f t="shared" si="765"/>
        <v>0</v>
      </c>
      <c r="G459" s="194">
        <f>SUM(G460:G466)</f>
        <v>0</v>
      </c>
      <c r="H459" s="194">
        <f t="shared" si="578"/>
        <v>0</v>
      </c>
      <c r="I459" s="194">
        <f>SUM(I460:I466)</f>
        <v>0</v>
      </c>
      <c r="J459" s="194">
        <f t="shared" si="579"/>
        <v>0</v>
      </c>
      <c r="K459" s="194">
        <f t="shared" ref="K459:AA459" si="855">SUM(K460:K466)</f>
        <v>0</v>
      </c>
      <c r="L459" s="194">
        <f t="shared" si="855"/>
        <v>0</v>
      </c>
      <c r="M459" s="194">
        <f t="shared" si="855"/>
        <v>0</v>
      </c>
      <c r="N459" s="194">
        <f t="shared" si="855"/>
        <v>0</v>
      </c>
      <c r="O459" s="194">
        <f t="shared" si="855"/>
        <v>0</v>
      </c>
      <c r="P459" s="194">
        <f t="shared" ref="P459:Q459" si="856">SUM(P460:P466)</f>
        <v>0</v>
      </c>
      <c r="Q459" s="194">
        <f t="shared" si="856"/>
        <v>0</v>
      </c>
      <c r="R459" s="194">
        <f t="shared" si="855"/>
        <v>0</v>
      </c>
      <c r="S459" s="194">
        <f t="shared" si="855"/>
        <v>0</v>
      </c>
      <c r="T459" s="194">
        <f t="shared" si="855"/>
        <v>0</v>
      </c>
      <c r="U459" s="194">
        <f t="shared" si="855"/>
        <v>0</v>
      </c>
      <c r="V459" s="194">
        <f t="shared" ref="V459" si="857">SUM(V460:V466)</f>
        <v>0</v>
      </c>
      <c r="W459" s="194">
        <f t="shared" si="855"/>
        <v>0</v>
      </c>
      <c r="X459" s="194">
        <f t="shared" si="855"/>
        <v>0</v>
      </c>
      <c r="Y459" s="194">
        <f t="shared" si="855"/>
        <v>0</v>
      </c>
      <c r="Z459" s="194">
        <f t="shared" si="855"/>
        <v>0</v>
      </c>
      <c r="AA459" s="194">
        <f t="shared" si="855"/>
        <v>0</v>
      </c>
      <c r="AB459" s="194">
        <f t="shared" si="581"/>
        <v>0</v>
      </c>
      <c r="AC459" s="194">
        <f>SUM(AC460:AC466)</f>
        <v>0</v>
      </c>
      <c r="AD459" s="194">
        <f>SUM(AD460:AD466)</f>
        <v>0</v>
      </c>
      <c r="AE459" s="194">
        <f>SUM(AE460:AE466)</f>
        <v>0</v>
      </c>
      <c r="AF459" s="194">
        <f t="shared" si="582"/>
        <v>0</v>
      </c>
      <c r="AG459" s="194">
        <f>SUM(AG460:AG466)</f>
        <v>0</v>
      </c>
      <c r="AH459" s="194">
        <f>SUM(AH460:AH466)</f>
        <v>0</v>
      </c>
      <c r="AI459" s="194">
        <f>SUM(AI460:AI466)</f>
        <v>0</v>
      </c>
      <c r="AJ459" s="194">
        <f t="shared" si="583"/>
        <v>0</v>
      </c>
      <c r="AK459" s="194">
        <f>SUM(AK460:AK466)</f>
        <v>0</v>
      </c>
      <c r="AL459" s="194">
        <f>SUM(AL460:AL466)</f>
        <v>0</v>
      </c>
      <c r="AM459" s="194">
        <f>SUM(AM460:AM466)</f>
        <v>0</v>
      </c>
      <c r="AN459" s="194">
        <f t="shared" si="584"/>
        <v>0</v>
      </c>
      <c r="AO459" s="194">
        <f t="shared" si="585"/>
        <v>0</v>
      </c>
    </row>
    <row r="460" spans="2:41" x14ac:dyDescent="0.25">
      <c r="B460" s="183" t="s">
        <v>367</v>
      </c>
      <c r="C460" s="184" t="s">
        <v>234</v>
      </c>
      <c r="D4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5">
        <f t="shared" ref="F460:F462" si="858">D460+E460</f>
        <v>0</v>
      </c>
      <c r="G460" s="185"/>
      <c r="H460" s="185">
        <f t="shared" ref="H460:H462" si="859">F460-G460</f>
        <v>0</v>
      </c>
      <c r="I460" s="185"/>
      <c r="J460" s="185">
        <f t="shared" ref="J460:J462" si="860">F460-I460</f>
        <v>0</v>
      </c>
      <c r="K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5">
        <f t="shared" ref="AB460:AB462" si="861">Y460+Z460+AA460</f>
        <v>0</v>
      </c>
      <c r="AC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5">
        <f t="shared" ref="AF460:AF462" si="862">AC460+AD460+AE460</f>
        <v>0</v>
      </c>
      <c r="AG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5">
        <f t="shared" ref="AJ460:AJ462" si="863">AG460+AH460+AI460</f>
        <v>0</v>
      </c>
      <c r="AK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5">
        <f t="shared" ref="AN460:AN462" si="864">AK460+AL460+AM460</f>
        <v>0</v>
      </c>
      <c r="AO460" s="185">
        <f t="shared" ref="AO460:AO462" si="865">AB460+AF460+AJ460+AN460</f>
        <v>0</v>
      </c>
    </row>
    <row r="461" spans="2:41" x14ac:dyDescent="0.25">
      <c r="B461" s="183" t="s">
        <v>1188</v>
      </c>
      <c r="C461" s="184" t="s">
        <v>1189</v>
      </c>
      <c r="D4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5">
        <f t="shared" si="858"/>
        <v>0</v>
      </c>
      <c r="G461" s="185"/>
      <c r="H461" s="185">
        <f t="shared" si="859"/>
        <v>0</v>
      </c>
      <c r="I461" s="185"/>
      <c r="J461" s="185">
        <f t="shared" si="860"/>
        <v>0</v>
      </c>
      <c r="K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5">
        <f t="shared" si="861"/>
        <v>0</v>
      </c>
      <c r="AC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5">
        <f t="shared" si="862"/>
        <v>0</v>
      </c>
      <c r="AG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5">
        <f t="shared" si="863"/>
        <v>0</v>
      </c>
      <c r="AK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5">
        <f t="shared" si="864"/>
        <v>0</v>
      </c>
      <c r="AO461" s="185">
        <f t="shared" si="865"/>
        <v>0</v>
      </c>
    </row>
    <row r="462" spans="2:41" x14ac:dyDescent="0.25">
      <c r="B462" s="183" t="s">
        <v>1190</v>
      </c>
      <c r="C462" s="184" t="s">
        <v>1191</v>
      </c>
      <c r="D4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5">
        <f t="shared" si="858"/>
        <v>0</v>
      </c>
      <c r="G462" s="185"/>
      <c r="H462" s="185">
        <f t="shared" si="859"/>
        <v>0</v>
      </c>
      <c r="I462" s="185"/>
      <c r="J462" s="185">
        <f t="shared" si="860"/>
        <v>0</v>
      </c>
      <c r="K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5">
        <f t="shared" si="861"/>
        <v>0</v>
      </c>
      <c r="AC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5">
        <f t="shared" si="862"/>
        <v>0</v>
      </c>
      <c r="AG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5">
        <f t="shared" si="863"/>
        <v>0</v>
      </c>
      <c r="AK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5">
        <f t="shared" si="864"/>
        <v>0</v>
      </c>
      <c r="AO462" s="185">
        <f t="shared" si="865"/>
        <v>0</v>
      </c>
    </row>
    <row r="463" spans="2:41" x14ac:dyDescent="0.25">
      <c r="B463" s="183" t="s">
        <v>1192</v>
      </c>
      <c r="C463" s="184" t="s">
        <v>1193</v>
      </c>
      <c r="D4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5">
        <f t="shared" si="765"/>
        <v>0</v>
      </c>
      <c r="G463" s="185"/>
      <c r="H463" s="185">
        <f t="shared" si="578"/>
        <v>0</v>
      </c>
      <c r="I463" s="185"/>
      <c r="J463" s="185">
        <f t="shared" si="579"/>
        <v>0</v>
      </c>
      <c r="K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5">
        <f t="shared" si="581"/>
        <v>0</v>
      </c>
      <c r="AC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5">
        <f t="shared" si="582"/>
        <v>0</v>
      </c>
      <c r="AG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5">
        <f t="shared" si="583"/>
        <v>0</v>
      </c>
      <c r="AK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5">
        <f t="shared" si="584"/>
        <v>0</v>
      </c>
      <c r="AO463" s="185">
        <f t="shared" si="585"/>
        <v>0</v>
      </c>
    </row>
    <row r="464" spans="2:41" x14ac:dyDescent="0.25">
      <c r="B464" s="183" t="s">
        <v>1194</v>
      </c>
      <c r="C464" s="184" t="s">
        <v>1195</v>
      </c>
      <c r="D4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5">
        <f t="shared" ref="F464" si="866">D464+E464</f>
        <v>0</v>
      </c>
      <c r="G464" s="185"/>
      <c r="H464" s="185">
        <f t="shared" ref="H464" si="867">F464-G464</f>
        <v>0</v>
      </c>
      <c r="I464" s="185"/>
      <c r="J464" s="185">
        <f t="shared" ref="J464" si="868">F464-I464</f>
        <v>0</v>
      </c>
      <c r="K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5">
        <f t="shared" ref="AB464" si="869">Y464+Z464+AA464</f>
        <v>0</v>
      </c>
      <c r="AC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5">
        <f t="shared" ref="AF464" si="870">AC464+AD464+AE464</f>
        <v>0</v>
      </c>
      <c r="AG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5">
        <f t="shared" ref="AJ464" si="871">AG464+AH464+AI464</f>
        <v>0</v>
      </c>
      <c r="AK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5">
        <f t="shared" ref="AN464" si="872">AK464+AL464+AM464</f>
        <v>0</v>
      </c>
      <c r="AO464" s="185">
        <f t="shared" ref="AO464" si="873">AB464+AF464+AJ464+AN464</f>
        <v>0</v>
      </c>
    </row>
    <row r="465" spans="2:41" x14ac:dyDescent="0.25">
      <c r="B465" s="183" t="s">
        <v>1196</v>
      </c>
      <c r="C465" s="184" t="s">
        <v>1197</v>
      </c>
      <c r="D4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5">
        <f t="shared" ref="F465" si="874">D465+E465</f>
        <v>0</v>
      </c>
      <c r="G465" s="185"/>
      <c r="H465" s="185">
        <f t="shared" ref="H465" si="875">F465-G465</f>
        <v>0</v>
      </c>
      <c r="I465" s="185"/>
      <c r="J465" s="185">
        <f t="shared" ref="J465" si="876">F465-I465</f>
        <v>0</v>
      </c>
      <c r="K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5">
        <f t="shared" ref="AB465" si="877">Y465+Z465+AA465</f>
        <v>0</v>
      </c>
      <c r="AC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5">
        <f t="shared" ref="AF465" si="878">AC465+AD465+AE465</f>
        <v>0</v>
      </c>
      <c r="AG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5">
        <f t="shared" ref="AJ465" si="879">AG465+AH465+AI465</f>
        <v>0</v>
      </c>
      <c r="AK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5">
        <f t="shared" ref="AN465" si="880">AK465+AL465+AM465</f>
        <v>0</v>
      </c>
      <c r="AO465" s="185">
        <f t="shared" ref="AO465" si="881">AB465+AF465+AJ465+AN465</f>
        <v>0</v>
      </c>
    </row>
    <row r="466" spans="2:41" x14ac:dyDescent="0.25">
      <c r="B466" s="183" t="s">
        <v>1198</v>
      </c>
      <c r="C466" s="184" t="s">
        <v>1199</v>
      </c>
      <c r="D4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5">
        <f t="shared" si="765"/>
        <v>0</v>
      </c>
      <c r="G466" s="185"/>
      <c r="H466" s="185">
        <f t="shared" si="578"/>
        <v>0</v>
      </c>
      <c r="I466" s="185"/>
      <c r="J466" s="185">
        <f t="shared" si="579"/>
        <v>0</v>
      </c>
      <c r="K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5">
        <f t="shared" si="581"/>
        <v>0</v>
      </c>
      <c r="AC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5">
        <f t="shared" si="582"/>
        <v>0</v>
      </c>
      <c r="AG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5">
        <f t="shared" si="583"/>
        <v>0</v>
      </c>
      <c r="AK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5">
        <f t="shared" si="584"/>
        <v>0</v>
      </c>
      <c r="AO466" s="185">
        <f t="shared" si="585"/>
        <v>0</v>
      </c>
    </row>
    <row r="467" spans="2:41" x14ac:dyDescent="0.25">
      <c r="B467" s="192" t="s">
        <v>368</v>
      </c>
      <c r="C467" s="193" t="s">
        <v>235</v>
      </c>
      <c r="D467" s="194">
        <f>SUM(D468:D484)</f>
        <v>0</v>
      </c>
      <c r="E467" s="194">
        <f>SUM(E468:E484)</f>
        <v>0</v>
      </c>
      <c r="F467" s="194">
        <f t="shared" si="765"/>
        <v>0</v>
      </c>
      <c r="G467" s="194">
        <f>SUM(G468:G484)</f>
        <v>0</v>
      </c>
      <c r="H467" s="194">
        <f t="shared" si="578"/>
        <v>0</v>
      </c>
      <c r="I467" s="194">
        <f>SUM(I468:I484)</f>
        <v>0</v>
      </c>
      <c r="J467" s="194">
        <f t="shared" si="579"/>
        <v>0</v>
      </c>
      <c r="K467" s="194">
        <f t="shared" ref="K467:AA467" si="882">SUM(K468:K484)</f>
        <v>0</v>
      </c>
      <c r="L467" s="194">
        <f t="shared" si="882"/>
        <v>0</v>
      </c>
      <c r="M467" s="194">
        <f t="shared" si="882"/>
        <v>0</v>
      </c>
      <c r="N467" s="194">
        <f t="shared" si="882"/>
        <v>0</v>
      </c>
      <c r="O467" s="194">
        <f t="shared" si="882"/>
        <v>0</v>
      </c>
      <c r="P467" s="194">
        <f t="shared" si="882"/>
        <v>0</v>
      </c>
      <c r="Q467" s="194">
        <f t="shared" si="882"/>
        <v>0</v>
      </c>
      <c r="R467" s="194">
        <f t="shared" si="882"/>
        <v>0</v>
      </c>
      <c r="S467" s="194">
        <f t="shared" si="882"/>
        <v>0</v>
      </c>
      <c r="T467" s="194">
        <f t="shared" si="882"/>
        <v>0</v>
      </c>
      <c r="U467" s="194">
        <f t="shared" si="882"/>
        <v>0</v>
      </c>
      <c r="V467" s="194">
        <f t="shared" si="882"/>
        <v>0</v>
      </c>
      <c r="W467" s="194">
        <f t="shared" si="882"/>
        <v>0</v>
      </c>
      <c r="X467" s="194">
        <f t="shared" si="882"/>
        <v>0</v>
      </c>
      <c r="Y467" s="194">
        <f t="shared" si="882"/>
        <v>0</v>
      </c>
      <c r="Z467" s="194">
        <f t="shared" si="882"/>
        <v>0</v>
      </c>
      <c r="AA467" s="194">
        <f t="shared" si="882"/>
        <v>0</v>
      </c>
      <c r="AB467" s="194">
        <f t="shared" si="581"/>
        <v>0</v>
      </c>
      <c r="AC467" s="194">
        <f>SUM(AC468:AC484)</f>
        <v>0</v>
      </c>
      <c r="AD467" s="194">
        <f>SUM(AD468:AD484)</f>
        <v>0</v>
      </c>
      <c r="AE467" s="194">
        <f>SUM(AE468:AE484)</f>
        <v>0</v>
      </c>
      <c r="AF467" s="194">
        <f t="shared" si="582"/>
        <v>0</v>
      </c>
      <c r="AG467" s="194">
        <f>SUM(AG468:AG484)</f>
        <v>0</v>
      </c>
      <c r="AH467" s="194">
        <f>SUM(AH468:AH484)</f>
        <v>0</v>
      </c>
      <c r="AI467" s="194">
        <f>SUM(AI468:AI484)</f>
        <v>0</v>
      </c>
      <c r="AJ467" s="194">
        <f t="shared" si="583"/>
        <v>0</v>
      </c>
      <c r="AK467" s="194">
        <f>SUM(AK468:AK484)</f>
        <v>0</v>
      </c>
      <c r="AL467" s="194">
        <f>SUM(AL468:AL484)</f>
        <v>0</v>
      </c>
      <c r="AM467" s="194">
        <f>SUM(AM468:AM484)</f>
        <v>0</v>
      </c>
      <c r="AN467" s="194">
        <f t="shared" si="584"/>
        <v>0</v>
      </c>
      <c r="AO467" s="194">
        <f t="shared" si="585"/>
        <v>0</v>
      </c>
    </row>
    <row r="468" spans="2:41" x14ac:dyDescent="0.25">
      <c r="B468" s="183" t="s">
        <v>1200</v>
      </c>
      <c r="C468" s="184" t="s">
        <v>1201</v>
      </c>
      <c r="D4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5">
        <f t="shared" ref="F468" si="883">D468+E468</f>
        <v>0</v>
      </c>
      <c r="G468" s="185"/>
      <c r="H468" s="185">
        <f t="shared" ref="H468" si="884">F468-G468</f>
        <v>0</v>
      </c>
      <c r="I468" s="185"/>
      <c r="J468" s="185">
        <f t="shared" ref="J468" si="885">F468-I468</f>
        <v>0</v>
      </c>
      <c r="K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5">
        <f t="shared" ref="AB468" si="886">Y468+Z468+AA468</f>
        <v>0</v>
      </c>
      <c r="AC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5">
        <f t="shared" ref="AF468" si="887">AC468+AD468+AE468</f>
        <v>0</v>
      </c>
      <c r="AG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5">
        <f t="shared" ref="AJ468" si="888">AG468+AH468+AI468</f>
        <v>0</v>
      </c>
      <c r="AK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5">
        <f t="shared" ref="AN468" si="889">AK468+AL468+AM468</f>
        <v>0</v>
      </c>
      <c r="AO468" s="185">
        <f t="shared" ref="AO468" si="890">AB468+AF468+AJ468+AN468</f>
        <v>0</v>
      </c>
    </row>
    <row r="469" spans="2:41" x14ac:dyDescent="0.25">
      <c r="B469" s="183" t="s">
        <v>369</v>
      </c>
      <c r="C469" s="184" t="s">
        <v>236</v>
      </c>
      <c r="D4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5">
        <f>D469+E469</f>
        <v>0</v>
      </c>
      <c r="G469" s="185"/>
      <c r="H469" s="185">
        <f>F469-G469</f>
        <v>0</v>
      </c>
      <c r="I469" s="185"/>
      <c r="J469" s="185">
        <f>F469-I469</f>
        <v>0</v>
      </c>
      <c r="K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5">
        <f>Y469+Z469+AA469</f>
        <v>0</v>
      </c>
      <c r="AC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5">
        <f>AC469+AD469+AE469</f>
        <v>0</v>
      </c>
      <c r="AG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5">
        <f>AG469+AH469+AI469</f>
        <v>0</v>
      </c>
      <c r="AK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5">
        <f>AK469+AL469+AM469</f>
        <v>0</v>
      </c>
      <c r="AO469" s="185">
        <f>AB469+AF469+AJ469+AN469</f>
        <v>0</v>
      </c>
    </row>
    <row r="470" spans="2:41" x14ac:dyDescent="0.25">
      <c r="B470" s="183" t="s">
        <v>376</v>
      </c>
      <c r="C470" s="184" t="s">
        <v>241</v>
      </c>
      <c r="D4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5">
        <f>D470+E470</f>
        <v>0</v>
      </c>
      <c r="G470" s="185"/>
      <c r="H470" s="185">
        <f>F470-G470</f>
        <v>0</v>
      </c>
      <c r="I470" s="185"/>
      <c r="J470" s="185">
        <f>F470-I470</f>
        <v>0</v>
      </c>
      <c r="K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5">
        <f>Y470+Z470+AA470</f>
        <v>0</v>
      </c>
      <c r="AC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5">
        <f>AC470+AD470+AE470</f>
        <v>0</v>
      </c>
      <c r="AG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5">
        <f>AG470+AH470+AI470</f>
        <v>0</v>
      </c>
      <c r="AK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5">
        <f>AK470+AL470+AM470</f>
        <v>0</v>
      </c>
      <c r="AO470" s="185">
        <f>AB470+AF470+AJ470+AN470</f>
        <v>0</v>
      </c>
    </row>
    <row r="471" spans="2:41" x14ac:dyDescent="0.25">
      <c r="B471" s="183" t="s">
        <v>1202</v>
      </c>
      <c r="C471" s="184" t="s">
        <v>1203</v>
      </c>
      <c r="D4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5">
        <f>D471+E471</f>
        <v>0</v>
      </c>
      <c r="G471" s="185"/>
      <c r="H471" s="185">
        <f>F471-G471</f>
        <v>0</v>
      </c>
      <c r="I471" s="185"/>
      <c r="J471" s="185">
        <f>F471-I471</f>
        <v>0</v>
      </c>
      <c r="K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5">
        <f>Y471+Z471+AA471</f>
        <v>0</v>
      </c>
      <c r="AC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5">
        <f>AC471+AD471+AE471</f>
        <v>0</v>
      </c>
      <c r="AG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5">
        <f>AG471+AH471+AI471</f>
        <v>0</v>
      </c>
      <c r="AK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5">
        <f>AK471+AL471+AM471</f>
        <v>0</v>
      </c>
      <c r="AO471" s="185">
        <f>AB471+AF471+AJ471+AN471</f>
        <v>0</v>
      </c>
    </row>
    <row r="472" spans="2:41" x14ac:dyDescent="0.25">
      <c r="B472" s="183" t="s">
        <v>1204</v>
      </c>
      <c r="C472" s="184" t="s">
        <v>1205</v>
      </c>
      <c r="D4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5">
        <f>D472+E472</f>
        <v>0</v>
      </c>
      <c r="G472" s="185"/>
      <c r="H472" s="185">
        <f>F472-G472</f>
        <v>0</v>
      </c>
      <c r="I472" s="185"/>
      <c r="J472" s="185">
        <f>F472-I472</f>
        <v>0</v>
      </c>
      <c r="K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5">
        <f>Y472+Z472+AA472</f>
        <v>0</v>
      </c>
      <c r="AC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5">
        <f>AC472+AD472+AE472</f>
        <v>0</v>
      </c>
      <c r="AG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5">
        <f>AG472+AH472+AI472</f>
        <v>0</v>
      </c>
      <c r="AK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5">
        <f>AK472+AL472+AM472</f>
        <v>0</v>
      </c>
      <c r="AO472" s="185">
        <f>AB472+AF472+AJ472+AN472</f>
        <v>0</v>
      </c>
    </row>
    <row r="473" spans="2:41" x14ac:dyDescent="0.25">
      <c r="B473" s="183" t="s">
        <v>1206</v>
      </c>
      <c r="C473" s="184" t="s">
        <v>1207</v>
      </c>
      <c r="D4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5">
        <f>D473+E473</f>
        <v>0</v>
      </c>
      <c r="G473" s="185"/>
      <c r="H473" s="185">
        <f>F473-G473</f>
        <v>0</v>
      </c>
      <c r="I473" s="185"/>
      <c r="J473" s="185">
        <f>F473-I473</f>
        <v>0</v>
      </c>
      <c r="K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5">
        <f>Y473+Z473+AA473</f>
        <v>0</v>
      </c>
      <c r="AC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5">
        <f>AC473+AD473+AE473</f>
        <v>0</v>
      </c>
      <c r="AG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5">
        <f>AG473+AH473+AI473</f>
        <v>0</v>
      </c>
      <c r="AK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5">
        <f>AK473+AL473+AM473</f>
        <v>0</v>
      </c>
      <c r="AO473" s="185">
        <f>AB473+AF473+AJ473+AN473</f>
        <v>0</v>
      </c>
    </row>
    <row r="474" spans="2:41" x14ac:dyDescent="0.25">
      <c r="B474" s="183" t="s">
        <v>1208</v>
      </c>
      <c r="C474" s="184" t="s">
        <v>1209</v>
      </c>
      <c r="D4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5">
        <f t="shared" ref="F474:F477" si="891">D474+E474</f>
        <v>0</v>
      </c>
      <c r="G474" s="185"/>
      <c r="H474" s="185">
        <f t="shared" ref="H474:H477" si="892">F474-G474</f>
        <v>0</v>
      </c>
      <c r="I474" s="185"/>
      <c r="J474" s="185">
        <f t="shared" ref="J474:J477" si="893">F474-I474</f>
        <v>0</v>
      </c>
      <c r="K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5">
        <f t="shared" ref="AB474:AB477" si="894">Y474+Z474+AA474</f>
        <v>0</v>
      </c>
      <c r="AC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5">
        <f t="shared" ref="AF474:AF477" si="895">AC474+AD474+AE474</f>
        <v>0</v>
      </c>
      <c r="AG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5">
        <f t="shared" ref="AJ474:AJ477" si="896">AG474+AH474+AI474</f>
        <v>0</v>
      </c>
      <c r="AK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5">
        <f t="shared" ref="AN474:AN477" si="897">AK474+AL474+AM474</f>
        <v>0</v>
      </c>
      <c r="AO474" s="185">
        <f t="shared" ref="AO474:AO477" si="898">AB474+AF474+AJ474+AN474</f>
        <v>0</v>
      </c>
    </row>
    <row r="475" spans="2:41" x14ac:dyDescent="0.25">
      <c r="B475" s="183" t="s">
        <v>1210</v>
      </c>
      <c r="C475" s="184" t="s">
        <v>1211</v>
      </c>
      <c r="D4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5">
        <f t="shared" si="891"/>
        <v>0</v>
      </c>
      <c r="G475" s="185"/>
      <c r="H475" s="185">
        <f t="shared" si="892"/>
        <v>0</v>
      </c>
      <c r="I475" s="185"/>
      <c r="J475" s="185">
        <f t="shared" si="893"/>
        <v>0</v>
      </c>
      <c r="K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5">
        <f t="shared" si="894"/>
        <v>0</v>
      </c>
      <c r="AC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5">
        <f t="shared" si="895"/>
        <v>0</v>
      </c>
      <c r="AG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5">
        <f t="shared" si="896"/>
        <v>0</v>
      </c>
      <c r="AK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5">
        <f t="shared" si="897"/>
        <v>0</v>
      </c>
      <c r="AO475" s="185">
        <f t="shared" si="898"/>
        <v>0</v>
      </c>
    </row>
    <row r="476" spans="2:41" x14ac:dyDescent="0.25">
      <c r="B476" s="183" t="s">
        <v>1212</v>
      </c>
      <c r="C476" s="184" t="s">
        <v>1213</v>
      </c>
      <c r="D4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5">
        <f t="shared" si="891"/>
        <v>0</v>
      </c>
      <c r="G476" s="185"/>
      <c r="H476" s="185">
        <f t="shared" si="892"/>
        <v>0</v>
      </c>
      <c r="I476" s="185"/>
      <c r="J476" s="185">
        <f t="shared" si="893"/>
        <v>0</v>
      </c>
      <c r="K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5">
        <f t="shared" si="894"/>
        <v>0</v>
      </c>
      <c r="AC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5">
        <f t="shared" si="895"/>
        <v>0</v>
      </c>
      <c r="AG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5">
        <f t="shared" si="896"/>
        <v>0</v>
      </c>
      <c r="AK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5">
        <f t="shared" si="897"/>
        <v>0</v>
      </c>
      <c r="AO476" s="185">
        <f t="shared" si="898"/>
        <v>0</v>
      </c>
    </row>
    <row r="477" spans="2:41" x14ac:dyDescent="0.25">
      <c r="B477" s="183" t="s">
        <v>1214</v>
      </c>
      <c r="C477" s="184" t="s">
        <v>1215</v>
      </c>
      <c r="D4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5">
        <f t="shared" si="891"/>
        <v>0</v>
      </c>
      <c r="G477" s="185"/>
      <c r="H477" s="185">
        <f t="shared" si="892"/>
        <v>0</v>
      </c>
      <c r="I477" s="185"/>
      <c r="J477" s="185">
        <f t="shared" si="893"/>
        <v>0</v>
      </c>
      <c r="K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5">
        <f t="shared" si="894"/>
        <v>0</v>
      </c>
      <c r="AC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5">
        <f t="shared" si="895"/>
        <v>0</v>
      </c>
      <c r="AG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5">
        <f t="shared" si="896"/>
        <v>0</v>
      </c>
      <c r="AK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5">
        <f t="shared" si="897"/>
        <v>0</v>
      </c>
      <c r="AO477" s="185">
        <f t="shared" si="898"/>
        <v>0</v>
      </c>
    </row>
    <row r="478" spans="2:41" x14ac:dyDescent="0.25">
      <c r="B478" s="183" t="s">
        <v>1216</v>
      </c>
      <c r="C478" s="184" t="s">
        <v>1217</v>
      </c>
      <c r="D4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5">
        <f t="shared" ref="F478:F481" si="899">D478+E478</f>
        <v>0</v>
      </c>
      <c r="G478" s="185"/>
      <c r="H478" s="185">
        <f t="shared" ref="H478:H481" si="900">F478-G478</f>
        <v>0</v>
      </c>
      <c r="I478" s="185"/>
      <c r="J478" s="185">
        <f t="shared" ref="J478:J481" si="901">F478-I478</f>
        <v>0</v>
      </c>
      <c r="K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5">
        <f t="shared" ref="AB478:AB481" si="902">Y478+Z478+AA478</f>
        <v>0</v>
      </c>
      <c r="AC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5">
        <f t="shared" ref="AF478:AF481" si="903">AC478+AD478+AE478</f>
        <v>0</v>
      </c>
      <c r="AG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5">
        <f t="shared" ref="AJ478:AJ481" si="904">AG478+AH478+AI478</f>
        <v>0</v>
      </c>
      <c r="AK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5">
        <f t="shared" ref="AN478:AN481" si="905">AK478+AL478+AM478</f>
        <v>0</v>
      </c>
      <c r="AO478" s="185">
        <f t="shared" ref="AO478:AO481" si="906">AB478+AF478+AJ478+AN478</f>
        <v>0</v>
      </c>
    </row>
    <row r="479" spans="2:41" x14ac:dyDescent="0.25">
      <c r="B479" s="183" t="s">
        <v>1218</v>
      </c>
      <c r="C479" s="184" t="s">
        <v>1219</v>
      </c>
      <c r="D4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5">
        <f t="shared" si="899"/>
        <v>0</v>
      </c>
      <c r="G479" s="185"/>
      <c r="H479" s="185">
        <f t="shared" si="900"/>
        <v>0</v>
      </c>
      <c r="I479" s="185"/>
      <c r="J479" s="185">
        <f t="shared" si="901"/>
        <v>0</v>
      </c>
      <c r="K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5">
        <f t="shared" si="902"/>
        <v>0</v>
      </c>
      <c r="AC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5">
        <f t="shared" si="903"/>
        <v>0</v>
      </c>
      <c r="AG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5">
        <f t="shared" si="904"/>
        <v>0</v>
      </c>
      <c r="AK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5">
        <f t="shared" si="905"/>
        <v>0</v>
      </c>
      <c r="AO479" s="185">
        <f t="shared" si="906"/>
        <v>0</v>
      </c>
    </row>
    <row r="480" spans="2:41" x14ac:dyDescent="0.25">
      <c r="B480" s="183" t="s">
        <v>1220</v>
      </c>
      <c r="C480" s="184" t="s">
        <v>1221</v>
      </c>
      <c r="D4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5">
        <f t="shared" si="899"/>
        <v>0</v>
      </c>
      <c r="G480" s="185"/>
      <c r="H480" s="185">
        <f t="shared" si="900"/>
        <v>0</v>
      </c>
      <c r="I480" s="185"/>
      <c r="J480" s="185">
        <f t="shared" si="901"/>
        <v>0</v>
      </c>
      <c r="K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5">
        <f t="shared" si="902"/>
        <v>0</v>
      </c>
      <c r="AC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5">
        <f t="shared" si="903"/>
        <v>0</v>
      </c>
      <c r="AG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5">
        <f t="shared" si="904"/>
        <v>0</v>
      </c>
      <c r="AK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5">
        <f t="shared" si="905"/>
        <v>0</v>
      </c>
      <c r="AO480" s="185">
        <f t="shared" si="906"/>
        <v>0</v>
      </c>
    </row>
    <row r="481" spans="2:41" x14ac:dyDescent="0.25">
      <c r="B481" s="183" t="s">
        <v>1222</v>
      </c>
      <c r="C481" s="184" t="s">
        <v>1223</v>
      </c>
      <c r="D4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5">
        <f t="shared" si="899"/>
        <v>0</v>
      </c>
      <c r="G481" s="185"/>
      <c r="H481" s="185">
        <f t="shared" si="900"/>
        <v>0</v>
      </c>
      <c r="I481" s="185"/>
      <c r="J481" s="185">
        <f t="shared" si="901"/>
        <v>0</v>
      </c>
      <c r="K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5">
        <f t="shared" si="902"/>
        <v>0</v>
      </c>
      <c r="AC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5">
        <f t="shared" si="903"/>
        <v>0</v>
      </c>
      <c r="AG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5">
        <f t="shared" si="904"/>
        <v>0</v>
      </c>
      <c r="AK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5">
        <f t="shared" si="905"/>
        <v>0</v>
      </c>
      <c r="AO481" s="185">
        <f t="shared" si="906"/>
        <v>0</v>
      </c>
    </row>
    <row r="482" spans="2:41" x14ac:dyDescent="0.25">
      <c r="B482" s="183" t="s">
        <v>1224</v>
      </c>
      <c r="C482" s="184" t="s">
        <v>1225</v>
      </c>
      <c r="D4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5">
        <f>D482+E482</f>
        <v>0</v>
      </c>
      <c r="G482" s="185"/>
      <c r="H482" s="185">
        <f>F482-G482</f>
        <v>0</v>
      </c>
      <c r="I482" s="185"/>
      <c r="J482" s="185">
        <f>F482-I482</f>
        <v>0</v>
      </c>
      <c r="K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5">
        <f>Y482+Z482+AA482</f>
        <v>0</v>
      </c>
      <c r="AC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5">
        <f>AC482+AD482+AE482</f>
        <v>0</v>
      </c>
      <c r="AG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5">
        <f>AG482+AH482+AI482</f>
        <v>0</v>
      </c>
      <c r="AK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5">
        <f>AK482+AL482+AM482</f>
        <v>0</v>
      </c>
      <c r="AO482" s="185">
        <f>AB482+AF482+AJ482+AN482</f>
        <v>0</v>
      </c>
    </row>
    <row r="483" spans="2:41" x14ac:dyDescent="0.25">
      <c r="B483" s="183" t="s">
        <v>1226</v>
      </c>
      <c r="C483" s="184" t="s">
        <v>1227</v>
      </c>
      <c r="D4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5">
        <f t="shared" ref="F483" si="907">D483+E483</f>
        <v>0</v>
      </c>
      <c r="G483" s="185"/>
      <c r="H483" s="185">
        <f t="shared" ref="H483" si="908">F483-G483</f>
        <v>0</v>
      </c>
      <c r="I483" s="185"/>
      <c r="J483" s="185">
        <f t="shared" ref="J483" si="909">F483-I483</f>
        <v>0</v>
      </c>
      <c r="K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5">
        <f t="shared" ref="AB483" si="910">Y483+Z483+AA483</f>
        <v>0</v>
      </c>
      <c r="AC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5">
        <f t="shared" ref="AF483" si="911">AC483+AD483+AE483</f>
        <v>0</v>
      </c>
      <c r="AG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5">
        <f t="shared" ref="AJ483" si="912">AG483+AH483+AI483</f>
        <v>0</v>
      </c>
      <c r="AK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5">
        <f t="shared" ref="AN483" si="913">AK483+AL483+AM483</f>
        <v>0</v>
      </c>
      <c r="AO483" s="185">
        <f t="shared" ref="AO483" si="914">AB483+AF483+AJ483+AN483</f>
        <v>0</v>
      </c>
    </row>
    <row r="484" spans="2:41" x14ac:dyDescent="0.25">
      <c r="B484" s="183" t="s">
        <v>1228</v>
      </c>
      <c r="C484" s="184" t="s">
        <v>1229</v>
      </c>
      <c r="D4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5">
        <f t="shared" ref="F484" si="915">D484+E484</f>
        <v>0</v>
      </c>
      <c r="G484" s="185"/>
      <c r="H484" s="185">
        <f t="shared" ref="H484" si="916">F484-G484</f>
        <v>0</v>
      </c>
      <c r="I484" s="185"/>
      <c r="J484" s="185">
        <f t="shared" ref="J484" si="917">F484-I484</f>
        <v>0</v>
      </c>
      <c r="K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5">
        <f t="shared" ref="AB484" si="918">Y484+Z484+AA484</f>
        <v>0</v>
      </c>
      <c r="AC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5">
        <f t="shared" ref="AF484" si="919">AC484+AD484+AE484</f>
        <v>0</v>
      </c>
      <c r="AG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5">
        <f t="shared" ref="AJ484" si="920">AG484+AH484+AI484</f>
        <v>0</v>
      </c>
      <c r="AK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5">
        <f t="shared" ref="AN484" si="921">AK484+AL484+AM484</f>
        <v>0</v>
      </c>
      <c r="AO484" s="185">
        <f t="shared" ref="AO484" si="922">AB484+AF484+AJ484+AN484</f>
        <v>0</v>
      </c>
    </row>
    <row r="485" spans="2:41" x14ac:dyDescent="0.25">
      <c r="B485" s="192" t="s">
        <v>370</v>
      </c>
      <c r="C485" s="193" t="s">
        <v>237</v>
      </c>
      <c r="D485" s="194">
        <f>SUM(D486:D488)</f>
        <v>0</v>
      </c>
      <c r="E485" s="194">
        <f>SUM(E486:E488)</f>
        <v>0</v>
      </c>
      <c r="F485" s="194">
        <f t="shared" si="765"/>
        <v>0</v>
      </c>
      <c r="G485" s="194">
        <f>SUM(G486:G488)</f>
        <v>0</v>
      </c>
      <c r="H485" s="194">
        <f t="shared" si="578"/>
        <v>0</v>
      </c>
      <c r="I485" s="194">
        <f>SUM(I486:I488)</f>
        <v>0</v>
      </c>
      <c r="J485" s="194">
        <f t="shared" si="579"/>
        <v>0</v>
      </c>
      <c r="K485" s="194">
        <f t="shared" ref="K485:AA485" si="923">SUM(K486:K488)</f>
        <v>0</v>
      </c>
      <c r="L485" s="194">
        <f t="shared" si="923"/>
        <v>0</v>
      </c>
      <c r="M485" s="194">
        <f t="shared" si="923"/>
        <v>0</v>
      </c>
      <c r="N485" s="194">
        <f t="shared" si="923"/>
        <v>0</v>
      </c>
      <c r="O485" s="194">
        <f t="shared" si="923"/>
        <v>0</v>
      </c>
      <c r="P485" s="194">
        <f t="shared" ref="P485:Q485" si="924">SUM(P486:P488)</f>
        <v>0</v>
      </c>
      <c r="Q485" s="194">
        <f t="shared" si="924"/>
        <v>0</v>
      </c>
      <c r="R485" s="194">
        <f t="shared" si="923"/>
        <v>0</v>
      </c>
      <c r="S485" s="194">
        <f t="shared" si="923"/>
        <v>0</v>
      </c>
      <c r="T485" s="194">
        <f t="shared" si="923"/>
        <v>0</v>
      </c>
      <c r="U485" s="194">
        <f t="shared" si="923"/>
        <v>0</v>
      </c>
      <c r="V485" s="194">
        <f t="shared" ref="V485" si="925">SUM(V486:V488)</f>
        <v>0</v>
      </c>
      <c r="W485" s="194">
        <f t="shared" si="923"/>
        <v>0</v>
      </c>
      <c r="X485" s="194">
        <f t="shared" si="923"/>
        <v>0</v>
      </c>
      <c r="Y485" s="194">
        <f t="shared" si="923"/>
        <v>0</v>
      </c>
      <c r="Z485" s="194">
        <f t="shared" si="923"/>
        <v>0</v>
      </c>
      <c r="AA485" s="194">
        <f t="shared" si="923"/>
        <v>0</v>
      </c>
      <c r="AB485" s="194">
        <f t="shared" si="581"/>
        <v>0</v>
      </c>
      <c r="AC485" s="194">
        <f>SUM(AC486:AC488)</f>
        <v>0</v>
      </c>
      <c r="AD485" s="194">
        <f>SUM(AD486:AD488)</f>
        <v>0</v>
      </c>
      <c r="AE485" s="194">
        <f>SUM(AE486:AE488)</f>
        <v>0</v>
      </c>
      <c r="AF485" s="194">
        <f t="shared" si="582"/>
        <v>0</v>
      </c>
      <c r="AG485" s="194">
        <f>SUM(AG486:AG488)</f>
        <v>0</v>
      </c>
      <c r="AH485" s="194">
        <f>SUM(AH486:AH488)</f>
        <v>0</v>
      </c>
      <c r="AI485" s="194">
        <f>SUM(AI486:AI488)</f>
        <v>0</v>
      </c>
      <c r="AJ485" s="194">
        <f t="shared" si="583"/>
        <v>0</v>
      </c>
      <c r="AK485" s="194">
        <f>SUM(AK486:AK488)</f>
        <v>0</v>
      </c>
      <c r="AL485" s="194">
        <f>SUM(AL486:AL488)</f>
        <v>0</v>
      </c>
      <c r="AM485" s="194">
        <f>SUM(AM486:AM488)</f>
        <v>0</v>
      </c>
      <c r="AN485" s="194">
        <f t="shared" si="584"/>
        <v>0</v>
      </c>
      <c r="AO485" s="194">
        <f t="shared" si="585"/>
        <v>0</v>
      </c>
    </row>
    <row r="486" spans="2:41" x14ac:dyDescent="0.25">
      <c r="B486" s="183" t="s">
        <v>371</v>
      </c>
      <c r="C486" s="184" t="s">
        <v>238</v>
      </c>
      <c r="D4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5">
        <f t="shared" si="765"/>
        <v>0</v>
      </c>
      <c r="G486" s="185"/>
      <c r="H486" s="185">
        <f t="shared" si="578"/>
        <v>0</v>
      </c>
      <c r="I486" s="185"/>
      <c r="J486" s="185">
        <f t="shared" si="579"/>
        <v>0</v>
      </c>
      <c r="K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5">
        <f t="shared" si="581"/>
        <v>0</v>
      </c>
      <c r="AC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5">
        <f t="shared" si="582"/>
        <v>0</v>
      </c>
      <c r="AG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5">
        <f t="shared" si="583"/>
        <v>0</v>
      </c>
      <c r="AK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5">
        <f t="shared" si="584"/>
        <v>0</v>
      </c>
      <c r="AO486" s="185">
        <f t="shared" si="585"/>
        <v>0</v>
      </c>
    </row>
    <row r="487" spans="2:41" x14ac:dyDescent="0.25">
      <c r="B487" s="183" t="s">
        <v>1230</v>
      </c>
      <c r="C487" s="184" t="s">
        <v>1231</v>
      </c>
      <c r="D4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5">
        <f t="shared" ref="F487" si="926">D487+E487</f>
        <v>0</v>
      </c>
      <c r="G487" s="185"/>
      <c r="H487" s="185">
        <f t="shared" ref="H487" si="927">F487-G487</f>
        <v>0</v>
      </c>
      <c r="I487" s="185"/>
      <c r="J487" s="185">
        <f t="shared" ref="J487" si="928">F487-I487</f>
        <v>0</v>
      </c>
      <c r="K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5">
        <f t="shared" ref="AB487" si="929">Y487+Z487+AA487</f>
        <v>0</v>
      </c>
      <c r="AC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5">
        <f t="shared" ref="AF487" si="930">AC487+AD487+AE487</f>
        <v>0</v>
      </c>
      <c r="AG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5">
        <f t="shared" ref="AJ487" si="931">AG487+AH487+AI487</f>
        <v>0</v>
      </c>
      <c r="AK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5">
        <f t="shared" ref="AN487" si="932">AK487+AL487+AM487</f>
        <v>0</v>
      </c>
      <c r="AO487" s="185">
        <f t="shared" ref="AO487" si="933">AB487+AF487+AJ487+AN487</f>
        <v>0</v>
      </c>
    </row>
    <row r="488" spans="2:41" x14ac:dyDescent="0.25">
      <c r="B488" s="183" t="s">
        <v>1232</v>
      </c>
      <c r="C488" s="184" t="s">
        <v>1233</v>
      </c>
      <c r="D4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5">
        <f t="shared" si="765"/>
        <v>0</v>
      </c>
      <c r="G488" s="185"/>
      <c r="H488" s="185">
        <f t="shared" si="578"/>
        <v>0</v>
      </c>
      <c r="I488" s="185"/>
      <c r="J488" s="185">
        <f t="shared" si="579"/>
        <v>0</v>
      </c>
      <c r="K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5">
        <f t="shared" si="581"/>
        <v>0</v>
      </c>
      <c r="AC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5">
        <f t="shared" si="582"/>
        <v>0</v>
      </c>
      <c r="AG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5">
        <f t="shared" si="583"/>
        <v>0</v>
      </c>
      <c r="AK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5">
        <f t="shared" si="584"/>
        <v>0</v>
      </c>
      <c r="AO488" s="185">
        <f t="shared" si="585"/>
        <v>0</v>
      </c>
    </row>
    <row r="489" spans="2:41" x14ac:dyDescent="0.25">
      <c r="B489" s="192" t="s">
        <v>372</v>
      </c>
      <c r="C489" s="193" t="s">
        <v>239</v>
      </c>
      <c r="D489" s="194">
        <f>SUM(D490:D498)</f>
        <v>0</v>
      </c>
      <c r="E489" s="194">
        <f>SUM(E490:E498)</f>
        <v>0</v>
      </c>
      <c r="F489" s="194">
        <f t="shared" si="765"/>
        <v>0</v>
      </c>
      <c r="G489" s="194">
        <f>SUM(G490:G498)</f>
        <v>0</v>
      </c>
      <c r="H489" s="194">
        <f t="shared" si="578"/>
        <v>0</v>
      </c>
      <c r="I489" s="194">
        <f>SUM(I490:I498)</f>
        <v>0</v>
      </c>
      <c r="J489" s="194">
        <f t="shared" si="579"/>
        <v>0</v>
      </c>
      <c r="K489" s="194">
        <f t="shared" ref="K489:AA489" si="934">SUM(K490:K498)</f>
        <v>0</v>
      </c>
      <c r="L489" s="194">
        <f t="shared" si="934"/>
        <v>0</v>
      </c>
      <c r="M489" s="194">
        <f t="shared" si="934"/>
        <v>0</v>
      </c>
      <c r="N489" s="194">
        <f t="shared" si="934"/>
        <v>0</v>
      </c>
      <c r="O489" s="194">
        <f t="shared" si="934"/>
        <v>0</v>
      </c>
      <c r="P489" s="194">
        <f t="shared" ref="P489:Q489" si="935">SUM(P490:P498)</f>
        <v>0</v>
      </c>
      <c r="Q489" s="194">
        <f t="shared" si="935"/>
        <v>0</v>
      </c>
      <c r="R489" s="194">
        <f t="shared" si="934"/>
        <v>0</v>
      </c>
      <c r="S489" s="194">
        <f t="shared" si="934"/>
        <v>0</v>
      </c>
      <c r="T489" s="194">
        <f t="shared" si="934"/>
        <v>0</v>
      </c>
      <c r="U489" s="194">
        <f t="shared" si="934"/>
        <v>0</v>
      </c>
      <c r="V489" s="194">
        <f t="shared" ref="V489" si="936">SUM(V490:V498)</f>
        <v>0</v>
      </c>
      <c r="W489" s="194">
        <f t="shared" si="934"/>
        <v>0</v>
      </c>
      <c r="X489" s="194">
        <f t="shared" si="934"/>
        <v>0</v>
      </c>
      <c r="Y489" s="194">
        <f t="shared" si="934"/>
        <v>0</v>
      </c>
      <c r="Z489" s="194">
        <f t="shared" si="934"/>
        <v>0</v>
      </c>
      <c r="AA489" s="194">
        <f t="shared" si="934"/>
        <v>0</v>
      </c>
      <c r="AB489" s="194">
        <f t="shared" si="581"/>
        <v>0</v>
      </c>
      <c r="AC489" s="194">
        <f>SUM(AC490:AC498)</f>
        <v>0</v>
      </c>
      <c r="AD489" s="194">
        <f>SUM(AD490:AD498)</f>
        <v>0</v>
      </c>
      <c r="AE489" s="194">
        <f>SUM(AE490:AE498)</f>
        <v>0</v>
      </c>
      <c r="AF489" s="194">
        <f t="shared" si="582"/>
        <v>0</v>
      </c>
      <c r="AG489" s="194">
        <f>SUM(AG490:AG498)</f>
        <v>0</v>
      </c>
      <c r="AH489" s="194">
        <f>SUM(AH490:AH498)</f>
        <v>0</v>
      </c>
      <c r="AI489" s="194">
        <f>SUM(AI490:AI498)</f>
        <v>0</v>
      </c>
      <c r="AJ489" s="194">
        <f t="shared" si="583"/>
        <v>0</v>
      </c>
      <c r="AK489" s="194">
        <f>SUM(AK490:AK498)</f>
        <v>0</v>
      </c>
      <c r="AL489" s="194">
        <f>SUM(AL490:AL498)</f>
        <v>0</v>
      </c>
      <c r="AM489" s="194">
        <f>SUM(AM490:AM498)</f>
        <v>0</v>
      </c>
      <c r="AN489" s="194">
        <f t="shared" si="584"/>
        <v>0</v>
      </c>
      <c r="AO489" s="194">
        <f t="shared" si="585"/>
        <v>0</v>
      </c>
    </row>
    <row r="490" spans="2:41" x14ac:dyDescent="0.25">
      <c r="B490" s="183" t="s">
        <v>373</v>
      </c>
      <c r="C490" s="184" t="s">
        <v>234</v>
      </c>
      <c r="D4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5">
        <f t="shared" ref="F490:F494" si="937">D490+E490</f>
        <v>0</v>
      </c>
      <c r="G490" s="185"/>
      <c r="H490" s="185">
        <f t="shared" ref="H490:H494" si="938">F490-G490</f>
        <v>0</v>
      </c>
      <c r="I490" s="185"/>
      <c r="J490" s="185">
        <f t="shared" ref="J490:J494" si="939">F490-I490</f>
        <v>0</v>
      </c>
      <c r="K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5">
        <f t="shared" ref="AB490:AB494" si="940">Y490+Z490+AA490</f>
        <v>0</v>
      </c>
      <c r="AC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5">
        <f t="shared" ref="AF490:AF494" si="941">AC490+AD490+AE490</f>
        <v>0</v>
      </c>
      <c r="AG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5">
        <f t="shared" ref="AJ490:AJ494" si="942">AG490+AH490+AI490</f>
        <v>0</v>
      </c>
      <c r="AK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5">
        <f t="shared" ref="AN490:AN494" si="943">AK490+AL490+AM490</f>
        <v>0</v>
      </c>
      <c r="AO490" s="185">
        <f t="shared" ref="AO490:AO494" si="944">AB490+AF490+AJ490+AN490</f>
        <v>0</v>
      </c>
    </row>
    <row r="491" spans="2:41" x14ac:dyDescent="0.25">
      <c r="B491" s="183" t="s">
        <v>1234</v>
      </c>
      <c r="C491" s="184" t="s">
        <v>1189</v>
      </c>
      <c r="D4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5">
        <f t="shared" ref="F491" si="945">D491+E491</f>
        <v>0</v>
      </c>
      <c r="G491" s="185"/>
      <c r="H491" s="185">
        <f t="shared" ref="H491" si="946">F491-G491</f>
        <v>0</v>
      </c>
      <c r="I491" s="185"/>
      <c r="J491" s="185">
        <f t="shared" ref="J491" si="947">F491-I491</f>
        <v>0</v>
      </c>
      <c r="K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5">
        <f t="shared" ref="AB491" si="948">Y491+Z491+AA491</f>
        <v>0</v>
      </c>
      <c r="AC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5">
        <f t="shared" ref="AF491" si="949">AC491+AD491+AE491</f>
        <v>0</v>
      </c>
      <c r="AG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5">
        <f t="shared" ref="AJ491" si="950">AG491+AH491+AI491</f>
        <v>0</v>
      </c>
      <c r="AK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5">
        <f t="shared" ref="AN491" si="951">AK491+AL491+AM491</f>
        <v>0</v>
      </c>
      <c r="AO491" s="185">
        <f t="shared" ref="AO491" si="952">AB491+AF491+AJ491+AN491</f>
        <v>0</v>
      </c>
    </row>
    <row r="492" spans="2:41" x14ac:dyDescent="0.25">
      <c r="B492" s="183" t="s">
        <v>1235</v>
      </c>
      <c r="C492" s="184" t="s">
        <v>1191</v>
      </c>
      <c r="D4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5">
        <f t="shared" si="937"/>
        <v>0</v>
      </c>
      <c r="G492" s="185"/>
      <c r="H492" s="185">
        <f t="shared" si="938"/>
        <v>0</v>
      </c>
      <c r="I492" s="185"/>
      <c r="J492" s="185">
        <f t="shared" si="939"/>
        <v>0</v>
      </c>
      <c r="K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5">
        <f t="shared" si="940"/>
        <v>0</v>
      </c>
      <c r="AC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5">
        <f t="shared" si="941"/>
        <v>0</v>
      </c>
      <c r="AG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5">
        <f t="shared" si="942"/>
        <v>0</v>
      </c>
      <c r="AK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5">
        <f t="shared" si="943"/>
        <v>0</v>
      </c>
      <c r="AO492" s="185">
        <f t="shared" si="944"/>
        <v>0</v>
      </c>
    </row>
    <row r="493" spans="2:41" x14ac:dyDescent="0.25">
      <c r="B493" s="183" t="s">
        <v>1236</v>
      </c>
      <c r="C493" s="184" t="s">
        <v>1195</v>
      </c>
      <c r="D4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5">
        <f t="shared" si="937"/>
        <v>0</v>
      </c>
      <c r="G493" s="185"/>
      <c r="H493" s="185">
        <f t="shared" si="938"/>
        <v>0</v>
      </c>
      <c r="I493" s="185"/>
      <c r="J493" s="185">
        <f t="shared" si="939"/>
        <v>0</v>
      </c>
      <c r="K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5">
        <f t="shared" si="940"/>
        <v>0</v>
      </c>
      <c r="AC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5">
        <f t="shared" si="941"/>
        <v>0</v>
      </c>
      <c r="AG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5">
        <f t="shared" si="942"/>
        <v>0</v>
      </c>
      <c r="AK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5">
        <f t="shared" si="943"/>
        <v>0</v>
      </c>
      <c r="AO493" s="185">
        <f t="shared" si="944"/>
        <v>0</v>
      </c>
    </row>
    <row r="494" spans="2:41" x14ac:dyDescent="0.25">
      <c r="B494" s="183" t="s">
        <v>1237</v>
      </c>
      <c r="C494" s="184" t="s">
        <v>1238</v>
      </c>
      <c r="D4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5">
        <f t="shared" si="937"/>
        <v>0</v>
      </c>
      <c r="G494" s="185"/>
      <c r="H494" s="185">
        <f t="shared" si="938"/>
        <v>0</v>
      </c>
      <c r="I494" s="185"/>
      <c r="J494" s="185">
        <f t="shared" si="939"/>
        <v>0</v>
      </c>
      <c r="K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5">
        <f t="shared" si="940"/>
        <v>0</v>
      </c>
      <c r="AC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5">
        <f t="shared" si="941"/>
        <v>0</v>
      </c>
      <c r="AG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5">
        <f t="shared" si="942"/>
        <v>0</v>
      </c>
      <c r="AK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5">
        <f t="shared" si="943"/>
        <v>0</v>
      </c>
      <c r="AO494" s="185">
        <f t="shared" si="944"/>
        <v>0</v>
      </c>
    </row>
    <row r="495" spans="2:41" x14ac:dyDescent="0.25">
      <c r="B495" s="183" t="s">
        <v>1239</v>
      </c>
      <c r="C495" s="184" t="s">
        <v>1199</v>
      </c>
      <c r="D4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5">
        <f t="shared" si="765"/>
        <v>0</v>
      </c>
      <c r="G495" s="185"/>
      <c r="H495" s="185">
        <f t="shared" si="578"/>
        <v>0</v>
      </c>
      <c r="I495" s="185"/>
      <c r="J495" s="185">
        <f t="shared" si="579"/>
        <v>0</v>
      </c>
      <c r="K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5">
        <f t="shared" si="581"/>
        <v>0</v>
      </c>
      <c r="AC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5">
        <f t="shared" si="582"/>
        <v>0</v>
      </c>
      <c r="AG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5">
        <f t="shared" si="583"/>
        <v>0</v>
      </c>
      <c r="AK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5">
        <f t="shared" si="584"/>
        <v>0</v>
      </c>
      <c r="AO495" s="185">
        <f t="shared" si="585"/>
        <v>0</v>
      </c>
    </row>
    <row r="496" spans="2:41" x14ac:dyDescent="0.25">
      <c r="B496" s="183" t="s">
        <v>1240</v>
      </c>
      <c r="C496" s="184" t="s">
        <v>1241</v>
      </c>
      <c r="D4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5">
        <f t="shared" ref="F496" si="953">D496+E496</f>
        <v>0</v>
      </c>
      <c r="G496" s="185"/>
      <c r="H496" s="185">
        <f t="shared" ref="H496" si="954">F496-G496</f>
        <v>0</v>
      </c>
      <c r="I496" s="185"/>
      <c r="J496" s="185">
        <f t="shared" ref="J496" si="955">F496-I496</f>
        <v>0</v>
      </c>
      <c r="K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5">
        <f t="shared" ref="AB496" si="956">Y496+Z496+AA496</f>
        <v>0</v>
      </c>
      <c r="AC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5">
        <f t="shared" ref="AF496" si="957">AC496+AD496+AE496</f>
        <v>0</v>
      </c>
      <c r="AG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5">
        <f t="shared" ref="AJ496" si="958">AG496+AH496+AI496</f>
        <v>0</v>
      </c>
      <c r="AK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5">
        <f t="shared" ref="AN496" si="959">AK496+AL496+AM496</f>
        <v>0</v>
      </c>
      <c r="AO496" s="185">
        <f t="shared" ref="AO496" si="960">AB496+AF496+AJ496+AN496</f>
        <v>0</v>
      </c>
    </row>
    <row r="497" spans="2:41" x14ac:dyDescent="0.25">
      <c r="B497" s="183" t="s">
        <v>1242</v>
      </c>
      <c r="C497" s="184" t="s">
        <v>1201</v>
      </c>
      <c r="D4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5">
        <f t="shared" ref="F497" si="961">D497+E497</f>
        <v>0</v>
      </c>
      <c r="G497" s="185"/>
      <c r="H497" s="185">
        <f t="shared" ref="H497" si="962">F497-G497</f>
        <v>0</v>
      </c>
      <c r="I497" s="185"/>
      <c r="J497" s="185">
        <f t="shared" ref="J497" si="963">F497-I497</f>
        <v>0</v>
      </c>
      <c r="K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5">
        <f t="shared" ref="AB497" si="964">Y497+Z497+AA497</f>
        <v>0</v>
      </c>
      <c r="AC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5">
        <f t="shared" ref="AF497" si="965">AC497+AD497+AE497</f>
        <v>0</v>
      </c>
      <c r="AG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5">
        <f t="shared" ref="AJ497" si="966">AG497+AH497+AI497</f>
        <v>0</v>
      </c>
      <c r="AK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5">
        <f t="shared" ref="AN497" si="967">AK497+AL497+AM497</f>
        <v>0</v>
      </c>
      <c r="AO497" s="185">
        <f t="shared" ref="AO497" si="968">AB497+AF497+AJ497+AN497</f>
        <v>0</v>
      </c>
    </row>
    <row r="498" spans="2:41" x14ac:dyDescent="0.25">
      <c r="B498" s="183" t="s">
        <v>1243</v>
      </c>
      <c r="C498" s="184" t="s">
        <v>1244</v>
      </c>
      <c r="D4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5">
        <f t="shared" si="765"/>
        <v>0</v>
      </c>
      <c r="G498" s="185"/>
      <c r="H498" s="185">
        <f t="shared" si="578"/>
        <v>0</v>
      </c>
      <c r="I498" s="185"/>
      <c r="J498" s="185">
        <f t="shared" si="579"/>
        <v>0</v>
      </c>
      <c r="K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5">
        <f t="shared" si="581"/>
        <v>0</v>
      </c>
      <c r="AC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5">
        <f t="shared" si="582"/>
        <v>0</v>
      </c>
      <c r="AG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5">
        <f t="shared" si="583"/>
        <v>0</v>
      </c>
      <c r="AK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5">
        <f t="shared" si="584"/>
        <v>0</v>
      </c>
      <c r="AO498" s="185">
        <f t="shared" si="585"/>
        <v>0</v>
      </c>
    </row>
    <row r="499" spans="2:41" x14ac:dyDescent="0.25">
      <c r="B499" s="180" t="s">
        <v>377</v>
      </c>
      <c r="C499" s="181" t="s">
        <v>242</v>
      </c>
      <c r="D499" s="182">
        <f>D500+D509</f>
        <v>0</v>
      </c>
      <c r="E499" s="182">
        <f>E500+E509</f>
        <v>0</v>
      </c>
      <c r="F499" s="182">
        <f t="shared" ref="F499:F566" si="969">D499+E499</f>
        <v>0</v>
      </c>
      <c r="G499" s="182">
        <f t="shared" ref="G499:I499" si="970">G500+G509</f>
        <v>0</v>
      </c>
      <c r="H499" s="182">
        <f t="shared" ref="H499:H566" si="971">F499-G499</f>
        <v>0</v>
      </c>
      <c r="I499" s="182">
        <f t="shared" si="970"/>
        <v>0</v>
      </c>
      <c r="J499" s="182">
        <f t="shared" ref="J499:J566" si="972">F499-I499</f>
        <v>0</v>
      </c>
      <c r="K499" s="182">
        <f t="shared" ref="K499:AM499" si="973">K500+K509</f>
        <v>0</v>
      </c>
      <c r="L499" s="182">
        <f t="shared" si="973"/>
        <v>0</v>
      </c>
      <c r="M499" s="182">
        <f t="shared" si="973"/>
        <v>0</v>
      </c>
      <c r="N499" s="182">
        <f t="shared" si="973"/>
        <v>0</v>
      </c>
      <c r="O499" s="182">
        <f t="shared" si="973"/>
        <v>0</v>
      </c>
      <c r="P499" s="182">
        <f t="shared" ref="P499:Q499" si="974">P500+P509</f>
        <v>0</v>
      </c>
      <c r="Q499" s="182">
        <f t="shared" si="974"/>
        <v>0</v>
      </c>
      <c r="R499" s="182">
        <f t="shared" si="973"/>
        <v>0</v>
      </c>
      <c r="S499" s="182">
        <f t="shared" si="973"/>
        <v>0</v>
      </c>
      <c r="T499" s="182">
        <f t="shared" si="973"/>
        <v>0</v>
      </c>
      <c r="U499" s="182">
        <f t="shared" si="973"/>
        <v>0</v>
      </c>
      <c r="V499" s="182">
        <f t="shared" ref="V499" si="975">V500+V509</f>
        <v>0</v>
      </c>
      <c r="W499" s="182">
        <f t="shared" si="973"/>
        <v>0</v>
      </c>
      <c r="X499" s="182">
        <f t="shared" si="973"/>
        <v>0</v>
      </c>
      <c r="Y499" s="182">
        <f t="shared" si="973"/>
        <v>0</v>
      </c>
      <c r="Z499" s="182">
        <f t="shared" si="973"/>
        <v>0</v>
      </c>
      <c r="AA499" s="182">
        <f t="shared" si="973"/>
        <v>0</v>
      </c>
      <c r="AB499" s="182">
        <f t="shared" ref="AB499:AB566" si="976">Y499+Z499+AA499</f>
        <v>0</v>
      </c>
      <c r="AC499" s="182">
        <f t="shared" si="973"/>
        <v>0</v>
      </c>
      <c r="AD499" s="182">
        <f t="shared" si="973"/>
        <v>0</v>
      </c>
      <c r="AE499" s="182">
        <f t="shared" si="973"/>
        <v>0</v>
      </c>
      <c r="AF499" s="182">
        <f t="shared" ref="AF499:AF541" si="977">AC499+AD499+AE499</f>
        <v>0</v>
      </c>
      <c r="AG499" s="182">
        <f t="shared" si="973"/>
        <v>0</v>
      </c>
      <c r="AH499" s="182">
        <f t="shared" si="973"/>
        <v>0</v>
      </c>
      <c r="AI499" s="182">
        <f t="shared" si="973"/>
        <v>0</v>
      </c>
      <c r="AJ499" s="182">
        <f t="shared" ref="AJ499:AJ566" si="978">AG499+AH499+AI499</f>
        <v>0</v>
      </c>
      <c r="AK499" s="182">
        <f t="shared" si="973"/>
        <v>0</v>
      </c>
      <c r="AL499" s="182">
        <f t="shared" si="973"/>
        <v>0</v>
      </c>
      <c r="AM499" s="182">
        <f t="shared" si="973"/>
        <v>0</v>
      </c>
      <c r="AN499" s="182">
        <f t="shared" ref="AN499:AN566" si="979">AK499+AL499+AM499</f>
        <v>0</v>
      </c>
      <c r="AO499" s="182">
        <f t="shared" ref="AO499:AO566" si="980">AB499+AF499+AJ499+AN499</f>
        <v>0</v>
      </c>
    </row>
    <row r="500" spans="2:41" x14ac:dyDescent="0.25">
      <c r="B500" s="192" t="s">
        <v>378</v>
      </c>
      <c r="C500" s="193" t="s">
        <v>243</v>
      </c>
      <c r="D500" s="194">
        <f>SUM(D501:D508)</f>
        <v>0</v>
      </c>
      <c r="E500" s="194">
        <f>SUM(E501:E508)</f>
        <v>0</v>
      </c>
      <c r="F500" s="194">
        <f t="shared" si="969"/>
        <v>0</v>
      </c>
      <c r="G500" s="194">
        <f t="shared" ref="G500:I500" si="981">SUM(G501:G508)</f>
        <v>0</v>
      </c>
      <c r="H500" s="194">
        <f t="shared" si="971"/>
        <v>0</v>
      </c>
      <c r="I500" s="194">
        <f t="shared" si="981"/>
        <v>0</v>
      </c>
      <c r="J500" s="194">
        <f t="shared" si="972"/>
        <v>0</v>
      </c>
      <c r="K500" s="194">
        <f t="shared" ref="K500:AM500" si="982">SUM(K501:K508)</f>
        <v>0</v>
      </c>
      <c r="L500" s="194">
        <f t="shared" si="982"/>
        <v>0</v>
      </c>
      <c r="M500" s="194">
        <f t="shared" si="982"/>
        <v>0</v>
      </c>
      <c r="N500" s="194">
        <f t="shared" si="982"/>
        <v>0</v>
      </c>
      <c r="O500" s="194">
        <f t="shared" si="982"/>
        <v>0</v>
      </c>
      <c r="P500" s="194">
        <f t="shared" ref="P500:Q500" si="983">SUM(P501:P508)</f>
        <v>0</v>
      </c>
      <c r="Q500" s="194">
        <f t="shared" si="983"/>
        <v>0</v>
      </c>
      <c r="R500" s="194">
        <f t="shared" si="982"/>
        <v>0</v>
      </c>
      <c r="S500" s="194">
        <f t="shared" si="982"/>
        <v>0</v>
      </c>
      <c r="T500" s="194">
        <f t="shared" si="982"/>
        <v>0</v>
      </c>
      <c r="U500" s="194">
        <f t="shared" si="982"/>
        <v>0</v>
      </c>
      <c r="V500" s="194">
        <f t="shared" ref="V500" si="984">SUM(V501:V508)</f>
        <v>0</v>
      </c>
      <c r="W500" s="194">
        <f t="shared" si="982"/>
        <v>0</v>
      </c>
      <c r="X500" s="194">
        <f t="shared" si="982"/>
        <v>0</v>
      </c>
      <c r="Y500" s="194">
        <f t="shared" si="982"/>
        <v>0</v>
      </c>
      <c r="Z500" s="194">
        <f t="shared" si="982"/>
        <v>0</v>
      </c>
      <c r="AA500" s="194">
        <f t="shared" si="982"/>
        <v>0</v>
      </c>
      <c r="AB500" s="194">
        <f t="shared" si="976"/>
        <v>0</v>
      </c>
      <c r="AC500" s="194">
        <f t="shared" si="982"/>
        <v>0</v>
      </c>
      <c r="AD500" s="194">
        <f t="shared" si="982"/>
        <v>0</v>
      </c>
      <c r="AE500" s="194">
        <f t="shared" si="982"/>
        <v>0</v>
      </c>
      <c r="AF500" s="194">
        <f t="shared" si="977"/>
        <v>0</v>
      </c>
      <c r="AG500" s="194">
        <f t="shared" si="982"/>
        <v>0</v>
      </c>
      <c r="AH500" s="194">
        <f t="shared" si="982"/>
        <v>0</v>
      </c>
      <c r="AI500" s="194">
        <f t="shared" si="982"/>
        <v>0</v>
      </c>
      <c r="AJ500" s="194">
        <f t="shared" si="978"/>
        <v>0</v>
      </c>
      <c r="AK500" s="194">
        <f t="shared" si="982"/>
        <v>0</v>
      </c>
      <c r="AL500" s="194">
        <f t="shared" si="982"/>
        <v>0</v>
      </c>
      <c r="AM500" s="194">
        <f t="shared" si="982"/>
        <v>0</v>
      </c>
      <c r="AN500" s="194">
        <f t="shared" si="979"/>
        <v>0</v>
      </c>
      <c r="AO500" s="194">
        <f t="shared" si="980"/>
        <v>0</v>
      </c>
    </row>
    <row r="501" spans="2:41" x14ac:dyDescent="0.25">
      <c r="B501" s="183" t="s">
        <v>379</v>
      </c>
      <c r="C501" s="184" t="s">
        <v>244</v>
      </c>
      <c r="D5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5">
        <f t="shared" si="969"/>
        <v>0</v>
      </c>
      <c r="G501" s="185"/>
      <c r="H501" s="185">
        <f t="shared" si="971"/>
        <v>0</v>
      </c>
      <c r="I501" s="185"/>
      <c r="J501" s="185">
        <f t="shared" si="972"/>
        <v>0</v>
      </c>
      <c r="K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5">
        <f t="shared" si="976"/>
        <v>0</v>
      </c>
      <c r="AC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5">
        <f t="shared" si="977"/>
        <v>0</v>
      </c>
      <c r="AG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5">
        <f t="shared" si="978"/>
        <v>0</v>
      </c>
      <c r="AK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5">
        <f t="shared" si="979"/>
        <v>0</v>
      </c>
      <c r="AO501" s="185">
        <f t="shared" si="980"/>
        <v>0</v>
      </c>
    </row>
    <row r="502" spans="2:41" x14ac:dyDescent="0.25">
      <c r="B502" s="183" t="s">
        <v>1245</v>
      </c>
      <c r="C502" s="184" t="s">
        <v>1246</v>
      </c>
      <c r="D5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5">
        <f t="shared" si="969"/>
        <v>0</v>
      </c>
      <c r="G502" s="185"/>
      <c r="H502" s="185">
        <f t="shared" si="971"/>
        <v>0</v>
      </c>
      <c r="I502" s="185"/>
      <c r="J502" s="185">
        <f t="shared" si="972"/>
        <v>0</v>
      </c>
      <c r="K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5">
        <f t="shared" si="976"/>
        <v>0</v>
      </c>
      <c r="AC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5">
        <f t="shared" si="977"/>
        <v>0</v>
      </c>
      <c r="AG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5">
        <f t="shared" si="978"/>
        <v>0</v>
      </c>
      <c r="AK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5">
        <f t="shared" si="979"/>
        <v>0</v>
      </c>
      <c r="AO502" s="185">
        <f t="shared" si="980"/>
        <v>0</v>
      </c>
    </row>
    <row r="503" spans="2:41" x14ac:dyDescent="0.25">
      <c r="B503" s="183" t="s">
        <v>1247</v>
      </c>
      <c r="C503" s="184" t="s">
        <v>1248</v>
      </c>
      <c r="D5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5">
        <f t="shared" ref="F503:F506" si="985">D503+E503</f>
        <v>0</v>
      </c>
      <c r="G503" s="185"/>
      <c r="H503" s="185">
        <f t="shared" ref="H503:H506" si="986">F503-G503</f>
        <v>0</v>
      </c>
      <c r="I503" s="185"/>
      <c r="J503" s="185">
        <f t="shared" ref="J503:J506" si="987">F503-I503</f>
        <v>0</v>
      </c>
      <c r="K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5">
        <f t="shared" ref="AB503:AB506" si="988">Y503+Z503+AA503</f>
        <v>0</v>
      </c>
      <c r="AC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5">
        <f t="shared" ref="AF503:AF506" si="989">AC503+AD503+AE503</f>
        <v>0</v>
      </c>
      <c r="AG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5">
        <f t="shared" ref="AJ503:AJ506" si="990">AG503+AH503+AI503</f>
        <v>0</v>
      </c>
      <c r="AK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5">
        <f t="shared" ref="AN503:AN506" si="991">AK503+AL503+AM503</f>
        <v>0</v>
      </c>
      <c r="AO503" s="185">
        <f t="shared" ref="AO503:AO506" si="992">AB503+AF503+AJ503+AN503</f>
        <v>0</v>
      </c>
    </row>
    <row r="504" spans="2:41" x14ac:dyDescent="0.25">
      <c r="B504" s="183" t="s">
        <v>380</v>
      </c>
      <c r="C504" s="184" t="s">
        <v>245</v>
      </c>
      <c r="D5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5">
        <f t="shared" si="985"/>
        <v>0</v>
      </c>
      <c r="G504" s="185"/>
      <c r="H504" s="185">
        <f t="shared" si="986"/>
        <v>0</v>
      </c>
      <c r="I504" s="185"/>
      <c r="J504" s="185">
        <f t="shared" si="987"/>
        <v>0</v>
      </c>
      <c r="K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5">
        <f t="shared" si="988"/>
        <v>0</v>
      </c>
      <c r="AC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5">
        <f t="shared" si="989"/>
        <v>0</v>
      </c>
      <c r="AG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5">
        <f t="shared" si="990"/>
        <v>0</v>
      </c>
      <c r="AK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5">
        <f t="shared" si="991"/>
        <v>0</v>
      </c>
      <c r="AO504" s="185">
        <f t="shared" si="992"/>
        <v>0</v>
      </c>
    </row>
    <row r="505" spans="2:41" x14ac:dyDescent="0.25">
      <c r="B505" s="183" t="s">
        <v>1249</v>
      </c>
      <c r="C505" s="184" t="s">
        <v>1250</v>
      </c>
      <c r="D5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5">
        <f t="shared" ref="F505" si="993">D505+E505</f>
        <v>0</v>
      </c>
      <c r="G505" s="185"/>
      <c r="H505" s="185">
        <f t="shared" ref="H505" si="994">F505-G505</f>
        <v>0</v>
      </c>
      <c r="I505" s="185"/>
      <c r="J505" s="185">
        <f t="shared" ref="J505" si="995">F505-I505</f>
        <v>0</v>
      </c>
      <c r="K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5">
        <f t="shared" ref="AB505" si="996">Y505+Z505+AA505</f>
        <v>0</v>
      </c>
      <c r="AC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5">
        <f t="shared" ref="AF505" si="997">AC505+AD505+AE505</f>
        <v>0</v>
      </c>
      <c r="AG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5">
        <f t="shared" ref="AJ505" si="998">AG505+AH505+AI505</f>
        <v>0</v>
      </c>
      <c r="AK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5">
        <f t="shared" ref="AN505" si="999">AK505+AL505+AM505</f>
        <v>0</v>
      </c>
      <c r="AO505" s="185">
        <f t="shared" ref="AO505" si="1000">AB505+AF505+AJ505+AN505</f>
        <v>0</v>
      </c>
    </row>
    <row r="506" spans="2:41" x14ac:dyDescent="0.25">
      <c r="B506" s="183" t="s">
        <v>1251</v>
      </c>
      <c r="C506" s="184" t="s">
        <v>1252</v>
      </c>
      <c r="D5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5">
        <f t="shared" si="985"/>
        <v>0</v>
      </c>
      <c r="G506" s="185"/>
      <c r="H506" s="185">
        <f t="shared" si="986"/>
        <v>0</v>
      </c>
      <c r="I506" s="185"/>
      <c r="J506" s="185">
        <f t="shared" si="987"/>
        <v>0</v>
      </c>
      <c r="K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5">
        <f t="shared" si="988"/>
        <v>0</v>
      </c>
      <c r="AC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5">
        <f t="shared" si="989"/>
        <v>0</v>
      </c>
      <c r="AG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5">
        <f t="shared" si="990"/>
        <v>0</v>
      </c>
      <c r="AK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5">
        <f t="shared" si="991"/>
        <v>0</v>
      </c>
      <c r="AO506" s="185">
        <f t="shared" si="992"/>
        <v>0</v>
      </c>
    </row>
    <row r="507" spans="2:41" x14ac:dyDescent="0.25">
      <c r="B507" s="183" t="s">
        <v>1253</v>
      </c>
      <c r="C507" s="184" t="s">
        <v>1254</v>
      </c>
      <c r="D5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5">
        <f t="shared" ref="F507" si="1001">D507+E507</f>
        <v>0</v>
      </c>
      <c r="G507" s="185"/>
      <c r="H507" s="185">
        <f t="shared" ref="H507" si="1002">F507-G507</f>
        <v>0</v>
      </c>
      <c r="I507" s="185"/>
      <c r="J507" s="185">
        <f t="shared" ref="J507" si="1003">F507-I507</f>
        <v>0</v>
      </c>
      <c r="K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5">
        <f t="shared" ref="AB507" si="1004">Y507+Z507+AA507</f>
        <v>0</v>
      </c>
      <c r="AC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5">
        <f t="shared" ref="AF507" si="1005">AC507+AD507+AE507</f>
        <v>0</v>
      </c>
      <c r="AG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5">
        <f t="shared" ref="AJ507" si="1006">AG507+AH507+AI507</f>
        <v>0</v>
      </c>
      <c r="AK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5">
        <f t="shared" ref="AN507" si="1007">AK507+AL507+AM507</f>
        <v>0</v>
      </c>
      <c r="AO507" s="185">
        <f t="shared" ref="AO507" si="1008">AB507+AF507+AJ507+AN507</f>
        <v>0</v>
      </c>
    </row>
    <row r="508" spans="2:41" x14ac:dyDescent="0.25">
      <c r="B508" s="183" t="s">
        <v>1255</v>
      </c>
      <c r="C508" s="184" t="s">
        <v>1256</v>
      </c>
      <c r="D5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5">
        <f t="shared" si="969"/>
        <v>0</v>
      </c>
      <c r="G508" s="185"/>
      <c r="H508" s="185">
        <f t="shared" si="971"/>
        <v>0</v>
      </c>
      <c r="I508" s="185"/>
      <c r="J508" s="185">
        <f t="shared" si="972"/>
        <v>0</v>
      </c>
      <c r="K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5">
        <f t="shared" si="976"/>
        <v>0</v>
      </c>
      <c r="AC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5">
        <f t="shared" si="977"/>
        <v>0</v>
      </c>
      <c r="AG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5">
        <f t="shared" si="978"/>
        <v>0</v>
      </c>
      <c r="AK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5">
        <f t="shared" si="979"/>
        <v>0</v>
      </c>
      <c r="AO508" s="185">
        <f t="shared" si="980"/>
        <v>0</v>
      </c>
    </row>
    <row r="509" spans="2:41" x14ac:dyDescent="0.25">
      <c r="B509" s="192" t="s">
        <v>381</v>
      </c>
      <c r="C509" s="193" t="s">
        <v>246</v>
      </c>
      <c r="D509" s="194">
        <f>SUM(D510:D525)</f>
        <v>0</v>
      </c>
      <c r="E509" s="194">
        <f>SUM(E510:E525)</f>
        <v>0</v>
      </c>
      <c r="F509" s="194">
        <f t="shared" si="969"/>
        <v>0</v>
      </c>
      <c r="G509" s="194">
        <f>SUM(G510:G525)</f>
        <v>0</v>
      </c>
      <c r="H509" s="194">
        <f t="shared" si="971"/>
        <v>0</v>
      </c>
      <c r="I509" s="194">
        <f>SUM(I510:I525)</f>
        <v>0</v>
      </c>
      <c r="J509" s="194">
        <f t="shared" si="972"/>
        <v>0</v>
      </c>
      <c r="K509" s="194">
        <f t="shared" ref="K509:AA509" si="1009">SUM(K510:K525)</f>
        <v>0</v>
      </c>
      <c r="L509" s="194">
        <f t="shared" si="1009"/>
        <v>0</v>
      </c>
      <c r="M509" s="194">
        <f t="shared" si="1009"/>
        <v>0</v>
      </c>
      <c r="N509" s="194">
        <f t="shared" si="1009"/>
        <v>0</v>
      </c>
      <c r="O509" s="194">
        <f t="shared" si="1009"/>
        <v>0</v>
      </c>
      <c r="P509" s="194">
        <f t="shared" ref="P509:Q509" si="1010">SUM(P510:P525)</f>
        <v>0</v>
      </c>
      <c r="Q509" s="194">
        <f t="shared" si="1010"/>
        <v>0</v>
      </c>
      <c r="R509" s="194">
        <f t="shared" si="1009"/>
        <v>0</v>
      </c>
      <c r="S509" s="194">
        <f t="shared" si="1009"/>
        <v>0</v>
      </c>
      <c r="T509" s="194">
        <f t="shared" si="1009"/>
        <v>0</v>
      </c>
      <c r="U509" s="194">
        <f t="shared" si="1009"/>
        <v>0</v>
      </c>
      <c r="V509" s="194">
        <f t="shared" ref="V509" si="1011">SUM(V510:V525)</f>
        <v>0</v>
      </c>
      <c r="W509" s="194">
        <f t="shared" si="1009"/>
        <v>0</v>
      </c>
      <c r="X509" s="194">
        <f t="shared" si="1009"/>
        <v>0</v>
      </c>
      <c r="Y509" s="194">
        <f t="shared" si="1009"/>
        <v>0</v>
      </c>
      <c r="Z509" s="194">
        <f t="shared" si="1009"/>
        <v>0</v>
      </c>
      <c r="AA509" s="194">
        <f t="shared" si="1009"/>
        <v>0</v>
      </c>
      <c r="AB509" s="194">
        <f t="shared" si="976"/>
        <v>0</v>
      </c>
      <c r="AC509" s="194">
        <f>SUM(AC510:AC525)</f>
        <v>0</v>
      </c>
      <c r="AD509" s="194">
        <f>SUM(AD510:AD525)</f>
        <v>0</v>
      </c>
      <c r="AE509" s="194">
        <f>SUM(AE510:AE525)</f>
        <v>0</v>
      </c>
      <c r="AF509" s="194">
        <f t="shared" si="977"/>
        <v>0</v>
      </c>
      <c r="AG509" s="194">
        <f>SUM(AG510:AG525)</f>
        <v>0</v>
      </c>
      <c r="AH509" s="194">
        <f>SUM(AH510:AH525)</f>
        <v>0</v>
      </c>
      <c r="AI509" s="194">
        <f>SUM(AI510:AI525)</f>
        <v>0</v>
      </c>
      <c r="AJ509" s="194">
        <f t="shared" si="978"/>
        <v>0</v>
      </c>
      <c r="AK509" s="194">
        <f>SUM(AK510:AK525)</f>
        <v>0</v>
      </c>
      <c r="AL509" s="194">
        <f>SUM(AL510:AL525)</f>
        <v>0</v>
      </c>
      <c r="AM509" s="194">
        <f>SUM(AM510:AM525)</f>
        <v>0</v>
      </c>
      <c r="AN509" s="194">
        <f t="shared" si="979"/>
        <v>0</v>
      </c>
      <c r="AO509" s="194">
        <f t="shared" si="980"/>
        <v>0</v>
      </c>
    </row>
    <row r="510" spans="2:41" x14ac:dyDescent="0.25">
      <c r="B510" s="183" t="s">
        <v>382</v>
      </c>
      <c r="C510" s="184" t="s">
        <v>247</v>
      </c>
      <c r="D5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5">
        <f t="shared" si="969"/>
        <v>0</v>
      </c>
      <c r="G510" s="185"/>
      <c r="H510" s="185">
        <f t="shared" si="971"/>
        <v>0</v>
      </c>
      <c r="I510" s="185"/>
      <c r="J510" s="185">
        <f t="shared" si="972"/>
        <v>0</v>
      </c>
      <c r="K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5">
        <f t="shared" si="976"/>
        <v>0</v>
      </c>
      <c r="AC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5">
        <f t="shared" si="977"/>
        <v>0</v>
      </c>
      <c r="AG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5">
        <f t="shared" si="978"/>
        <v>0</v>
      </c>
      <c r="AK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5">
        <f t="shared" si="979"/>
        <v>0</v>
      </c>
      <c r="AO510" s="185">
        <f t="shared" si="980"/>
        <v>0</v>
      </c>
    </row>
    <row r="511" spans="2:41" x14ac:dyDescent="0.25">
      <c r="B511" s="183" t="s">
        <v>1257</v>
      </c>
      <c r="C511" s="184" t="s">
        <v>1258</v>
      </c>
      <c r="D5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5">
        <f t="shared" ref="F511:F518" si="1012">D511+E511</f>
        <v>0</v>
      </c>
      <c r="G511" s="185"/>
      <c r="H511" s="185">
        <f t="shared" ref="H511:H518" si="1013">F511-G511</f>
        <v>0</v>
      </c>
      <c r="I511" s="185"/>
      <c r="J511" s="185">
        <f t="shared" ref="J511:J518" si="1014">F511-I511</f>
        <v>0</v>
      </c>
      <c r="K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5">
        <f t="shared" ref="AB511:AB518" si="1015">Y511+Z511+AA511</f>
        <v>0</v>
      </c>
      <c r="AC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5">
        <f t="shared" ref="AF511:AF518" si="1016">AC511+AD511+AE511</f>
        <v>0</v>
      </c>
      <c r="AG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5">
        <f t="shared" ref="AJ511:AJ518" si="1017">AG511+AH511+AI511</f>
        <v>0</v>
      </c>
      <c r="AK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5">
        <f t="shared" ref="AN511:AN518" si="1018">AK511+AL511+AM511</f>
        <v>0</v>
      </c>
      <c r="AO511" s="185">
        <f t="shared" ref="AO511:AO518" si="1019">AB511+AF511+AJ511+AN511</f>
        <v>0</v>
      </c>
    </row>
    <row r="512" spans="2:41" x14ac:dyDescent="0.25">
      <c r="B512" s="183" t="s">
        <v>1259</v>
      </c>
      <c r="C512" s="184" t="s">
        <v>1260</v>
      </c>
      <c r="D5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5">
        <f t="shared" si="1012"/>
        <v>0</v>
      </c>
      <c r="G512" s="185"/>
      <c r="H512" s="185">
        <f t="shared" si="1013"/>
        <v>0</v>
      </c>
      <c r="I512" s="185"/>
      <c r="J512" s="185">
        <f t="shared" si="1014"/>
        <v>0</v>
      </c>
      <c r="K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5">
        <f t="shared" si="1015"/>
        <v>0</v>
      </c>
      <c r="AC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5">
        <f t="shared" si="1016"/>
        <v>0</v>
      </c>
      <c r="AG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5">
        <f t="shared" si="1017"/>
        <v>0</v>
      </c>
      <c r="AK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5">
        <f t="shared" si="1018"/>
        <v>0</v>
      </c>
      <c r="AO512" s="185">
        <f t="shared" si="1019"/>
        <v>0</v>
      </c>
    </row>
    <row r="513" spans="2:41" x14ac:dyDescent="0.25">
      <c r="B513" s="183" t="s">
        <v>1261</v>
      </c>
      <c r="C513" s="184" t="s">
        <v>1262</v>
      </c>
      <c r="D5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5">
        <f t="shared" si="1012"/>
        <v>0</v>
      </c>
      <c r="G513" s="185"/>
      <c r="H513" s="185">
        <f t="shared" si="1013"/>
        <v>0</v>
      </c>
      <c r="I513" s="185"/>
      <c r="J513" s="185">
        <f t="shared" si="1014"/>
        <v>0</v>
      </c>
      <c r="K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5">
        <f t="shared" si="1015"/>
        <v>0</v>
      </c>
      <c r="AC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5">
        <f t="shared" si="1016"/>
        <v>0</v>
      </c>
      <c r="AG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5">
        <f t="shared" si="1017"/>
        <v>0</v>
      </c>
      <c r="AK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5">
        <f t="shared" si="1018"/>
        <v>0</v>
      </c>
      <c r="AO513" s="185">
        <f t="shared" si="1019"/>
        <v>0</v>
      </c>
    </row>
    <row r="514" spans="2:41" x14ac:dyDescent="0.25">
      <c r="B514" s="183" t="s">
        <v>1263</v>
      </c>
      <c r="C514" s="184" t="s">
        <v>1264</v>
      </c>
      <c r="D5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5">
        <f t="shared" si="1012"/>
        <v>0</v>
      </c>
      <c r="G514" s="185"/>
      <c r="H514" s="185">
        <f t="shared" si="1013"/>
        <v>0</v>
      </c>
      <c r="I514" s="185"/>
      <c r="J514" s="185">
        <f t="shared" si="1014"/>
        <v>0</v>
      </c>
      <c r="K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5">
        <f t="shared" si="1015"/>
        <v>0</v>
      </c>
      <c r="AC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5">
        <f t="shared" si="1016"/>
        <v>0</v>
      </c>
      <c r="AG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5">
        <f t="shared" si="1017"/>
        <v>0</v>
      </c>
      <c r="AK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5">
        <f t="shared" si="1018"/>
        <v>0</v>
      </c>
      <c r="AO514" s="185">
        <f t="shared" si="1019"/>
        <v>0</v>
      </c>
    </row>
    <row r="515" spans="2:41" x14ac:dyDescent="0.25">
      <c r="B515" s="183" t="s">
        <v>1265</v>
      </c>
      <c r="C515" s="184" t="s">
        <v>1266</v>
      </c>
      <c r="D5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5">
        <f t="shared" si="1012"/>
        <v>0</v>
      </c>
      <c r="G515" s="185"/>
      <c r="H515" s="185">
        <f t="shared" si="1013"/>
        <v>0</v>
      </c>
      <c r="I515" s="185"/>
      <c r="J515" s="185">
        <f t="shared" si="1014"/>
        <v>0</v>
      </c>
      <c r="K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5">
        <f t="shared" si="1015"/>
        <v>0</v>
      </c>
      <c r="AC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5">
        <f t="shared" si="1016"/>
        <v>0</v>
      </c>
      <c r="AG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5">
        <f t="shared" si="1017"/>
        <v>0</v>
      </c>
      <c r="AK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5">
        <f t="shared" si="1018"/>
        <v>0</v>
      </c>
      <c r="AO515" s="185">
        <f t="shared" si="1019"/>
        <v>0</v>
      </c>
    </row>
    <row r="516" spans="2:41" x14ac:dyDescent="0.25">
      <c r="B516" s="183" t="s">
        <v>1267</v>
      </c>
      <c r="C516" s="184" t="s">
        <v>1268</v>
      </c>
      <c r="D5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5">
        <f t="shared" si="1012"/>
        <v>0</v>
      </c>
      <c r="G516" s="185"/>
      <c r="H516" s="185">
        <f t="shared" si="1013"/>
        <v>0</v>
      </c>
      <c r="I516" s="185"/>
      <c r="J516" s="185">
        <f t="shared" si="1014"/>
        <v>0</v>
      </c>
      <c r="K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5">
        <f t="shared" si="1015"/>
        <v>0</v>
      </c>
      <c r="AC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5">
        <f t="shared" si="1016"/>
        <v>0</v>
      </c>
      <c r="AG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5">
        <f t="shared" si="1017"/>
        <v>0</v>
      </c>
      <c r="AK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5">
        <f t="shared" si="1018"/>
        <v>0</v>
      </c>
      <c r="AO516" s="185">
        <f t="shared" si="1019"/>
        <v>0</v>
      </c>
    </row>
    <row r="517" spans="2:41" x14ac:dyDescent="0.25">
      <c r="B517" s="183" t="s">
        <v>1269</v>
      </c>
      <c r="C517" s="184" t="s">
        <v>1270</v>
      </c>
      <c r="D5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5">
        <f t="shared" si="1012"/>
        <v>0</v>
      </c>
      <c r="G517" s="185"/>
      <c r="H517" s="185">
        <f t="shared" si="1013"/>
        <v>0</v>
      </c>
      <c r="I517" s="185"/>
      <c r="J517" s="185">
        <f t="shared" si="1014"/>
        <v>0</v>
      </c>
      <c r="K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5">
        <f t="shared" si="1015"/>
        <v>0</v>
      </c>
      <c r="AC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5">
        <f t="shared" si="1016"/>
        <v>0</v>
      </c>
      <c r="AG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5">
        <f t="shared" si="1017"/>
        <v>0</v>
      </c>
      <c r="AK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5">
        <f t="shared" si="1018"/>
        <v>0</v>
      </c>
      <c r="AO517" s="185">
        <f t="shared" si="1019"/>
        <v>0</v>
      </c>
    </row>
    <row r="518" spans="2:41" x14ac:dyDescent="0.25">
      <c r="B518" s="183" t="s">
        <v>1271</v>
      </c>
      <c r="C518" s="184" t="s">
        <v>1272</v>
      </c>
      <c r="D5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5">
        <f t="shared" si="1012"/>
        <v>0</v>
      </c>
      <c r="G518" s="185"/>
      <c r="H518" s="185">
        <f t="shared" si="1013"/>
        <v>0</v>
      </c>
      <c r="I518" s="185"/>
      <c r="J518" s="185">
        <f t="shared" si="1014"/>
        <v>0</v>
      </c>
      <c r="K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5">
        <f t="shared" si="1015"/>
        <v>0</v>
      </c>
      <c r="AC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5">
        <f t="shared" si="1016"/>
        <v>0</v>
      </c>
      <c r="AG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5">
        <f t="shared" si="1017"/>
        <v>0</v>
      </c>
      <c r="AK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5">
        <f t="shared" si="1018"/>
        <v>0</v>
      </c>
      <c r="AO518" s="185">
        <f t="shared" si="1019"/>
        <v>0</v>
      </c>
    </row>
    <row r="519" spans="2:41" x14ac:dyDescent="0.25">
      <c r="B519" s="183" t="s">
        <v>1273</v>
      </c>
      <c r="C519" s="184" t="s">
        <v>1274</v>
      </c>
      <c r="D5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5">
        <f t="shared" si="969"/>
        <v>0</v>
      </c>
      <c r="G519" s="185"/>
      <c r="H519" s="185">
        <f t="shared" si="971"/>
        <v>0</v>
      </c>
      <c r="I519" s="185"/>
      <c r="J519" s="185">
        <f t="shared" si="972"/>
        <v>0</v>
      </c>
      <c r="K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5">
        <f t="shared" si="976"/>
        <v>0</v>
      </c>
      <c r="AC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5">
        <f t="shared" si="977"/>
        <v>0</v>
      </c>
      <c r="AG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5">
        <f t="shared" si="978"/>
        <v>0</v>
      </c>
      <c r="AK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5">
        <f t="shared" si="979"/>
        <v>0</v>
      </c>
      <c r="AO519" s="185">
        <f t="shared" si="980"/>
        <v>0</v>
      </c>
    </row>
    <row r="520" spans="2:41" x14ac:dyDescent="0.25">
      <c r="B520" s="183" t="s">
        <v>1275</v>
      </c>
      <c r="C520" s="184" t="s">
        <v>1276</v>
      </c>
      <c r="D5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5">
        <f t="shared" si="969"/>
        <v>0</v>
      </c>
      <c r="G520" s="185"/>
      <c r="H520" s="185">
        <f t="shared" si="971"/>
        <v>0</v>
      </c>
      <c r="I520" s="185"/>
      <c r="J520" s="185">
        <f t="shared" si="972"/>
        <v>0</v>
      </c>
      <c r="K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5">
        <f t="shared" si="976"/>
        <v>0</v>
      </c>
      <c r="AC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5">
        <f t="shared" si="977"/>
        <v>0</v>
      </c>
      <c r="AG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5">
        <f t="shared" si="978"/>
        <v>0</v>
      </c>
      <c r="AK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5">
        <f t="shared" si="979"/>
        <v>0</v>
      </c>
      <c r="AO520" s="185">
        <f t="shared" si="980"/>
        <v>0</v>
      </c>
    </row>
    <row r="521" spans="2:41" x14ac:dyDescent="0.25">
      <c r="B521" s="183" t="s">
        <v>1277</v>
      </c>
      <c r="C521" s="184" t="s">
        <v>1278</v>
      </c>
      <c r="D5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5">
        <f t="shared" ref="F521:F522" si="1020">D521+E521</f>
        <v>0</v>
      </c>
      <c r="G521" s="185"/>
      <c r="H521" s="185">
        <f t="shared" ref="H521:H522" si="1021">F521-G521</f>
        <v>0</v>
      </c>
      <c r="I521" s="185"/>
      <c r="J521" s="185">
        <f t="shared" ref="J521:J522" si="1022">F521-I521</f>
        <v>0</v>
      </c>
      <c r="K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5">
        <f t="shared" ref="AB521:AB522" si="1023">Y521+Z521+AA521</f>
        <v>0</v>
      </c>
      <c r="AC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5">
        <f t="shared" ref="AF521:AF522" si="1024">AC521+AD521+AE521</f>
        <v>0</v>
      </c>
      <c r="AG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5">
        <f t="shared" ref="AJ521:AJ522" si="1025">AG521+AH521+AI521</f>
        <v>0</v>
      </c>
      <c r="AK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5">
        <f t="shared" ref="AN521:AN522" si="1026">AK521+AL521+AM521</f>
        <v>0</v>
      </c>
      <c r="AO521" s="185">
        <f t="shared" ref="AO521:AO522" si="1027">AB521+AF521+AJ521+AN521</f>
        <v>0</v>
      </c>
    </row>
    <row r="522" spans="2:41" x14ac:dyDescent="0.25">
      <c r="B522" s="183" t="s">
        <v>1279</v>
      </c>
      <c r="C522" s="184" t="s">
        <v>1280</v>
      </c>
      <c r="D5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5">
        <f t="shared" si="1020"/>
        <v>0</v>
      </c>
      <c r="G522" s="185"/>
      <c r="H522" s="185">
        <f t="shared" si="1021"/>
        <v>0</v>
      </c>
      <c r="I522" s="185"/>
      <c r="J522" s="185">
        <f t="shared" si="1022"/>
        <v>0</v>
      </c>
      <c r="K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5">
        <f t="shared" si="1023"/>
        <v>0</v>
      </c>
      <c r="AC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5">
        <f t="shared" si="1024"/>
        <v>0</v>
      </c>
      <c r="AG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5">
        <f t="shared" si="1025"/>
        <v>0</v>
      </c>
      <c r="AK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5">
        <f t="shared" si="1026"/>
        <v>0</v>
      </c>
      <c r="AO522" s="185">
        <f t="shared" si="1027"/>
        <v>0</v>
      </c>
    </row>
    <row r="523" spans="2:41" x14ac:dyDescent="0.25">
      <c r="B523" s="183" t="s">
        <v>1281</v>
      </c>
      <c r="C523" s="184" t="s">
        <v>1282</v>
      </c>
      <c r="D5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5">
        <f t="shared" ref="F523:F524" si="1028">D523+E523</f>
        <v>0</v>
      </c>
      <c r="G523" s="185"/>
      <c r="H523" s="185">
        <f t="shared" ref="H523:H524" si="1029">F523-G523</f>
        <v>0</v>
      </c>
      <c r="I523" s="185"/>
      <c r="J523" s="185">
        <f t="shared" ref="J523:J524" si="1030">F523-I523</f>
        <v>0</v>
      </c>
      <c r="K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5">
        <f t="shared" ref="AB523:AB524" si="1031">Y523+Z523+AA523</f>
        <v>0</v>
      </c>
      <c r="AC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5">
        <f t="shared" ref="AF523:AF524" si="1032">AC523+AD523+AE523</f>
        <v>0</v>
      </c>
      <c r="AG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5">
        <f t="shared" ref="AJ523:AJ524" si="1033">AG523+AH523+AI523</f>
        <v>0</v>
      </c>
      <c r="AK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5">
        <f t="shared" ref="AN523:AN524" si="1034">AK523+AL523+AM523</f>
        <v>0</v>
      </c>
      <c r="AO523" s="185">
        <f t="shared" ref="AO523:AO524" si="1035">AB523+AF523+AJ523+AN523</f>
        <v>0</v>
      </c>
    </row>
    <row r="524" spans="2:41" x14ac:dyDescent="0.25">
      <c r="B524" s="183" t="s">
        <v>1283</v>
      </c>
      <c r="C524" s="184" t="s">
        <v>1284</v>
      </c>
      <c r="D5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5">
        <f t="shared" si="1028"/>
        <v>0</v>
      </c>
      <c r="G524" s="185"/>
      <c r="H524" s="185">
        <f t="shared" si="1029"/>
        <v>0</v>
      </c>
      <c r="I524" s="185"/>
      <c r="J524" s="185">
        <f t="shared" si="1030"/>
        <v>0</v>
      </c>
      <c r="K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5">
        <f t="shared" si="1031"/>
        <v>0</v>
      </c>
      <c r="AC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5">
        <f t="shared" si="1032"/>
        <v>0</v>
      </c>
      <c r="AG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5">
        <f t="shared" si="1033"/>
        <v>0</v>
      </c>
      <c r="AK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5">
        <f t="shared" si="1034"/>
        <v>0</v>
      </c>
      <c r="AO524" s="185">
        <f t="shared" si="1035"/>
        <v>0</v>
      </c>
    </row>
    <row r="525" spans="2:41" x14ac:dyDescent="0.25">
      <c r="B525" s="183" t="s">
        <v>1285</v>
      </c>
      <c r="C525" s="184" t="s">
        <v>1286</v>
      </c>
      <c r="D5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5">
        <f t="shared" si="969"/>
        <v>0</v>
      </c>
      <c r="G525" s="185"/>
      <c r="H525" s="185">
        <f t="shared" si="971"/>
        <v>0</v>
      </c>
      <c r="I525" s="185"/>
      <c r="J525" s="185">
        <f t="shared" si="972"/>
        <v>0</v>
      </c>
      <c r="K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5">
        <f t="shared" si="976"/>
        <v>0</v>
      </c>
      <c r="AC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5">
        <f t="shared" si="977"/>
        <v>0</v>
      </c>
      <c r="AG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5">
        <f t="shared" si="978"/>
        <v>0</v>
      </c>
      <c r="AK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5">
        <f t="shared" si="979"/>
        <v>0</v>
      </c>
      <c r="AO525" s="185">
        <f t="shared" si="980"/>
        <v>0</v>
      </c>
    </row>
    <row r="526" spans="2:41" x14ac:dyDescent="0.25">
      <c r="B526" s="180" t="s">
        <v>383</v>
      </c>
      <c r="C526" s="181" t="s">
        <v>248</v>
      </c>
      <c r="D526" s="182">
        <f>D527+D541</f>
        <v>0</v>
      </c>
      <c r="E526" s="182">
        <f>E527+E541</f>
        <v>0</v>
      </c>
      <c r="F526" s="182">
        <f t="shared" si="969"/>
        <v>0</v>
      </c>
      <c r="G526" s="182">
        <f t="shared" ref="G526:I526" si="1036">G527+G541</f>
        <v>0</v>
      </c>
      <c r="H526" s="182">
        <f t="shared" si="971"/>
        <v>0</v>
      </c>
      <c r="I526" s="182">
        <f t="shared" si="1036"/>
        <v>0</v>
      </c>
      <c r="J526" s="182">
        <f t="shared" si="972"/>
        <v>0</v>
      </c>
      <c r="K526" s="182">
        <f t="shared" ref="K526:AM526" si="1037">K527+K541</f>
        <v>0</v>
      </c>
      <c r="L526" s="182">
        <f t="shared" si="1037"/>
        <v>0</v>
      </c>
      <c r="M526" s="182">
        <f t="shared" si="1037"/>
        <v>0</v>
      </c>
      <c r="N526" s="182">
        <f t="shared" si="1037"/>
        <v>0</v>
      </c>
      <c r="O526" s="182">
        <f t="shared" si="1037"/>
        <v>0</v>
      </c>
      <c r="P526" s="182">
        <f t="shared" ref="P526:Q526" si="1038">P527+P541</f>
        <v>0</v>
      </c>
      <c r="Q526" s="182">
        <f t="shared" si="1038"/>
        <v>0</v>
      </c>
      <c r="R526" s="182">
        <f t="shared" si="1037"/>
        <v>0</v>
      </c>
      <c r="S526" s="182">
        <f t="shared" si="1037"/>
        <v>0</v>
      </c>
      <c r="T526" s="182">
        <f t="shared" si="1037"/>
        <v>0</v>
      </c>
      <c r="U526" s="182">
        <f t="shared" si="1037"/>
        <v>0</v>
      </c>
      <c r="V526" s="182">
        <f t="shared" ref="V526" si="1039">V527+V541</f>
        <v>0</v>
      </c>
      <c r="W526" s="182">
        <f t="shared" si="1037"/>
        <v>0</v>
      </c>
      <c r="X526" s="182">
        <f t="shared" si="1037"/>
        <v>0</v>
      </c>
      <c r="Y526" s="182">
        <f t="shared" si="1037"/>
        <v>0</v>
      </c>
      <c r="Z526" s="182">
        <f t="shared" si="1037"/>
        <v>0</v>
      </c>
      <c r="AA526" s="182">
        <f t="shared" si="1037"/>
        <v>0</v>
      </c>
      <c r="AB526" s="182">
        <f t="shared" si="976"/>
        <v>0</v>
      </c>
      <c r="AC526" s="182">
        <f t="shared" si="1037"/>
        <v>0</v>
      </c>
      <c r="AD526" s="182">
        <f t="shared" si="1037"/>
        <v>0</v>
      </c>
      <c r="AE526" s="182">
        <f t="shared" si="1037"/>
        <v>0</v>
      </c>
      <c r="AF526" s="182">
        <f t="shared" si="977"/>
        <v>0</v>
      </c>
      <c r="AG526" s="182">
        <f t="shared" si="1037"/>
        <v>0</v>
      </c>
      <c r="AH526" s="182">
        <f t="shared" si="1037"/>
        <v>0</v>
      </c>
      <c r="AI526" s="182">
        <f t="shared" si="1037"/>
        <v>0</v>
      </c>
      <c r="AJ526" s="182">
        <f t="shared" si="978"/>
        <v>0</v>
      </c>
      <c r="AK526" s="182">
        <f t="shared" si="1037"/>
        <v>0</v>
      </c>
      <c r="AL526" s="182">
        <f t="shared" si="1037"/>
        <v>0</v>
      </c>
      <c r="AM526" s="182">
        <f t="shared" si="1037"/>
        <v>0</v>
      </c>
      <c r="AN526" s="182">
        <f t="shared" si="979"/>
        <v>0</v>
      </c>
      <c r="AO526" s="182">
        <f t="shared" si="980"/>
        <v>0</v>
      </c>
    </row>
    <row r="527" spans="2:41" x14ac:dyDescent="0.25">
      <c r="B527" s="192" t="s">
        <v>384</v>
      </c>
      <c r="C527" s="193" t="s">
        <v>249</v>
      </c>
      <c r="D527" s="194">
        <f>SUM(D528:D540)</f>
        <v>0</v>
      </c>
      <c r="E527" s="194">
        <f>SUM(E528:E540)</f>
        <v>0</v>
      </c>
      <c r="F527" s="194">
        <f t="shared" si="969"/>
        <v>0</v>
      </c>
      <c r="G527" s="194">
        <f t="shared" ref="G527:I527" si="1040">SUM(G528:G540)</f>
        <v>0</v>
      </c>
      <c r="H527" s="194">
        <f t="shared" si="971"/>
        <v>0</v>
      </c>
      <c r="I527" s="194">
        <f t="shared" si="1040"/>
        <v>0</v>
      </c>
      <c r="J527" s="194">
        <f t="shared" si="972"/>
        <v>0</v>
      </c>
      <c r="K527" s="194">
        <f t="shared" ref="K527:AM527" si="1041">SUM(K528:K540)</f>
        <v>0</v>
      </c>
      <c r="L527" s="194">
        <f t="shared" si="1041"/>
        <v>0</v>
      </c>
      <c r="M527" s="194">
        <f t="shared" si="1041"/>
        <v>0</v>
      </c>
      <c r="N527" s="194">
        <f t="shared" si="1041"/>
        <v>0</v>
      </c>
      <c r="O527" s="194">
        <f t="shared" si="1041"/>
        <v>0</v>
      </c>
      <c r="P527" s="194">
        <f t="shared" ref="P527:Q527" si="1042">SUM(P528:P540)</f>
        <v>0</v>
      </c>
      <c r="Q527" s="194">
        <f t="shared" si="1042"/>
        <v>0</v>
      </c>
      <c r="R527" s="194">
        <f t="shared" si="1041"/>
        <v>0</v>
      </c>
      <c r="S527" s="194">
        <f t="shared" si="1041"/>
        <v>0</v>
      </c>
      <c r="T527" s="194">
        <f t="shared" si="1041"/>
        <v>0</v>
      </c>
      <c r="U527" s="194">
        <f t="shared" si="1041"/>
        <v>0</v>
      </c>
      <c r="V527" s="194">
        <f t="shared" ref="V527" si="1043">SUM(V528:V540)</f>
        <v>0</v>
      </c>
      <c r="W527" s="194">
        <f t="shared" si="1041"/>
        <v>0</v>
      </c>
      <c r="X527" s="194">
        <f t="shared" si="1041"/>
        <v>0</v>
      </c>
      <c r="Y527" s="194">
        <f t="shared" si="1041"/>
        <v>0</v>
      </c>
      <c r="Z527" s="194">
        <f t="shared" si="1041"/>
        <v>0</v>
      </c>
      <c r="AA527" s="194">
        <f t="shared" si="1041"/>
        <v>0</v>
      </c>
      <c r="AB527" s="194">
        <f t="shared" si="976"/>
        <v>0</v>
      </c>
      <c r="AC527" s="194">
        <f t="shared" si="1041"/>
        <v>0</v>
      </c>
      <c r="AD527" s="194">
        <f t="shared" si="1041"/>
        <v>0</v>
      </c>
      <c r="AE527" s="194">
        <f t="shared" si="1041"/>
        <v>0</v>
      </c>
      <c r="AF527" s="194">
        <f t="shared" si="977"/>
        <v>0</v>
      </c>
      <c r="AG527" s="194">
        <f t="shared" si="1041"/>
        <v>0</v>
      </c>
      <c r="AH527" s="194">
        <f t="shared" si="1041"/>
        <v>0</v>
      </c>
      <c r="AI527" s="194">
        <f t="shared" si="1041"/>
        <v>0</v>
      </c>
      <c r="AJ527" s="194">
        <f t="shared" si="978"/>
        <v>0</v>
      </c>
      <c r="AK527" s="194">
        <f t="shared" si="1041"/>
        <v>0</v>
      </c>
      <c r="AL527" s="194">
        <f t="shared" si="1041"/>
        <v>0</v>
      </c>
      <c r="AM527" s="194">
        <f t="shared" si="1041"/>
        <v>0</v>
      </c>
      <c r="AN527" s="194">
        <f t="shared" si="979"/>
        <v>0</v>
      </c>
      <c r="AO527" s="194">
        <f t="shared" si="980"/>
        <v>0</v>
      </c>
    </row>
    <row r="528" spans="2:41" x14ac:dyDescent="0.25">
      <c r="B528" s="183" t="s">
        <v>385</v>
      </c>
      <c r="C528" s="184" t="s">
        <v>250</v>
      </c>
      <c r="D5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5">
        <f t="shared" ref="F528:F540" si="1044">D528+E528</f>
        <v>0</v>
      </c>
      <c r="G528" s="185"/>
      <c r="H528" s="185">
        <f t="shared" ref="H528:H540" si="1045">F528-G528</f>
        <v>0</v>
      </c>
      <c r="I528" s="185"/>
      <c r="J528" s="185">
        <f t="shared" ref="J528:J540" si="1046">F528-I528</f>
        <v>0</v>
      </c>
      <c r="K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5">
        <f t="shared" ref="AB528:AB540" si="1047">Y528+Z528+AA528</f>
        <v>0</v>
      </c>
      <c r="AC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5">
        <f t="shared" ref="AF528:AF540" si="1048">AC528+AD528+AE528</f>
        <v>0</v>
      </c>
      <c r="AG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5">
        <f t="shared" ref="AJ528:AJ540" si="1049">AG528+AH528+AI528</f>
        <v>0</v>
      </c>
      <c r="AK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5">
        <f t="shared" ref="AN528:AN540" si="1050">AK528+AL528+AM528</f>
        <v>0</v>
      </c>
      <c r="AO528" s="185">
        <f t="shared" ref="AO528:AO540" si="1051">AB528+AF528+AJ528+AN528</f>
        <v>0</v>
      </c>
    </row>
    <row r="529" spans="2:41" x14ac:dyDescent="0.25">
      <c r="B529" s="183" t="s">
        <v>1287</v>
      </c>
      <c r="C529" s="184" t="s">
        <v>1288</v>
      </c>
      <c r="D5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5">
        <f t="shared" ref="F529:F533" si="1052">D529+E529</f>
        <v>0</v>
      </c>
      <c r="G529" s="185"/>
      <c r="H529" s="185">
        <f t="shared" ref="H529:H533" si="1053">F529-G529</f>
        <v>0</v>
      </c>
      <c r="I529" s="185"/>
      <c r="J529" s="185">
        <f t="shared" ref="J529:J533" si="1054">F529-I529</f>
        <v>0</v>
      </c>
      <c r="K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5">
        <f t="shared" ref="AB529:AB533" si="1055">Y529+Z529+AA529</f>
        <v>0</v>
      </c>
      <c r="AC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5">
        <f t="shared" ref="AF529:AF533" si="1056">AC529+AD529+AE529</f>
        <v>0</v>
      </c>
      <c r="AG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5">
        <f t="shared" ref="AJ529:AJ533" si="1057">AG529+AH529+AI529</f>
        <v>0</v>
      </c>
      <c r="AK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5">
        <f t="shared" ref="AN529:AN533" si="1058">AK529+AL529+AM529</f>
        <v>0</v>
      </c>
      <c r="AO529" s="185">
        <f t="shared" ref="AO529:AO533" si="1059">AB529+AF529+AJ529+AN529</f>
        <v>0</v>
      </c>
    </row>
    <row r="530" spans="2:41" x14ac:dyDescent="0.25">
      <c r="B530" s="183" t="s">
        <v>1289</v>
      </c>
      <c r="C530" s="184" t="s">
        <v>1290</v>
      </c>
      <c r="D5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5">
        <f t="shared" si="1052"/>
        <v>0</v>
      </c>
      <c r="G530" s="185"/>
      <c r="H530" s="185">
        <f t="shared" si="1053"/>
        <v>0</v>
      </c>
      <c r="I530" s="185"/>
      <c r="J530" s="185">
        <f t="shared" si="1054"/>
        <v>0</v>
      </c>
      <c r="K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5">
        <f t="shared" si="1055"/>
        <v>0</v>
      </c>
      <c r="AC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5">
        <f t="shared" si="1056"/>
        <v>0</v>
      </c>
      <c r="AG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5">
        <f t="shared" si="1057"/>
        <v>0</v>
      </c>
      <c r="AK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5">
        <f t="shared" si="1058"/>
        <v>0</v>
      </c>
      <c r="AO530" s="185">
        <f t="shared" si="1059"/>
        <v>0</v>
      </c>
    </row>
    <row r="531" spans="2:41" x14ac:dyDescent="0.25">
      <c r="B531" s="183" t="s">
        <v>1291</v>
      </c>
      <c r="C531" s="184" t="s">
        <v>1292</v>
      </c>
      <c r="D5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5">
        <f t="shared" si="1052"/>
        <v>0</v>
      </c>
      <c r="G531" s="185"/>
      <c r="H531" s="185">
        <f t="shared" si="1053"/>
        <v>0</v>
      </c>
      <c r="I531" s="185"/>
      <c r="J531" s="185">
        <f t="shared" si="1054"/>
        <v>0</v>
      </c>
      <c r="K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5">
        <f t="shared" si="1055"/>
        <v>0</v>
      </c>
      <c r="AC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5">
        <f t="shared" si="1056"/>
        <v>0</v>
      </c>
      <c r="AG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5">
        <f t="shared" si="1057"/>
        <v>0</v>
      </c>
      <c r="AK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5">
        <f t="shared" si="1058"/>
        <v>0</v>
      </c>
      <c r="AO531" s="185">
        <f t="shared" si="1059"/>
        <v>0</v>
      </c>
    </row>
    <row r="532" spans="2:41" x14ac:dyDescent="0.25">
      <c r="B532" s="183" t="s">
        <v>1293</v>
      </c>
      <c r="C532" s="184" t="s">
        <v>1294</v>
      </c>
      <c r="D5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5">
        <f t="shared" si="1052"/>
        <v>0</v>
      </c>
      <c r="G532" s="185"/>
      <c r="H532" s="185">
        <f t="shared" si="1053"/>
        <v>0</v>
      </c>
      <c r="I532" s="185"/>
      <c r="J532" s="185">
        <f t="shared" si="1054"/>
        <v>0</v>
      </c>
      <c r="K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5">
        <f t="shared" si="1055"/>
        <v>0</v>
      </c>
      <c r="AC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5">
        <f t="shared" si="1056"/>
        <v>0</v>
      </c>
      <c r="AG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5">
        <f t="shared" si="1057"/>
        <v>0</v>
      </c>
      <c r="AK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5">
        <f t="shared" si="1058"/>
        <v>0</v>
      </c>
      <c r="AO532" s="185">
        <f t="shared" si="1059"/>
        <v>0</v>
      </c>
    </row>
    <row r="533" spans="2:41" x14ac:dyDescent="0.25">
      <c r="B533" s="183" t="s">
        <v>1295</v>
      </c>
      <c r="C533" s="184" t="s">
        <v>1296</v>
      </c>
      <c r="D5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5">
        <f t="shared" si="1052"/>
        <v>0</v>
      </c>
      <c r="G533" s="185"/>
      <c r="H533" s="185">
        <f t="shared" si="1053"/>
        <v>0</v>
      </c>
      <c r="I533" s="185"/>
      <c r="J533" s="185">
        <f t="shared" si="1054"/>
        <v>0</v>
      </c>
      <c r="K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5">
        <f t="shared" si="1055"/>
        <v>0</v>
      </c>
      <c r="AC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5">
        <f t="shared" si="1056"/>
        <v>0</v>
      </c>
      <c r="AG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5">
        <f t="shared" si="1057"/>
        <v>0</v>
      </c>
      <c r="AK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5">
        <f t="shared" si="1058"/>
        <v>0</v>
      </c>
      <c r="AO533" s="185">
        <f t="shared" si="1059"/>
        <v>0</v>
      </c>
    </row>
    <row r="534" spans="2:41" x14ac:dyDescent="0.25">
      <c r="B534" s="183" t="s">
        <v>386</v>
      </c>
      <c r="C534" s="184" t="s">
        <v>251</v>
      </c>
      <c r="D5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5">
        <f t="shared" si="1044"/>
        <v>0</v>
      </c>
      <c r="G534" s="185"/>
      <c r="H534" s="185">
        <f t="shared" si="1045"/>
        <v>0</v>
      </c>
      <c r="I534" s="185"/>
      <c r="J534" s="185">
        <f t="shared" si="1046"/>
        <v>0</v>
      </c>
      <c r="K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5">
        <f t="shared" si="1047"/>
        <v>0</v>
      </c>
      <c r="AC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5">
        <f t="shared" si="1048"/>
        <v>0</v>
      </c>
      <c r="AG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5">
        <f t="shared" si="1049"/>
        <v>0</v>
      </c>
      <c r="AK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5">
        <f t="shared" si="1050"/>
        <v>0</v>
      </c>
      <c r="AO534" s="185">
        <f t="shared" si="1051"/>
        <v>0</v>
      </c>
    </row>
    <row r="535" spans="2:41" x14ac:dyDescent="0.25">
      <c r="B535" s="183" t="s">
        <v>1297</v>
      </c>
      <c r="C535" s="184" t="s">
        <v>1298</v>
      </c>
      <c r="D5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5">
        <f t="shared" si="1044"/>
        <v>0</v>
      </c>
      <c r="G535" s="185"/>
      <c r="H535" s="185">
        <f t="shared" si="1045"/>
        <v>0</v>
      </c>
      <c r="I535" s="185"/>
      <c r="J535" s="185">
        <f t="shared" si="1046"/>
        <v>0</v>
      </c>
      <c r="K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5">
        <f t="shared" si="1047"/>
        <v>0</v>
      </c>
      <c r="AC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5">
        <f t="shared" si="1048"/>
        <v>0</v>
      </c>
      <c r="AG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5">
        <f t="shared" si="1049"/>
        <v>0</v>
      </c>
      <c r="AK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5">
        <f t="shared" si="1050"/>
        <v>0</v>
      </c>
      <c r="AO535" s="185">
        <f t="shared" si="1051"/>
        <v>0</v>
      </c>
    </row>
    <row r="536" spans="2:41" x14ac:dyDescent="0.25">
      <c r="B536" s="183" t="s">
        <v>1299</v>
      </c>
      <c r="C536" s="184" t="s">
        <v>1300</v>
      </c>
      <c r="D5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5">
        <f t="shared" si="1044"/>
        <v>0</v>
      </c>
      <c r="G536" s="185"/>
      <c r="H536" s="185">
        <f t="shared" si="1045"/>
        <v>0</v>
      </c>
      <c r="I536" s="185"/>
      <c r="J536" s="185">
        <f t="shared" si="1046"/>
        <v>0</v>
      </c>
      <c r="K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5">
        <f t="shared" si="1047"/>
        <v>0</v>
      </c>
      <c r="AC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5">
        <f t="shared" si="1048"/>
        <v>0</v>
      </c>
      <c r="AG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5">
        <f t="shared" si="1049"/>
        <v>0</v>
      </c>
      <c r="AK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5">
        <f t="shared" si="1050"/>
        <v>0</v>
      </c>
      <c r="AO536" s="185">
        <f t="shared" si="1051"/>
        <v>0</v>
      </c>
    </row>
    <row r="537" spans="2:41" x14ac:dyDescent="0.25">
      <c r="B537" s="183" t="s">
        <v>1301</v>
      </c>
      <c r="C537" s="184" t="s">
        <v>1302</v>
      </c>
      <c r="D5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5">
        <f t="shared" ref="F537" si="1060">D537+E537</f>
        <v>0</v>
      </c>
      <c r="G537" s="185"/>
      <c r="H537" s="185">
        <f t="shared" ref="H537" si="1061">F537-G537</f>
        <v>0</v>
      </c>
      <c r="I537" s="185"/>
      <c r="J537" s="185">
        <f t="shared" ref="J537" si="1062">F537-I537</f>
        <v>0</v>
      </c>
      <c r="K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5">
        <f t="shared" ref="AB537" si="1063">Y537+Z537+AA537</f>
        <v>0</v>
      </c>
      <c r="AC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5">
        <f t="shared" ref="AF537" si="1064">AC537+AD537+AE537</f>
        <v>0</v>
      </c>
      <c r="AG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5">
        <f t="shared" ref="AJ537" si="1065">AG537+AH537+AI537</f>
        <v>0</v>
      </c>
      <c r="AK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5">
        <f t="shared" ref="AN537" si="1066">AK537+AL537+AM537</f>
        <v>0</v>
      </c>
      <c r="AO537" s="185">
        <f t="shared" ref="AO537" si="1067">AB537+AF537+AJ537+AN537</f>
        <v>0</v>
      </c>
    </row>
    <row r="538" spans="2:41" x14ac:dyDescent="0.25">
      <c r="B538" s="183" t="s">
        <v>1303</v>
      </c>
      <c r="C538" s="184" t="s">
        <v>1304</v>
      </c>
      <c r="D5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5">
        <f t="shared" ref="F538" si="1068">D538+E538</f>
        <v>0</v>
      </c>
      <c r="G538" s="185"/>
      <c r="H538" s="185">
        <f t="shared" ref="H538" si="1069">F538-G538</f>
        <v>0</v>
      </c>
      <c r="I538" s="185"/>
      <c r="J538" s="185">
        <f t="shared" ref="J538" si="1070">F538-I538</f>
        <v>0</v>
      </c>
      <c r="K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5">
        <f t="shared" ref="AB538" si="1071">Y538+Z538+AA538</f>
        <v>0</v>
      </c>
      <c r="AC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5">
        <f t="shared" ref="AF538" si="1072">AC538+AD538+AE538</f>
        <v>0</v>
      </c>
      <c r="AG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5">
        <f t="shared" ref="AJ538" si="1073">AG538+AH538+AI538</f>
        <v>0</v>
      </c>
      <c r="AK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5">
        <f t="shared" ref="AN538" si="1074">AK538+AL538+AM538</f>
        <v>0</v>
      </c>
      <c r="AO538" s="185">
        <f t="shared" ref="AO538" si="1075">AB538+AF538+AJ538+AN538</f>
        <v>0</v>
      </c>
    </row>
    <row r="539" spans="2:41" x14ac:dyDescent="0.25">
      <c r="B539" s="183" t="s">
        <v>1305</v>
      </c>
      <c r="C539" s="184" t="s">
        <v>1306</v>
      </c>
      <c r="D5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5">
        <f t="shared" ref="F539" si="1076">D539+E539</f>
        <v>0</v>
      </c>
      <c r="G539" s="185"/>
      <c r="H539" s="185">
        <f t="shared" ref="H539" si="1077">F539-G539</f>
        <v>0</v>
      </c>
      <c r="I539" s="185"/>
      <c r="J539" s="185">
        <f t="shared" ref="J539" si="1078">F539-I539</f>
        <v>0</v>
      </c>
      <c r="K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5">
        <f t="shared" ref="AB539" si="1079">Y539+Z539+AA539</f>
        <v>0</v>
      </c>
      <c r="AC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5">
        <f t="shared" ref="AF539" si="1080">AC539+AD539+AE539</f>
        <v>0</v>
      </c>
      <c r="AG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5">
        <f t="shared" ref="AJ539" si="1081">AG539+AH539+AI539</f>
        <v>0</v>
      </c>
      <c r="AK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5">
        <f t="shared" ref="AN539" si="1082">AK539+AL539+AM539</f>
        <v>0</v>
      </c>
      <c r="AO539" s="185">
        <f t="shared" ref="AO539" si="1083">AB539+AF539+AJ539+AN539</f>
        <v>0</v>
      </c>
    </row>
    <row r="540" spans="2:41" x14ac:dyDescent="0.25">
      <c r="B540" s="183" t="s">
        <v>1307</v>
      </c>
      <c r="C540" s="184" t="s">
        <v>1308</v>
      </c>
      <c r="D5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5">
        <f t="shared" si="1044"/>
        <v>0</v>
      </c>
      <c r="G540" s="185"/>
      <c r="H540" s="185">
        <f t="shared" si="1045"/>
        <v>0</v>
      </c>
      <c r="I540" s="185"/>
      <c r="J540" s="185">
        <f t="shared" si="1046"/>
        <v>0</v>
      </c>
      <c r="K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5">
        <f t="shared" si="1047"/>
        <v>0</v>
      </c>
      <c r="AC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5">
        <f t="shared" si="1048"/>
        <v>0</v>
      </c>
      <c r="AG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5">
        <f t="shared" si="1049"/>
        <v>0</v>
      </c>
      <c r="AK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5">
        <f t="shared" si="1050"/>
        <v>0</v>
      </c>
      <c r="AO540" s="185">
        <f t="shared" si="1051"/>
        <v>0</v>
      </c>
    </row>
    <row r="541" spans="2:41" x14ac:dyDescent="0.25">
      <c r="B541" s="192" t="s">
        <v>387</v>
      </c>
      <c r="C541" s="193" t="s">
        <v>252</v>
      </c>
      <c r="D541" s="194">
        <f>SUM(D542:D559)</f>
        <v>0</v>
      </c>
      <c r="E541" s="194">
        <f>E542</f>
        <v>0</v>
      </c>
      <c r="F541" s="194">
        <f t="shared" si="969"/>
        <v>0</v>
      </c>
      <c r="G541" s="194">
        <f t="shared" ref="G541:I541" si="1084">G542</f>
        <v>0</v>
      </c>
      <c r="H541" s="194">
        <f t="shared" si="971"/>
        <v>0</v>
      </c>
      <c r="I541" s="194">
        <f t="shared" si="1084"/>
        <v>0</v>
      </c>
      <c r="J541" s="194">
        <f t="shared" si="972"/>
        <v>0</v>
      </c>
      <c r="K541" s="194">
        <f t="shared" ref="K541:AM541" si="1085">K542</f>
        <v>0</v>
      </c>
      <c r="L541" s="194">
        <f t="shared" si="1085"/>
        <v>0</v>
      </c>
      <c r="M541" s="194">
        <f t="shared" si="1085"/>
        <v>0</v>
      </c>
      <c r="N541" s="194">
        <f t="shared" si="1085"/>
        <v>0</v>
      </c>
      <c r="O541" s="194">
        <f t="shared" si="1085"/>
        <v>0</v>
      </c>
      <c r="P541" s="194">
        <f t="shared" si="1085"/>
        <v>0</v>
      </c>
      <c r="Q541" s="194">
        <f t="shared" si="1085"/>
        <v>0</v>
      </c>
      <c r="R541" s="194">
        <f t="shared" si="1085"/>
        <v>0</v>
      </c>
      <c r="S541" s="194">
        <f t="shared" si="1085"/>
        <v>0</v>
      </c>
      <c r="T541" s="194">
        <f t="shared" si="1085"/>
        <v>0</v>
      </c>
      <c r="U541" s="194">
        <f t="shared" si="1085"/>
        <v>0</v>
      </c>
      <c r="V541" s="194">
        <f t="shared" si="1085"/>
        <v>0</v>
      </c>
      <c r="W541" s="194">
        <f t="shared" si="1085"/>
        <v>0</v>
      </c>
      <c r="X541" s="194">
        <f t="shared" si="1085"/>
        <v>0</v>
      </c>
      <c r="Y541" s="194">
        <f t="shared" si="1085"/>
        <v>0</v>
      </c>
      <c r="Z541" s="194">
        <f t="shared" si="1085"/>
        <v>0</v>
      </c>
      <c r="AA541" s="194">
        <f t="shared" si="1085"/>
        <v>0</v>
      </c>
      <c r="AB541" s="194">
        <f t="shared" si="976"/>
        <v>0</v>
      </c>
      <c r="AC541" s="194">
        <f t="shared" si="1085"/>
        <v>0</v>
      </c>
      <c r="AD541" s="194">
        <f t="shared" si="1085"/>
        <v>0</v>
      </c>
      <c r="AE541" s="194">
        <f t="shared" si="1085"/>
        <v>0</v>
      </c>
      <c r="AF541" s="194">
        <f t="shared" si="977"/>
        <v>0</v>
      </c>
      <c r="AG541" s="194">
        <f t="shared" si="1085"/>
        <v>0</v>
      </c>
      <c r="AH541" s="194">
        <f t="shared" si="1085"/>
        <v>0</v>
      </c>
      <c r="AI541" s="194">
        <f t="shared" si="1085"/>
        <v>0</v>
      </c>
      <c r="AJ541" s="194">
        <f t="shared" si="978"/>
        <v>0</v>
      </c>
      <c r="AK541" s="194">
        <f t="shared" si="1085"/>
        <v>0</v>
      </c>
      <c r="AL541" s="194">
        <f t="shared" si="1085"/>
        <v>0</v>
      </c>
      <c r="AM541" s="194">
        <f t="shared" si="1085"/>
        <v>0</v>
      </c>
      <c r="AN541" s="194">
        <f t="shared" si="979"/>
        <v>0</v>
      </c>
      <c r="AO541" s="194">
        <f t="shared" si="980"/>
        <v>0</v>
      </c>
    </row>
    <row r="542" spans="2:41" x14ac:dyDescent="0.25">
      <c r="B542" s="183" t="s">
        <v>388</v>
      </c>
      <c r="C542" s="184" t="s">
        <v>253</v>
      </c>
      <c r="D5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5">
        <f t="shared" ref="F542" si="1086">D542+E542</f>
        <v>0</v>
      </c>
      <c r="G542" s="185"/>
      <c r="H542" s="185">
        <f t="shared" ref="H542" si="1087">F542-G542</f>
        <v>0</v>
      </c>
      <c r="I542" s="185"/>
      <c r="J542" s="185">
        <f t="shared" ref="J542" si="1088">F542-I542</f>
        <v>0</v>
      </c>
      <c r="K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5">
        <f t="shared" ref="AB542" si="1089">Y542+Z542+AA542</f>
        <v>0</v>
      </c>
      <c r="AC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5">
        <f t="shared" ref="AF542" si="1090">AC542+AD542+AE542</f>
        <v>0</v>
      </c>
      <c r="AG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5">
        <f t="shared" ref="AJ542" si="1091">AG542+AH542+AI542</f>
        <v>0</v>
      </c>
      <c r="AK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5">
        <f t="shared" ref="AN542" si="1092">AK542+AL542+AM542</f>
        <v>0</v>
      </c>
      <c r="AO542" s="185">
        <f t="shared" ref="AO542" si="1093">AB542+AF542+AJ542+AN542</f>
        <v>0</v>
      </c>
    </row>
    <row r="543" spans="2:41" x14ac:dyDescent="0.25">
      <c r="B543" s="183" t="s">
        <v>389</v>
      </c>
      <c r="C543" s="184" t="s">
        <v>254</v>
      </c>
      <c r="D5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5">
        <f t="shared" ref="F543:F559" si="1094">D543+E543</f>
        <v>0</v>
      </c>
      <c r="G543" s="185"/>
      <c r="H543" s="185">
        <f t="shared" ref="H543:H559" si="1095">F543-G543</f>
        <v>0</v>
      </c>
      <c r="I543" s="185"/>
      <c r="J543" s="185">
        <f t="shared" ref="J543:J559" si="1096">F543-I543</f>
        <v>0</v>
      </c>
      <c r="K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5">
        <f t="shared" ref="AB543:AB559" si="1097">Y543+Z543+AA543</f>
        <v>0</v>
      </c>
      <c r="AC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5">
        <f t="shared" ref="AF543:AF559" si="1098">AC543+AD543+AE543</f>
        <v>0</v>
      </c>
      <c r="AG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5">
        <f t="shared" ref="AJ543:AJ559" si="1099">AG543+AH543+AI543</f>
        <v>0</v>
      </c>
      <c r="AK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5">
        <f t="shared" ref="AN543:AN559" si="1100">AK543+AL543+AM543</f>
        <v>0</v>
      </c>
      <c r="AO543" s="185">
        <f t="shared" ref="AO543:AO559" si="1101">AB543+AF543+AJ543+AN543</f>
        <v>0</v>
      </c>
    </row>
    <row r="544" spans="2:41" x14ac:dyDescent="0.25">
      <c r="B544" s="183" t="s">
        <v>1309</v>
      </c>
      <c r="C544" s="184" t="s">
        <v>1310</v>
      </c>
      <c r="D5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5">
        <f t="shared" si="1094"/>
        <v>0</v>
      </c>
      <c r="G544" s="185"/>
      <c r="H544" s="185">
        <f t="shared" si="1095"/>
        <v>0</v>
      </c>
      <c r="I544" s="185"/>
      <c r="J544" s="185">
        <f t="shared" si="1096"/>
        <v>0</v>
      </c>
      <c r="K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5">
        <f t="shared" si="1097"/>
        <v>0</v>
      </c>
      <c r="AC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5">
        <f t="shared" si="1098"/>
        <v>0</v>
      </c>
      <c r="AG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5">
        <f t="shared" si="1099"/>
        <v>0</v>
      </c>
      <c r="AK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5">
        <f t="shared" si="1100"/>
        <v>0</v>
      </c>
      <c r="AO544" s="185">
        <f t="shared" si="1101"/>
        <v>0</v>
      </c>
    </row>
    <row r="545" spans="2:41" x14ac:dyDescent="0.25">
      <c r="B545" s="183" t="s">
        <v>1311</v>
      </c>
      <c r="C545" s="184" t="s">
        <v>528</v>
      </c>
      <c r="D5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5">
        <f t="shared" si="1094"/>
        <v>0</v>
      </c>
      <c r="G545" s="185"/>
      <c r="H545" s="185">
        <f t="shared" si="1095"/>
        <v>0</v>
      </c>
      <c r="I545" s="185"/>
      <c r="J545" s="185">
        <f t="shared" si="1096"/>
        <v>0</v>
      </c>
      <c r="K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5">
        <f t="shared" si="1097"/>
        <v>0</v>
      </c>
      <c r="AC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5">
        <f t="shared" si="1098"/>
        <v>0</v>
      </c>
      <c r="AG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5">
        <f t="shared" si="1099"/>
        <v>0</v>
      </c>
      <c r="AK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5">
        <f t="shared" si="1100"/>
        <v>0</v>
      </c>
      <c r="AO545" s="185">
        <f t="shared" si="1101"/>
        <v>0</v>
      </c>
    </row>
    <row r="546" spans="2:41" x14ac:dyDescent="0.25">
      <c r="B546" s="183" t="s">
        <v>1312</v>
      </c>
      <c r="C546" s="184" t="s">
        <v>1313</v>
      </c>
      <c r="D5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5">
        <f t="shared" si="1094"/>
        <v>0</v>
      </c>
      <c r="G546" s="185"/>
      <c r="H546" s="185">
        <f t="shared" si="1095"/>
        <v>0</v>
      </c>
      <c r="I546" s="185"/>
      <c r="J546" s="185">
        <f t="shared" si="1096"/>
        <v>0</v>
      </c>
      <c r="K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5">
        <f t="shared" si="1097"/>
        <v>0</v>
      </c>
      <c r="AC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5">
        <f t="shared" si="1098"/>
        <v>0</v>
      </c>
      <c r="AG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5">
        <f t="shared" si="1099"/>
        <v>0</v>
      </c>
      <c r="AK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5">
        <f t="shared" si="1100"/>
        <v>0</v>
      </c>
      <c r="AO546" s="185">
        <f t="shared" si="1101"/>
        <v>0</v>
      </c>
    </row>
    <row r="547" spans="2:41" x14ac:dyDescent="0.25">
      <c r="B547" s="183" t="s">
        <v>1314</v>
      </c>
      <c r="C547" s="184" t="s">
        <v>1315</v>
      </c>
      <c r="D5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5">
        <f t="shared" si="1094"/>
        <v>0</v>
      </c>
      <c r="G547" s="185"/>
      <c r="H547" s="185">
        <f t="shared" si="1095"/>
        <v>0</v>
      </c>
      <c r="I547" s="185"/>
      <c r="J547" s="185">
        <f t="shared" si="1096"/>
        <v>0</v>
      </c>
      <c r="K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5">
        <f t="shared" si="1097"/>
        <v>0</v>
      </c>
      <c r="AC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5">
        <f t="shared" si="1098"/>
        <v>0</v>
      </c>
      <c r="AG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5">
        <f t="shared" si="1099"/>
        <v>0</v>
      </c>
      <c r="AK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5">
        <f t="shared" si="1100"/>
        <v>0</v>
      </c>
      <c r="AO547" s="185">
        <f t="shared" si="1101"/>
        <v>0</v>
      </c>
    </row>
    <row r="548" spans="2:41" x14ac:dyDescent="0.25">
      <c r="B548" s="183" t="s">
        <v>1316</v>
      </c>
      <c r="C548" s="184" t="s">
        <v>1317</v>
      </c>
      <c r="D5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5">
        <f t="shared" si="1094"/>
        <v>0</v>
      </c>
      <c r="G548" s="185"/>
      <c r="H548" s="185">
        <f t="shared" si="1095"/>
        <v>0</v>
      </c>
      <c r="I548" s="185"/>
      <c r="J548" s="185">
        <f t="shared" si="1096"/>
        <v>0</v>
      </c>
      <c r="K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5">
        <f t="shared" si="1097"/>
        <v>0</v>
      </c>
      <c r="AC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5">
        <f t="shared" si="1098"/>
        <v>0</v>
      </c>
      <c r="AG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5">
        <f t="shared" si="1099"/>
        <v>0</v>
      </c>
      <c r="AK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5">
        <f t="shared" si="1100"/>
        <v>0</v>
      </c>
      <c r="AO548" s="185">
        <f t="shared" si="1101"/>
        <v>0</v>
      </c>
    </row>
    <row r="549" spans="2:41" x14ac:dyDescent="0.25">
      <c r="B549" s="183" t="s">
        <v>1318</v>
      </c>
      <c r="C549" s="184" t="s">
        <v>1319</v>
      </c>
      <c r="D5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5">
        <f t="shared" si="1094"/>
        <v>0</v>
      </c>
      <c r="G549" s="185"/>
      <c r="H549" s="185">
        <f t="shared" si="1095"/>
        <v>0</v>
      </c>
      <c r="I549" s="185"/>
      <c r="J549" s="185">
        <f t="shared" si="1096"/>
        <v>0</v>
      </c>
      <c r="K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5">
        <f t="shared" si="1097"/>
        <v>0</v>
      </c>
      <c r="AC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5">
        <f t="shared" si="1098"/>
        <v>0</v>
      </c>
      <c r="AG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5">
        <f t="shared" si="1099"/>
        <v>0</v>
      </c>
      <c r="AK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5">
        <f t="shared" si="1100"/>
        <v>0</v>
      </c>
      <c r="AO549" s="185">
        <f t="shared" si="1101"/>
        <v>0</v>
      </c>
    </row>
    <row r="550" spans="2:41" x14ac:dyDescent="0.25">
      <c r="B550" s="183" t="s">
        <v>1320</v>
      </c>
      <c r="C550" s="184" t="s">
        <v>1321</v>
      </c>
      <c r="D5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5">
        <f t="shared" si="1094"/>
        <v>0</v>
      </c>
      <c r="G550" s="185"/>
      <c r="H550" s="185">
        <f t="shared" si="1095"/>
        <v>0</v>
      </c>
      <c r="I550" s="185"/>
      <c r="J550" s="185">
        <f t="shared" si="1096"/>
        <v>0</v>
      </c>
      <c r="K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5">
        <f t="shared" si="1097"/>
        <v>0</v>
      </c>
      <c r="AC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5">
        <f t="shared" si="1098"/>
        <v>0</v>
      </c>
      <c r="AG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5">
        <f t="shared" si="1099"/>
        <v>0</v>
      </c>
      <c r="AK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5">
        <f t="shared" si="1100"/>
        <v>0</v>
      </c>
      <c r="AO550" s="185">
        <f t="shared" si="1101"/>
        <v>0</v>
      </c>
    </row>
    <row r="551" spans="2:41" x14ac:dyDescent="0.25">
      <c r="B551" s="183" t="s">
        <v>1322</v>
      </c>
      <c r="C551" s="184" t="s">
        <v>1323</v>
      </c>
      <c r="D5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5">
        <f t="shared" si="1094"/>
        <v>0</v>
      </c>
      <c r="G551" s="185"/>
      <c r="H551" s="185">
        <f t="shared" si="1095"/>
        <v>0</v>
      </c>
      <c r="I551" s="185"/>
      <c r="J551" s="185">
        <f t="shared" si="1096"/>
        <v>0</v>
      </c>
      <c r="K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5">
        <f t="shared" si="1097"/>
        <v>0</v>
      </c>
      <c r="AC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5">
        <f t="shared" si="1098"/>
        <v>0</v>
      </c>
      <c r="AG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5">
        <f t="shared" si="1099"/>
        <v>0</v>
      </c>
      <c r="AK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5">
        <f t="shared" si="1100"/>
        <v>0</v>
      </c>
      <c r="AO551" s="185">
        <f t="shared" si="1101"/>
        <v>0</v>
      </c>
    </row>
    <row r="552" spans="2:41" x14ac:dyDescent="0.25">
      <c r="B552" s="183" t="s">
        <v>1324</v>
      </c>
      <c r="C552" s="184" t="s">
        <v>1325</v>
      </c>
      <c r="D5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5">
        <f t="shared" si="1094"/>
        <v>0</v>
      </c>
      <c r="G552" s="185"/>
      <c r="H552" s="185">
        <f t="shared" si="1095"/>
        <v>0</v>
      </c>
      <c r="I552" s="185"/>
      <c r="J552" s="185">
        <f t="shared" si="1096"/>
        <v>0</v>
      </c>
      <c r="K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5">
        <f t="shared" si="1097"/>
        <v>0</v>
      </c>
      <c r="AC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5">
        <f t="shared" si="1098"/>
        <v>0</v>
      </c>
      <c r="AG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5">
        <f t="shared" si="1099"/>
        <v>0</v>
      </c>
      <c r="AK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5">
        <f t="shared" si="1100"/>
        <v>0</v>
      </c>
      <c r="AO552" s="185">
        <f t="shared" si="1101"/>
        <v>0</v>
      </c>
    </row>
    <row r="553" spans="2:41" x14ac:dyDescent="0.25">
      <c r="B553" s="183" t="s">
        <v>1326</v>
      </c>
      <c r="C553" s="184" t="s">
        <v>1327</v>
      </c>
      <c r="D5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5">
        <f t="shared" si="1094"/>
        <v>0</v>
      </c>
      <c r="G553" s="185"/>
      <c r="H553" s="185">
        <f t="shared" si="1095"/>
        <v>0</v>
      </c>
      <c r="I553" s="185"/>
      <c r="J553" s="185">
        <f t="shared" si="1096"/>
        <v>0</v>
      </c>
      <c r="K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5">
        <f t="shared" si="1097"/>
        <v>0</v>
      </c>
      <c r="AC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5">
        <f t="shared" si="1098"/>
        <v>0</v>
      </c>
      <c r="AG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5">
        <f t="shared" si="1099"/>
        <v>0</v>
      </c>
      <c r="AK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5">
        <f t="shared" si="1100"/>
        <v>0</v>
      </c>
      <c r="AO553" s="185">
        <f t="shared" si="1101"/>
        <v>0</v>
      </c>
    </row>
    <row r="554" spans="2:41" x14ac:dyDescent="0.25">
      <c r="B554" s="183" t="s">
        <v>1328</v>
      </c>
      <c r="C554" s="184" t="s">
        <v>1329</v>
      </c>
      <c r="D5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5">
        <f t="shared" si="1094"/>
        <v>0</v>
      </c>
      <c r="G554" s="185"/>
      <c r="H554" s="185">
        <f t="shared" si="1095"/>
        <v>0</v>
      </c>
      <c r="I554" s="185"/>
      <c r="J554" s="185">
        <f t="shared" si="1096"/>
        <v>0</v>
      </c>
      <c r="K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5">
        <f t="shared" si="1097"/>
        <v>0</v>
      </c>
      <c r="AC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5">
        <f t="shared" si="1098"/>
        <v>0</v>
      </c>
      <c r="AG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5">
        <f t="shared" si="1099"/>
        <v>0</v>
      </c>
      <c r="AK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5">
        <f t="shared" si="1100"/>
        <v>0</v>
      </c>
      <c r="AO554" s="185">
        <f t="shared" si="1101"/>
        <v>0</v>
      </c>
    </row>
    <row r="555" spans="2:41" x14ac:dyDescent="0.25">
      <c r="B555" s="183" t="s">
        <v>1330</v>
      </c>
      <c r="C555" s="184" t="s">
        <v>1331</v>
      </c>
      <c r="D5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5">
        <f t="shared" si="1094"/>
        <v>0</v>
      </c>
      <c r="G555" s="185"/>
      <c r="H555" s="185">
        <f t="shared" si="1095"/>
        <v>0</v>
      </c>
      <c r="I555" s="185"/>
      <c r="J555" s="185">
        <f t="shared" si="1096"/>
        <v>0</v>
      </c>
      <c r="K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5">
        <f t="shared" si="1097"/>
        <v>0</v>
      </c>
      <c r="AC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5">
        <f t="shared" si="1098"/>
        <v>0</v>
      </c>
      <c r="AG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5">
        <f t="shared" si="1099"/>
        <v>0</v>
      </c>
      <c r="AK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5">
        <f t="shared" si="1100"/>
        <v>0</v>
      </c>
      <c r="AO555" s="185">
        <f t="shared" si="1101"/>
        <v>0</v>
      </c>
    </row>
    <row r="556" spans="2:41" x14ac:dyDescent="0.25">
      <c r="B556" s="183" t="s">
        <v>1332</v>
      </c>
      <c r="C556" s="184" t="s">
        <v>1333</v>
      </c>
      <c r="D5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5">
        <f t="shared" si="1094"/>
        <v>0</v>
      </c>
      <c r="G556" s="185"/>
      <c r="H556" s="185">
        <f t="shared" si="1095"/>
        <v>0</v>
      </c>
      <c r="I556" s="185"/>
      <c r="J556" s="185">
        <f t="shared" si="1096"/>
        <v>0</v>
      </c>
      <c r="K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5">
        <f t="shared" si="1097"/>
        <v>0</v>
      </c>
      <c r="AC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5">
        <f t="shared" si="1098"/>
        <v>0</v>
      </c>
      <c r="AG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5">
        <f t="shared" si="1099"/>
        <v>0</v>
      </c>
      <c r="AK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5">
        <f t="shared" si="1100"/>
        <v>0</v>
      </c>
      <c r="AO556" s="185">
        <f t="shared" si="1101"/>
        <v>0</v>
      </c>
    </row>
    <row r="557" spans="2:41" x14ac:dyDescent="0.25">
      <c r="B557" s="183" t="s">
        <v>1334</v>
      </c>
      <c r="C557" s="184" t="s">
        <v>1335</v>
      </c>
      <c r="D5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5">
        <f t="shared" si="1094"/>
        <v>0</v>
      </c>
      <c r="G557" s="185"/>
      <c r="H557" s="185">
        <f t="shared" si="1095"/>
        <v>0</v>
      </c>
      <c r="I557" s="185"/>
      <c r="J557" s="185">
        <f t="shared" si="1096"/>
        <v>0</v>
      </c>
      <c r="K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5">
        <f t="shared" si="1097"/>
        <v>0</v>
      </c>
      <c r="AC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5">
        <f t="shared" si="1098"/>
        <v>0</v>
      </c>
      <c r="AG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5">
        <f t="shared" si="1099"/>
        <v>0</v>
      </c>
      <c r="AK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5">
        <f t="shared" si="1100"/>
        <v>0</v>
      </c>
      <c r="AO557" s="185">
        <f t="shared" si="1101"/>
        <v>0</v>
      </c>
    </row>
    <row r="558" spans="2:41" x14ac:dyDescent="0.25">
      <c r="B558" s="183" t="s">
        <v>1336</v>
      </c>
      <c r="C558" s="184" t="s">
        <v>1337</v>
      </c>
      <c r="D5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5">
        <f t="shared" si="1094"/>
        <v>0</v>
      </c>
      <c r="G558" s="185"/>
      <c r="H558" s="185">
        <f t="shared" si="1095"/>
        <v>0</v>
      </c>
      <c r="I558" s="185"/>
      <c r="J558" s="185">
        <f t="shared" si="1096"/>
        <v>0</v>
      </c>
      <c r="K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5">
        <f t="shared" si="1097"/>
        <v>0</v>
      </c>
      <c r="AC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5">
        <f t="shared" si="1098"/>
        <v>0</v>
      </c>
      <c r="AG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5">
        <f t="shared" si="1099"/>
        <v>0</v>
      </c>
      <c r="AK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5">
        <f t="shared" si="1100"/>
        <v>0</v>
      </c>
      <c r="AO558" s="185">
        <f t="shared" si="1101"/>
        <v>0</v>
      </c>
    </row>
    <row r="559" spans="2:41" x14ac:dyDescent="0.25">
      <c r="B559" s="183" t="s">
        <v>1338</v>
      </c>
      <c r="C559" s="184" t="s">
        <v>1339</v>
      </c>
      <c r="D5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5">
        <f t="shared" si="1094"/>
        <v>0</v>
      </c>
      <c r="G559" s="185"/>
      <c r="H559" s="185">
        <f t="shared" si="1095"/>
        <v>0</v>
      </c>
      <c r="I559" s="185"/>
      <c r="J559" s="185">
        <f t="shared" si="1096"/>
        <v>0</v>
      </c>
      <c r="K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5">
        <f t="shared" si="1097"/>
        <v>0</v>
      </c>
      <c r="AC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5">
        <f t="shared" si="1098"/>
        <v>0</v>
      </c>
      <c r="AG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5">
        <f t="shared" si="1099"/>
        <v>0</v>
      </c>
      <c r="AK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5">
        <f t="shared" si="1100"/>
        <v>0</v>
      </c>
      <c r="AO559" s="185">
        <f t="shared" si="1101"/>
        <v>0</v>
      </c>
    </row>
    <row r="560" spans="2:41" x14ac:dyDescent="0.25">
      <c r="B560" s="180" t="s">
        <v>1340</v>
      </c>
      <c r="C560" s="181" t="s">
        <v>1341</v>
      </c>
      <c r="D560" s="182">
        <f>SUM(D561:D565)</f>
        <v>0</v>
      </c>
      <c r="E560" s="182">
        <f>SUM(E561:E565)</f>
        <v>0</v>
      </c>
      <c r="F560" s="182">
        <f t="shared" ref="F560:F565" si="1102">D560+E560</f>
        <v>0</v>
      </c>
      <c r="G560" s="182">
        <f>SUM(G561:G565)</f>
        <v>0</v>
      </c>
      <c r="H560" s="182">
        <f t="shared" ref="H560:H565" si="1103">F560-G560</f>
        <v>0</v>
      </c>
      <c r="I560" s="182">
        <f>SUM(I561:I565)</f>
        <v>0</v>
      </c>
      <c r="J560" s="182">
        <f t="shared" ref="J560:J565" si="1104">F560-I560</f>
        <v>0</v>
      </c>
      <c r="K560" s="182">
        <f t="shared" ref="K560:AA560" si="1105">SUM(K561:K565)</f>
        <v>0</v>
      </c>
      <c r="L560" s="182">
        <f t="shared" si="1105"/>
        <v>0</v>
      </c>
      <c r="M560" s="182">
        <f t="shared" si="1105"/>
        <v>0</v>
      </c>
      <c r="N560" s="182">
        <f t="shared" si="1105"/>
        <v>0</v>
      </c>
      <c r="O560" s="182">
        <f t="shared" si="1105"/>
        <v>0</v>
      </c>
      <c r="P560" s="182">
        <f t="shared" ref="P560:Q560" si="1106">SUM(P561:P565)</f>
        <v>0</v>
      </c>
      <c r="Q560" s="182">
        <f t="shared" si="1106"/>
        <v>0</v>
      </c>
      <c r="R560" s="182">
        <f t="shared" si="1105"/>
        <v>0</v>
      </c>
      <c r="S560" s="182">
        <f t="shared" si="1105"/>
        <v>0</v>
      </c>
      <c r="T560" s="182">
        <f t="shared" si="1105"/>
        <v>0</v>
      </c>
      <c r="U560" s="182">
        <f t="shared" si="1105"/>
        <v>0</v>
      </c>
      <c r="V560" s="182">
        <f t="shared" ref="V560" si="1107">SUM(V561:V565)</f>
        <v>0</v>
      </c>
      <c r="W560" s="182">
        <f t="shared" si="1105"/>
        <v>0</v>
      </c>
      <c r="X560" s="182">
        <f t="shared" si="1105"/>
        <v>0</v>
      </c>
      <c r="Y560" s="182">
        <f t="shared" si="1105"/>
        <v>0</v>
      </c>
      <c r="Z560" s="182">
        <f t="shared" si="1105"/>
        <v>0</v>
      </c>
      <c r="AA560" s="182">
        <f t="shared" si="1105"/>
        <v>0</v>
      </c>
      <c r="AB560" s="182">
        <f t="shared" ref="AB560:AB565" si="1108">Y560+Z560+AA560</f>
        <v>0</v>
      </c>
      <c r="AC560" s="182">
        <f>SUM(AC561:AC565)</f>
        <v>0</v>
      </c>
      <c r="AD560" s="182">
        <f>SUM(AD561:AD565)</f>
        <v>0</v>
      </c>
      <c r="AE560" s="182">
        <f>SUM(AE561:AE565)</f>
        <v>0</v>
      </c>
      <c r="AF560" s="182">
        <f t="shared" ref="AF560:AF565" si="1109">AC560+AD560+AE560</f>
        <v>0</v>
      </c>
      <c r="AG560" s="182">
        <f>SUM(AG561:AG565)</f>
        <v>0</v>
      </c>
      <c r="AH560" s="182">
        <f>SUM(AH561:AH565)</f>
        <v>0</v>
      </c>
      <c r="AI560" s="182">
        <f>SUM(AI561:AI565)</f>
        <v>0</v>
      </c>
      <c r="AJ560" s="182">
        <f t="shared" ref="AJ560:AJ565" si="1110">AG560+AH560+AI560</f>
        <v>0</v>
      </c>
      <c r="AK560" s="182">
        <f>SUM(AK561:AK565)</f>
        <v>0</v>
      </c>
      <c r="AL560" s="182">
        <f>SUM(AL561:AL565)</f>
        <v>0</v>
      </c>
      <c r="AM560" s="182">
        <f>SUM(AM561:AM565)</f>
        <v>0</v>
      </c>
      <c r="AN560" s="182">
        <f t="shared" ref="AN560:AN565" si="1111">AK560+AL560+AM560</f>
        <v>0</v>
      </c>
      <c r="AO560" s="182">
        <f t="shared" ref="AO560:AO565" si="1112">AB560+AF560+AJ560+AN560</f>
        <v>0</v>
      </c>
    </row>
    <row r="561" spans="2:41" x14ac:dyDescent="0.25">
      <c r="B561" s="183" t="s">
        <v>1342</v>
      </c>
      <c r="C561" s="184" t="s">
        <v>1343</v>
      </c>
      <c r="D5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5">
        <f t="shared" si="1102"/>
        <v>0</v>
      </c>
      <c r="G561" s="185"/>
      <c r="H561" s="185">
        <f t="shared" si="1103"/>
        <v>0</v>
      </c>
      <c r="I561" s="185"/>
      <c r="J561" s="185">
        <f t="shared" si="1104"/>
        <v>0</v>
      </c>
      <c r="K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5">
        <f t="shared" si="1108"/>
        <v>0</v>
      </c>
      <c r="AC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5">
        <f t="shared" si="1109"/>
        <v>0</v>
      </c>
      <c r="AG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5">
        <f t="shared" si="1110"/>
        <v>0</v>
      </c>
      <c r="AK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5">
        <f t="shared" si="1111"/>
        <v>0</v>
      </c>
      <c r="AO561" s="185">
        <f t="shared" si="1112"/>
        <v>0</v>
      </c>
    </row>
    <row r="562" spans="2:41" x14ac:dyDescent="0.25">
      <c r="B562" s="183" t="s">
        <v>1344</v>
      </c>
      <c r="C562" s="184" t="s">
        <v>1345</v>
      </c>
      <c r="D5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5">
        <f t="shared" si="1102"/>
        <v>0</v>
      </c>
      <c r="G562" s="185"/>
      <c r="H562" s="185">
        <f t="shared" si="1103"/>
        <v>0</v>
      </c>
      <c r="I562" s="185"/>
      <c r="J562" s="185">
        <f t="shared" si="1104"/>
        <v>0</v>
      </c>
      <c r="K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5">
        <f t="shared" si="1108"/>
        <v>0</v>
      </c>
      <c r="AC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5">
        <f t="shared" si="1109"/>
        <v>0</v>
      </c>
      <c r="AG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5">
        <f t="shared" si="1110"/>
        <v>0</v>
      </c>
      <c r="AK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5">
        <f t="shared" si="1111"/>
        <v>0</v>
      </c>
      <c r="AO562" s="185">
        <f t="shared" si="1112"/>
        <v>0</v>
      </c>
    </row>
    <row r="563" spans="2:41" x14ac:dyDescent="0.25">
      <c r="B563" s="183" t="s">
        <v>1346</v>
      </c>
      <c r="C563" s="184" t="s">
        <v>1347</v>
      </c>
      <c r="D5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5">
        <f t="shared" si="1102"/>
        <v>0</v>
      </c>
      <c r="G563" s="185"/>
      <c r="H563" s="185">
        <f t="shared" si="1103"/>
        <v>0</v>
      </c>
      <c r="I563" s="185"/>
      <c r="J563" s="185">
        <f t="shared" si="1104"/>
        <v>0</v>
      </c>
      <c r="K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5">
        <f t="shared" si="1108"/>
        <v>0</v>
      </c>
      <c r="AC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5">
        <f t="shared" si="1109"/>
        <v>0</v>
      </c>
      <c r="AG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5">
        <f t="shared" si="1110"/>
        <v>0</v>
      </c>
      <c r="AK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5">
        <f t="shared" si="1111"/>
        <v>0</v>
      </c>
      <c r="AO563" s="185">
        <f t="shared" si="1112"/>
        <v>0</v>
      </c>
    </row>
    <row r="564" spans="2:41" x14ac:dyDescent="0.25">
      <c r="B564" s="183" t="s">
        <v>1348</v>
      </c>
      <c r="C564" s="184" t="s">
        <v>1349</v>
      </c>
      <c r="D5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5">
        <f t="shared" si="1102"/>
        <v>0</v>
      </c>
      <c r="G564" s="185"/>
      <c r="H564" s="185">
        <f t="shared" si="1103"/>
        <v>0</v>
      </c>
      <c r="I564" s="185"/>
      <c r="J564" s="185">
        <f t="shared" si="1104"/>
        <v>0</v>
      </c>
      <c r="K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5">
        <f t="shared" si="1108"/>
        <v>0</v>
      </c>
      <c r="AC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5">
        <f t="shared" si="1109"/>
        <v>0</v>
      </c>
      <c r="AG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5">
        <f t="shared" si="1110"/>
        <v>0</v>
      </c>
      <c r="AK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5">
        <f t="shared" si="1111"/>
        <v>0</v>
      </c>
      <c r="AO564" s="185">
        <f t="shared" si="1112"/>
        <v>0</v>
      </c>
    </row>
    <row r="565" spans="2:41" x14ac:dyDescent="0.25">
      <c r="B565" s="183" t="s">
        <v>1350</v>
      </c>
      <c r="C565" s="184" t="s">
        <v>1351</v>
      </c>
      <c r="D5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5">
        <f t="shared" si="1102"/>
        <v>0</v>
      </c>
      <c r="G565" s="185"/>
      <c r="H565" s="185">
        <f t="shared" si="1103"/>
        <v>0</v>
      </c>
      <c r="I565" s="185"/>
      <c r="J565" s="185">
        <f t="shared" si="1104"/>
        <v>0</v>
      </c>
      <c r="K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5">
        <f t="shared" si="1108"/>
        <v>0</v>
      </c>
      <c r="AC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5">
        <f t="shared" si="1109"/>
        <v>0</v>
      </c>
      <c r="AG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5">
        <f t="shared" si="1110"/>
        <v>0</v>
      </c>
      <c r="AK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5">
        <f t="shared" si="1111"/>
        <v>0</v>
      </c>
      <c r="AO565" s="185">
        <f t="shared" si="1112"/>
        <v>0</v>
      </c>
    </row>
    <row r="566" spans="2:41" ht="26.25" x14ac:dyDescent="0.25">
      <c r="B566" s="186"/>
      <c r="C566" s="187" t="s">
        <v>255</v>
      </c>
      <c r="D566" s="188">
        <f>D12+D106+D222+D327+D397+D499+D526+D560</f>
        <v>1210636.6666666667</v>
      </c>
      <c r="E566" s="188">
        <f>E12+E106+E222+E327+E397+E499+E526+E560</f>
        <v>0</v>
      </c>
      <c r="F566" s="188">
        <f t="shared" si="969"/>
        <v>1210636.6666666667</v>
      </c>
      <c r="G566" s="188">
        <f>G12+G106+G222+G327+G397+G499+G526+G560</f>
        <v>0</v>
      </c>
      <c r="H566" s="188">
        <f t="shared" si="971"/>
        <v>1210636.6666666667</v>
      </c>
      <c r="I566" s="188">
        <f>I12+I106+I222+I327+I397+I499+I526+I560</f>
        <v>0</v>
      </c>
      <c r="J566" s="188">
        <f t="shared" si="972"/>
        <v>1210636.6666666667</v>
      </c>
      <c r="K566" s="188">
        <f t="shared" ref="K566:AA566" si="1113">K12+K106+K222+K327+K397+K499+K526+K560</f>
        <v>1432000</v>
      </c>
      <c r="L566" s="188">
        <f t="shared" si="1113"/>
        <v>0</v>
      </c>
      <c r="M566" s="188">
        <f t="shared" si="1113"/>
        <v>0</v>
      </c>
      <c r="N566" s="188">
        <f t="shared" si="1113"/>
        <v>0</v>
      </c>
      <c r="O566" s="188">
        <f t="shared" si="1113"/>
        <v>3480</v>
      </c>
      <c r="P566" s="188">
        <f t="shared" ref="P566:Q566" si="1114">P12+P106+P222+P327+P397+P499+P526+P560</f>
        <v>0</v>
      </c>
      <c r="Q566" s="188">
        <f t="shared" si="1114"/>
        <v>0</v>
      </c>
      <c r="R566" s="188">
        <f t="shared" si="1113"/>
        <v>0</v>
      </c>
      <c r="S566" s="188">
        <f t="shared" si="1113"/>
        <v>0</v>
      </c>
      <c r="T566" s="188">
        <f t="shared" si="1113"/>
        <v>0</v>
      </c>
      <c r="U566" s="188">
        <f t="shared" si="1113"/>
        <v>0</v>
      </c>
      <c r="V566" s="188">
        <f t="shared" ref="V566" si="1115">V12+V106+V222+V327+V397+V499+V526+V560</f>
        <v>0</v>
      </c>
      <c r="W566" s="188">
        <f t="shared" si="1113"/>
        <v>0</v>
      </c>
      <c r="X566" s="188">
        <f t="shared" si="1113"/>
        <v>36156.666666666664</v>
      </c>
      <c r="Y566" s="188">
        <f t="shared" si="1113"/>
        <v>976936.66666666663</v>
      </c>
      <c r="Z566" s="188">
        <f t="shared" si="1113"/>
        <v>0</v>
      </c>
      <c r="AA566" s="188">
        <f t="shared" si="1113"/>
        <v>0</v>
      </c>
      <c r="AB566" s="188">
        <f t="shared" si="976"/>
        <v>976936.66666666663</v>
      </c>
      <c r="AC566" s="188">
        <f>AC12+AC106+AC222+AC327+AC397+AC499+AC526+AC560</f>
        <v>295500</v>
      </c>
      <c r="AD566" s="188">
        <f t="shared" ref="AD566:AE566" si="1116">AD12+AD106+AD222+AD327+AD397+AD499+AD526+AD560</f>
        <v>0</v>
      </c>
      <c r="AE566" s="188">
        <f t="shared" si="1116"/>
        <v>0</v>
      </c>
      <c r="AF566" s="188">
        <f>AC566+AD566+AE566</f>
        <v>295500</v>
      </c>
      <c r="AG566" s="188">
        <f t="shared" ref="AG566:AI566" si="1117">AG12+AG106+AG222+AG327+AG397+AG499+AG526+AG560</f>
        <v>93200</v>
      </c>
      <c r="AH566" s="188">
        <f t="shared" si="1117"/>
        <v>0</v>
      </c>
      <c r="AI566" s="188">
        <f t="shared" si="1117"/>
        <v>0</v>
      </c>
      <c r="AJ566" s="188">
        <f t="shared" si="978"/>
        <v>93200</v>
      </c>
      <c r="AK566" s="188">
        <f t="shared" ref="AK566:AM566" si="1118">AK12+AK106+AK222+AK327+AK397+AK499+AK526+AK560</f>
        <v>129800</v>
      </c>
      <c r="AL566" s="188">
        <f t="shared" si="1118"/>
        <v>0</v>
      </c>
      <c r="AM566" s="188">
        <f t="shared" si="1118"/>
        <v>0</v>
      </c>
      <c r="AN566" s="188">
        <f t="shared" si="979"/>
        <v>129800</v>
      </c>
      <c r="AO566" s="188">
        <f t="shared" si="980"/>
        <v>1495436.6666666665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5"/>
  <sheetViews>
    <sheetView showGridLines="0" topLeftCell="A13" workbookViewId="0">
      <selection activeCell="G7" sqref="G7"/>
    </sheetView>
  </sheetViews>
  <sheetFormatPr baseColWidth="10" defaultColWidth="11.5703125" defaultRowHeight="15" x14ac:dyDescent="0.25"/>
  <cols>
    <col min="1" max="1" width="1.85546875" style="87" customWidth="1"/>
    <col min="2" max="2" width="2.2851562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7" t="s">
        <v>1383</v>
      </c>
      <c r="B2" s="127" t="s">
        <v>1385</v>
      </c>
      <c r="C2" s="127" t="s">
        <v>484</v>
      </c>
      <c r="D2" s="127" t="s">
        <v>1384</v>
      </c>
      <c r="E2" s="127" t="s">
        <v>1386</v>
      </c>
      <c r="F2" s="127" t="s">
        <v>485</v>
      </c>
      <c r="G2" s="127" t="s">
        <v>1387</v>
      </c>
      <c r="H2" s="127" t="s">
        <v>1388</v>
      </c>
      <c r="I2" s="127" t="s">
        <v>1389</v>
      </c>
      <c r="J2" s="127" t="s">
        <v>1390</v>
      </c>
      <c r="K2" s="127" t="s">
        <v>1391</v>
      </c>
      <c r="L2" s="127" t="s">
        <v>1392</v>
      </c>
      <c r="M2" s="127" t="s">
        <v>1393</v>
      </c>
      <c r="N2" s="127" t="s">
        <v>1394</v>
      </c>
      <c r="S2" s="124" t="s">
        <v>138</v>
      </c>
      <c r="T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220" t="s">
        <v>433</v>
      </c>
      <c r="AI2" s="220" t="s">
        <v>434</v>
      </c>
      <c r="AJ2" s="220" t="s">
        <v>435</v>
      </c>
      <c r="AK2" s="220" t="s">
        <v>436</v>
      </c>
      <c r="AL2" s="220" t="s">
        <v>437</v>
      </c>
      <c r="AM2" s="220" t="s">
        <v>440</v>
      </c>
      <c r="AN2" s="220" t="s">
        <v>438</v>
      </c>
      <c r="AO2" s="220" t="s">
        <v>439</v>
      </c>
      <c r="AP2" s="220" t="s">
        <v>441</v>
      </c>
      <c r="AQ2" s="220" t="s">
        <v>442</v>
      </c>
      <c r="AR2" s="220" t="s">
        <v>443</v>
      </c>
      <c r="AS2" s="220" t="s">
        <v>444</v>
      </c>
      <c r="AT2" s="220" t="s">
        <v>445</v>
      </c>
      <c r="AU2" s="220" t="s">
        <v>446</v>
      </c>
      <c r="AV2" s="220" t="s">
        <v>447</v>
      </c>
      <c r="AW2" s="220" t="s">
        <v>448</v>
      </c>
      <c r="AX2" s="220" t="s">
        <v>449</v>
      </c>
      <c r="AY2" s="220" t="s">
        <v>450</v>
      </c>
      <c r="AZ2" s="220" t="s">
        <v>451</v>
      </c>
      <c r="BA2" s="220" t="s">
        <v>452</v>
      </c>
      <c r="BB2" s="220" t="s">
        <v>453</v>
      </c>
      <c r="BC2" s="220" t="s">
        <v>454</v>
      </c>
      <c r="BD2" s="220" t="s">
        <v>455</v>
      </c>
      <c r="BE2" s="220" t="s">
        <v>456</v>
      </c>
      <c r="BF2" s="220" t="s">
        <v>457</v>
      </c>
      <c r="BG2" s="220" t="s">
        <v>458</v>
      </c>
      <c r="BH2" s="220" t="s">
        <v>459</v>
      </c>
      <c r="BI2" s="220" t="s">
        <v>460</v>
      </c>
      <c r="BJ2" s="220" t="s">
        <v>461</v>
      </c>
      <c r="BK2" s="220" t="s">
        <v>462</v>
      </c>
      <c r="BL2" s="220" t="s">
        <v>463</v>
      </c>
      <c r="BM2" s="220" t="s">
        <v>464</v>
      </c>
      <c r="BN2" s="220" t="s">
        <v>465</v>
      </c>
      <c r="BO2" s="220" t="s">
        <v>466</v>
      </c>
      <c r="BP2" s="220" t="s">
        <v>467</v>
      </c>
      <c r="BQ2" s="220" t="s">
        <v>468</v>
      </c>
      <c r="BR2" s="220" t="s">
        <v>469</v>
      </c>
      <c r="BS2" s="220" t="s">
        <v>470</v>
      </c>
      <c r="BT2" s="220" t="s">
        <v>471</v>
      </c>
      <c r="BU2" s="220" t="s">
        <v>472</v>
      </c>
    </row>
    <row r="3" spans="1:555" s="124" customFormat="1" hidden="1" x14ac:dyDescent="0.25">
      <c r="A3" s="155"/>
      <c r="B3" s="155"/>
      <c r="C3" s="155"/>
      <c r="D3" s="155"/>
      <c r="E3" s="155"/>
      <c r="F3" s="155"/>
      <c r="G3" s="157"/>
      <c r="H3" s="157"/>
      <c r="I3" s="157"/>
      <c r="J3" s="157"/>
      <c r="K3" s="157"/>
      <c r="AH3" s="221">
        <v>2500</v>
      </c>
      <c r="AI3" s="221">
        <v>1900</v>
      </c>
      <c r="AJ3" s="221">
        <v>1650</v>
      </c>
      <c r="AK3" s="221">
        <v>1580</v>
      </c>
      <c r="AL3" s="221">
        <v>2250</v>
      </c>
      <c r="AM3" s="221">
        <v>1650</v>
      </c>
      <c r="AN3" s="221">
        <v>1400</v>
      </c>
      <c r="AO3" s="222">
        <v>1340</v>
      </c>
      <c r="AP3" s="222">
        <v>2000</v>
      </c>
      <c r="AQ3" s="222">
        <v>1400</v>
      </c>
      <c r="AR3" s="222">
        <v>1150</v>
      </c>
      <c r="AS3" s="222">
        <v>1100</v>
      </c>
      <c r="AT3" s="222">
        <v>1750</v>
      </c>
      <c r="AU3" s="222">
        <v>1150</v>
      </c>
      <c r="AV3" s="222">
        <v>900</v>
      </c>
      <c r="AW3" s="222">
        <v>860</v>
      </c>
      <c r="AX3" s="222">
        <v>1200</v>
      </c>
      <c r="AY3" s="124">
        <v>900</v>
      </c>
      <c r="AZ3" s="124">
        <v>650</v>
      </c>
      <c r="BA3" s="124">
        <v>620</v>
      </c>
      <c r="BB3" s="221">
        <v>5355</v>
      </c>
      <c r="BC3" s="221">
        <v>4935</v>
      </c>
      <c r="BD3" s="221">
        <v>6300</v>
      </c>
      <c r="BE3" s="221">
        <v>5880</v>
      </c>
      <c r="BF3" s="221">
        <v>4725</v>
      </c>
      <c r="BG3" s="221">
        <v>4305</v>
      </c>
      <c r="BH3" s="221">
        <v>5670</v>
      </c>
      <c r="BI3" s="222">
        <v>5250</v>
      </c>
      <c r="BJ3" s="222">
        <v>4095</v>
      </c>
      <c r="BK3" s="222">
        <v>3780</v>
      </c>
      <c r="BL3" s="222">
        <v>5040</v>
      </c>
      <c r="BM3" s="222">
        <v>4620</v>
      </c>
      <c r="BN3" s="222">
        <v>3465</v>
      </c>
      <c r="BO3" s="222">
        <v>3150</v>
      </c>
      <c r="BP3" s="222">
        <v>4410</v>
      </c>
      <c r="BQ3" s="222">
        <v>4095</v>
      </c>
      <c r="BR3" s="222">
        <v>3045</v>
      </c>
      <c r="BS3" s="124">
        <v>2835</v>
      </c>
      <c r="BT3" s="124">
        <v>3885</v>
      </c>
      <c r="BU3" s="124">
        <v>3570</v>
      </c>
    </row>
    <row r="5" spans="1:555" ht="60" customHeight="1" x14ac:dyDescent="0.25">
      <c r="C5" s="197" t="s">
        <v>259</v>
      </c>
      <c r="D5" s="171">
        <f>SUMIF(C:C,$C$10,D:D)</f>
        <v>22356.666666666664</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79"/>
      <c r="D9" s="179"/>
      <c r="E9" s="179"/>
      <c r="F9" s="179"/>
      <c r="G9" s="179"/>
      <c r="H9" s="79"/>
      <c r="I9" s="179"/>
      <c r="J9" s="179"/>
      <c r="K9" s="114"/>
    </row>
    <row r="10" spans="1:555" ht="15.75" thickBot="1" x14ac:dyDescent="0.3">
      <c r="B10" s="95"/>
      <c r="C10" s="29" t="s">
        <v>43</v>
      </c>
      <c r="D10" s="30">
        <f>SUM(G17:G26)</f>
        <v>11178.333333333332</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6" t="s">
        <v>402</v>
      </c>
      <c r="D13" s="438" t="s">
        <v>1500</v>
      </c>
      <c r="E13" s="95"/>
      <c r="F13" s="95"/>
      <c r="G13" s="95"/>
      <c r="H13" s="76"/>
      <c r="I13" s="76"/>
      <c r="J13" s="76"/>
      <c r="K13" s="114"/>
      <c r="N13" s="155"/>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Desarrollar talleres de capacitación sobre la Implementación de las líneas básicas de la reforma académica. </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140</v>
      </c>
      <c r="I16" s="130" t="s">
        <v>46</v>
      </c>
      <c r="J16" s="130" t="s">
        <v>141</v>
      </c>
      <c r="K16" s="130" t="s">
        <v>421</v>
      </c>
      <c r="L16" s="130" t="s">
        <v>422</v>
      </c>
      <c r="N16" s="155"/>
    </row>
    <row r="17" spans="2:14" x14ac:dyDescent="0.25">
      <c r="B17" s="95"/>
      <c r="C17" s="349" t="s">
        <v>47</v>
      </c>
      <c r="D17" s="550">
        <v>20</v>
      </c>
      <c r="E17" s="350">
        <v>0</v>
      </c>
      <c r="F17" s="117">
        <v>0</v>
      </c>
      <c r="G17" s="351">
        <f t="shared" ref="G17:G25" si="0">E17*F17</f>
        <v>0</v>
      </c>
      <c r="H17" s="352"/>
      <c r="I17" s="118" t="s">
        <v>715</v>
      </c>
      <c r="J17" s="118" t="str">
        <f>VLOOKUP(I17,Presupuesto!$B$11:$C$566,2,0)</f>
        <v>SERVICIOS DE CAPACITACION.</v>
      </c>
      <c r="K17" s="353" t="s">
        <v>1394</v>
      </c>
      <c r="L17" s="118" t="s">
        <v>405</v>
      </c>
      <c r="N17" s="155"/>
    </row>
    <row r="18" spans="2:14" x14ac:dyDescent="0.25">
      <c r="B18" s="95"/>
      <c r="C18" s="101" t="s">
        <v>48</v>
      </c>
      <c r="D18" s="551"/>
      <c r="E18" s="202">
        <f>D17</f>
        <v>20</v>
      </c>
      <c r="F18" s="102">
        <v>50</v>
      </c>
      <c r="G18" s="99">
        <f t="shared" si="0"/>
        <v>1000</v>
      </c>
      <c r="H18" s="163" t="s">
        <v>138</v>
      </c>
      <c r="I18" s="100" t="s">
        <v>733</v>
      </c>
      <c r="J18" s="100" t="str">
        <f>VLOOKUP(I18,Presupuesto!$B$11:$C$566,2,0)</f>
        <v>SERVICIOS DE IMPRENTA PUBLIC.Y REPRODUCCION</v>
      </c>
      <c r="K18" s="100" t="str">
        <f>$K$17</f>
        <v>Gobernabilidad y Procesos  de Gestión Descentralizada en Redes</v>
      </c>
      <c r="L18" s="100" t="s">
        <v>405</v>
      </c>
      <c r="N18" s="155"/>
    </row>
    <row r="19" spans="2:14" x14ac:dyDescent="0.25">
      <c r="B19" s="95"/>
      <c r="C19" s="101" t="s">
        <v>49</v>
      </c>
      <c r="D19" s="551"/>
      <c r="E19" s="202">
        <f>D17</f>
        <v>20</v>
      </c>
      <c r="F19" s="102">
        <v>150</v>
      </c>
      <c r="G19" s="99">
        <f t="shared" si="0"/>
        <v>3000</v>
      </c>
      <c r="H19" s="163" t="s">
        <v>138</v>
      </c>
      <c r="I19" s="100" t="s">
        <v>808</v>
      </c>
      <c r="J19" s="100" t="str">
        <f>VLOOKUP(I19,Presupuesto!$B$11:$C$566,2,0)</f>
        <v>ALIMENTOS B EBIDAS PARA PERSONAS</v>
      </c>
      <c r="K19" s="100" t="str">
        <f t="shared" ref="K19:K26" si="1">$K$17</f>
        <v>Gobernabilidad y Procesos  de Gestión Descentralizada en Redes</v>
      </c>
      <c r="L19" s="100" t="s">
        <v>405</v>
      </c>
      <c r="N19" s="155"/>
    </row>
    <row r="20" spans="2:14" x14ac:dyDescent="0.25">
      <c r="B20" s="95"/>
      <c r="C20" s="101" t="s">
        <v>50</v>
      </c>
      <c r="D20" s="551"/>
      <c r="E20" s="153">
        <v>2</v>
      </c>
      <c r="F20" s="120">
        <v>1200</v>
      </c>
      <c r="G20" s="99">
        <f t="shared" si="0"/>
        <v>2400</v>
      </c>
      <c r="H20" s="163" t="s">
        <v>138</v>
      </c>
      <c r="I20" s="342" t="s">
        <v>765</v>
      </c>
      <c r="J20" s="100" t="str">
        <f>VLOOKUP(I20,Presupuesto!$B$11:$C$566,2,0)</f>
        <v>PASAJES NACIONALES</v>
      </c>
      <c r="K20" s="100" t="str">
        <f t="shared" si="1"/>
        <v>Gobernabilidad y Procesos  de Gestión Descentralizada en Redes</v>
      </c>
      <c r="L20" s="100" t="s">
        <v>405</v>
      </c>
      <c r="N20" s="155"/>
    </row>
    <row r="21" spans="2:14" x14ac:dyDescent="0.25">
      <c r="B21" s="95"/>
      <c r="C21" s="101" t="s">
        <v>430</v>
      </c>
      <c r="D21" s="551"/>
      <c r="E21" s="153">
        <v>0</v>
      </c>
      <c r="F21" s="120"/>
      <c r="G21" s="99">
        <f t="shared" si="0"/>
        <v>0</v>
      </c>
      <c r="H21" s="163"/>
      <c r="I21" s="100" t="s">
        <v>837</v>
      </c>
      <c r="J21" s="100" t="str">
        <f>VLOOKUP(I21,Presupuesto!$B$11:$C$566,2,0)</f>
        <v>PRODUCTOS PAPEL Y CARTON</v>
      </c>
      <c r="K21" s="100" t="str">
        <f t="shared" si="1"/>
        <v>Gobernabilidad y Procesos  de Gestión Descentralizada en Redes</v>
      </c>
      <c r="L21" s="100" t="s">
        <v>405</v>
      </c>
      <c r="N21" s="155"/>
    </row>
    <row r="22" spans="2:14" x14ac:dyDescent="0.25">
      <c r="B22" s="95"/>
      <c r="C22" s="101" t="s">
        <v>51</v>
      </c>
      <c r="D22" s="551"/>
      <c r="E22" s="202">
        <f>(D17*25)/500</f>
        <v>1</v>
      </c>
      <c r="F22" s="102">
        <v>85</v>
      </c>
      <c r="G22" s="99">
        <f t="shared" si="0"/>
        <v>85</v>
      </c>
      <c r="H22" s="163" t="s">
        <v>138</v>
      </c>
      <c r="I22" s="100" t="s">
        <v>837</v>
      </c>
      <c r="J22" s="100" t="str">
        <f>VLOOKUP(I22,Presupuesto!$B$11:$C$566,2,0)</f>
        <v>PRODUCTOS PAPEL Y CARTON</v>
      </c>
      <c r="K22" s="100" t="str">
        <f t="shared" si="1"/>
        <v>Gobernabilidad y Procesos  de Gestión Descentralizada en Redes</v>
      </c>
      <c r="L22" s="100" t="s">
        <v>405</v>
      </c>
      <c r="N22" s="155"/>
    </row>
    <row r="23" spans="2:14" x14ac:dyDescent="0.25">
      <c r="B23" s="95"/>
      <c r="C23" s="101" t="s">
        <v>132</v>
      </c>
      <c r="D23" s="551"/>
      <c r="E23" s="202">
        <f>D17/12</f>
        <v>1.6666666666666667</v>
      </c>
      <c r="F23" s="102">
        <v>36</v>
      </c>
      <c r="G23" s="99">
        <f t="shared" si="0"/>
        <v>60</v>
      </c>
      <c r="H23" s="163" t="s">
        <v>138</v>
      </c>
      <c r="I23" s="100" t="s">
        <v>958</v>
      </c>
      <c r="J23" s="100" t="str">
        <f>VLOOKUP(I23,Presupuesto!$B$11:$C$566,2,0)</f>
        <v>UTILES DE ESCRITORIO, OFICINA Y ENSE¥ANZA</v>
      </c>
      <c r="K23" s="100" t="str">
        <f t="shared" si="1"/>
        <v>Gobernabilidad y Procesos  de Gestión Descentralizada en Redes</v>
      </c>
      <c r="L23" s="100" t="s">
        <v>405</v>
      </c>
      <c r="N23" s="155"/>
    </row>
    <row r="24" spans="2:14" x14ac:dyDescent="0.25">
      <c r="B24" s="95"/>
      <c r="C24" s="101" t="s">
        <v>34</v>
      </c>
      <c r="D24" s="551"/>
      <c r="E24" s="202">
        <f>D17/12</f>
        <v>1.6666666666666667</v>
      </c>
      <c r="F24" s="102">
        <v>80</v>
      </c>
      <c r="G24" s="99">
        <f t="shared" si="0"/>
        <v>133.33333333333334</v>
      </c>
      <c r="H24" s="163" t="s">
        <v>138</v>
      </c>
      <c r="I24" s="100" t="s">
        <v>958</v>
      </c>
      <c r="J24" s="100" t="str">
        <f>VLOOKUP(I24,Presupuesto!$B$11:$C$566,2,0)</f>
        <v>UTILES DE ESCRITORIO, OFICINA Y ENSE¥ANZA</v>
      </c>
      <c r="K24" s="100" t="str">
        <f t="shared" si="1"/>
        <v>Gobernabilidad y Procesos  de Gestión Descentralizada en Redes</v>
      </c>
      <c r="L24" s="100" t="s">
        <v>405</v>
      </c>
      <c r="N24" s="155"/>
    </row>
    <row r="25" spans="2:14" x14ac:dyDescent="0.25">
      <c r="B25" s="95"/>
      <c r="C25" s="111" t="s">
        <v>52</v>
      </c>
      <c r="D25" s="551"/>
      <c r="E25" s="219">
        <v>0</v>
      </c>
      <c r="F25" s="121">
        <v>25</v>
      </c>
      <c r="G25" s="99">
        <f t="shared" si="0"/>
        <v>0</v>
      </c>
      <c r="H25" s="163"/>
      <c r="I25" s="100" t="s">
        <v>958</v>
      </c>
      <c r="J25" s="100" t="str">
        <f>VLOOKUP(I25,Presupuesto!$B$11:$C$566,2,0)</f>
        <v>UTILES DE ESCRITORIO, OFICINA Y ENSE¥ANZA</v>
      </c>
      <c r="K25" s="100" t="str">
        <f t="shared" si="1"/>
        <v>Gobernabilidad y Procesos  de Gestión Descentralizada en Redes</v>
      </c>
      <c r="L25" s="100" t="s">
        <v>405</v>
      </c>
      <c r="N25" s="155"/>
    </row>
    <row r="26" spans="2:14" ht="15.75" thickBot="1" x14ac:dyDescent="0.3">
      <c r="B26" s="95"/>
      <c r="C26" s="223" t="s">
        <v>437</v>
      </c>
      <c r="D26" s="224">
        <v>1</v>
      </c>
      <c r="E26" s="354">
        <v>2</v>
      </c>
      <c r="F26" s="106">
        <f>HLOOKUP(C26,$AH$2:$BU$3,2,0)</f>
        <v>2250</v>
      </c>
      <c r="G26" s="107">
        <f>D26*E26*F26</f>
        <v>4500</v>
      </c>
      <c r="H26" s="355" t="s">
        <v>138</v>
      </c>
      <c r="I26" s="356" t="s">
        <v>777</v>
      </c>
      <c r="J26" s="108" t="str">
        <f>VLOOKUP(I26,Presupuesto!$B$11:$C$566,2,0)</f>
        <v>VIATICOS NACIONALES</v>
      </c>
      <c r="K26" s="357" t="str">
        <f t="shared" si="1"/>
        <v>Gobernabilidad y Procesos  de Gestión Descentralizada en Redes</v>
      </c>
      <c r="L26" s="357" t="s">
        <v>405</v>
      </c>
    </row>
    <row r="28" spans="2:14" ht="15.75" thickBot="1" x14ac:dyDescent="0.3"/>
    <row r="29" spans="2:14" ht="15.75" thickBot="1" x14ac:dyDescent="0.3">
      <c r="C29" s="29" t="s">
        <v>43</v>
      </c>
      <c r="D29" s="30">
        <f>SUM(G36:G45)</f>
        <v>11178.333333333332</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76"/>
      <c r="J31" s="76"/>
      <c r="K31" s="114"/>
    </row>
    <row r="32" spans="2:14" ht="15.75" x14ac:dyDescent="0.25">
      <c r="C32" s="206" t="s">
        <v>402</v>
      </c>
      <c r="D32" s="438" t="s">
        <v>1503</v>
      </c>
      <c r="E32" s="95"/>
      <c r="F32" s="95"/>
      <c r="G32" s="95"/>
      <c r="H32" s="76"/>
      <c r="I32" s="76"/>
      <c r="J32" s="76"/>
      <c r="K32" s="114"/>
    </row>
    <row r="33" spans="3:12" ht="18.75" x14ac:dyDescent="0.25">
      <c r="C33" s="215"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E.S.'!$E:$F,2,FALSE),IFERROR(VLOOKUP(D32,'Cultura de Innovación Insti...'!$E:$F,2,FALSE),VLOOKUP(D32,'Lo Esencial de la Reforma Univ.'!$E:$F,2,0))))))))))))))</f>
        <v>Talleres de capacitación</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140</v>
      </c>
      <c r="I35" s="130" t="s">
        <v>46</v>
      </c>
      <c r="J35" s="130" t="s">
        <v>141</v>
      </c>
      <c r="K35" s="130" t="s">
        <v>421</v>
      </c>
      <c r="L35" s="130" t="s">
        <v>422</v>
      </c>
    </row>
    <row r="36" spans="3:12" x14ac:dyDescent="0.25">
      <c r="C36" s="349" t="s">
        <v>47</v>
      </c>
      <c r="D36" s="550">
        <v>20</v>
      </c>
      <c r="E36" s="350">
        <v>0</v>
      </c>
      <c r="F36" s="117">
        <v>0</v>
      </c>
      <c r="G36" s="351">
        <f t="shared" ref="G36:G44" si="2">E36*F36</f>
        <v>0</v>
      </c>
      <c r="H36" s="352"/>
      <c r="I36" s="118" t="s">
        <v>715</v>
      </c>
      <c r="J36" s="118" t="str">
        <f>VLOOKUP(I36,Presupuesto!$B$11:$C$566,2,0)</f>
        <v>SERVICIOS DE CAPACITACION.</v>
      </c>
      <c r="K36" s="353" t="s">
        <v>1394</v>
      </c>
      <c r="L36" s="118" t="s">
        <v>405</v>
      </c>
    </row>
    <row r="37" spans="3:12" x14ac:dyDescent="0.25">
      <c r="C37" s="101" t="s">
        <v>48</v>
      </c>
      <c r="D37" s="551"/>
      <c r="E37" s="202">
        <f>D36</f>
        <v>20</v>
      </c>
      <c r="F37" s="102">
        <v>50</v>
      </c>
      <c r="G37" s="99">
        <f t="shared" si="2"/>
        <v>1000</v>
      </c>
      <c r="H37" s="163" t="s">
        <v>138</v>
      </c>
      <c r="I37" s="100" t="s">
        <v>733</v>
      </c>
      <c r="J37" s="100" t="str">
        <f>VLOOKUP(I37,Presupuesto!$B$11:$C$566,2,0)</f>
        <v>SERVICIOS DE IMPRENTA PUBLIC.Y REPRODUCCION</v>
      </c>
      <c r="K37" s="100" t="str">
        <f>$K$17</f>
        <v>Gobernabilidad y Procesos  de Gestión Descentralizada en Redes</v>
      </c>
      <c r="L37" s="100" t="s">
        <v>405</v>
      </c>
    </row>
    <row r="38" spans="3:12" x14ac:dyDescent="0.25">
      <c r="C38" s="101" t="s">
        <v>49</v>
      </c>
      <c r="D38" s="551"/>
      <c r="E38" s="202">
        <f>D36</f>
        <v>20</v>
      </c>
      <c r="F38" s="102">
        <v>150</v>
      </c>
      <c r="G38" s="99">
        <f t="shared" si="2"/>
        <v>3000</v>
      </c>
      <c r="H38" s="163" t="s">
        <v>138</v>
      </c>
      <c r="I38" s="100" t="s">
        <v>808</v>
      </c>
      <c r="J38" s="100" t="str">
        <f>VLOOKUP(I38,Presupuesto!$B$11:$C$566,2,0)</f>
        <v>ALIMENTOS B EBIDAS PARA PERSONAS</v>
      </c>
      <c r="K38" s="100" t="str">
        <f t="shared" ref="K38:K45" si="3">$K$17</f>
        <v>Gobernabilidad y Procesos  de Gestión Descentralizada en Redes</v>
      </c>
      <c r="L38" s="100" t="s">
        <v>405</v>
      </c>
    </row>
    <row r="39" spans="3:12" x14ac:dyDescent="0.25">
      <c r="C39" s="101" t="s">
        <v>50</v>
      </c>
      <c r="D39" s="551"/>
      <c r="E39" s="153">
        <v>2</v>
      </c>
      <c r="F39" s="120">
        <v>1200</v>
      </c>
      <c r="G39" s="99">
        <f t="shared" si="2"/>
        <v>2400</v>
      </c>
      <c r="H39" s="163" t="s">
        <v>138</v>
      </c>
      <c r="I39" s="342" t="s">
        <v>765</v>
      </c>
      <c r="J39" s="100" t="str">
        <f>VLOOKUP(I39,Presupuesto!$B$11:$C$566,2,0)</f>
        <v>PASAJES NACIONALES</v>
      </c>
      <c r="K39" s="100" t="str">
        <f t="shared" si="3"/>
        <v>Gobernabilidad y Procesos  de Gestión Descentralizada en Redes</v>
      </c>
      <c r="L39" s="100" t="s">
        <v>405</v>
      </c>
    </row>
    <row r="40" spans="3:12" x14ac:dyDescent="0.25">
      <c r="C40" s="101" t="s">
        <v>430</v>
      </c>
      <c r="D40" s="551"/>
      <c r="E40" s="153">
        <v>0</v>
      </c>
      <c r="F40" s="120"/>
      <c r="G40" s="99">
        <f t="shared" si="2"/>
        <v>0</v>
      </c>
      <c r="H40" s="163"/>
      <c r="I40" s="100" t="s">
        <v>837</v>
      </c>
      <c r="J40" s="100" t="str">
        <f>VLOOKUP(I40,Presupuesto!$B$11:$C$566,2,0)</f>
        <v>PRODUCTOS PAPEL Y CARTON</v>
      </c>
      <c r="K40" s="100" t="str">
        <f t="shared" si="3"/>
        <v>Gobernabilidad y Procesos  de Gestión Descentralizada en Redes</v>
      </c>
      <c r="L40" s="100" t="s">
        <v>405</v>
      </c>
    </row>
    <row r="41" spans="3:12" x14ac:dyDescent="0.25">
      <c r="C41" s="101" t="s">
        <v>51</v>
      </c>
      <c r="D41" s="551"/>
      <c r="E41" s="202">
        <f>(D36*25)/500</f>
        <v>1</v>
      </c>
      <c r="F41" s="102">
        <v>85</v>
      </c>
      <c r="G41" s="99">
        <f t="shared" si="2"/>
        <v>85</v>
      </c>
      <c r="H41" s="163" t="s">
        <v>138</v>
      </c>
      <c r="I41" s="100" t="s">
        <v>837</v>
      </c>
      <c r="J41" s="100" t="str">
        <f>VLOOKUP(I41,Presupuesto!$B$11:$C$566,2,0)</f>
        <v>PRODUCTOS PAPEL Y CARTON</v>
      </c>
      <c r="K41" s="100" t="str">
        <f t="shared" si="3"/>
        <v>Gobernabilidad y Procesos  de Gestión Descentralizada en Redes</v>
      </c>
      <c r="L41" s="100" t="s">
        <v>405</v>
      </c>
    </row>
    <row r="42" spans="3:12" x14ac:dyDescent="0.25">
      <c r="C42" s="101" t="s">
        <v>132</v>
      </c>
      <c r="D42" s="551"/>
      <c r="E42" s="202">
        <f>D36/12</f>
        <v>1.6666666666666667</v>
      </c>
      <c r="F42" s="102">
        <v>36</v>
      </c>
      <c r="G42" s="99">
        <f t="shared" si="2"/>
        <v>60</v>
      </c>
      <c r="H42" s="163" t="s">
        <v>138</v>
      </c>
      <c r="I42" s="100" t="s">
        <v>958</v>
      </c>
      <c r="J42" s="100" t="str">
        <f>VLOOKUP(I42,Presupuesto!$B$11:$C$566,2,0)</f>
        <v>UTILES DE ESCRITORIO, OFICINA Y ENSE¥ANZA</v>
      </c>
      <c r="K42" s="100" t="str">
        <f t="shared" si="3"/>
        <v>Gobernabilidad y Procesos  de Gestión Descentralizada en Redes</v>
      </c>
      <c r="L42" s="100" t="s">
        <v>405</v>
      </c>
    </row>
    <row r="43" spans="3:12" x14ac:dyDescent="0.25">
      <c r="C43" s="101" t="s">
        <v>34</v>
      </c>
      <c r="D43" s="551"/>
      <c r="E43" s="202">
        <f>D36/12</f>
        <v>1.6666666666666667</v>
      </c>
      <c r="F43" s="102">
        <v>80</v>
      </c>
      <c r="G43" s="99">
        <f t="shared" si="2"/>
        <v>133.33333333333334</v>
      </c>
      <c r="H43" s="163" t="s">
        <v>138</v>
      </c>
      <c r="I43" s="100" t="s">
        <v>958</v>
      </c>
      <c r="J43" s="100" t="str">
        <f>VLOOKUP(I43,Presupuesto!$B$11:$C$566,2,0)</f>
        <v>UTILES DE ESCRITORIO, OFICINA Y ENSE¥ANZA</v>
      </c>
      <c r="K43" s="100" t="str">
        <f t="shared" si="3"/>
        <v>Gobernabilidad y Procesos  de Gestión Descentralizada en Redes</v>
      </c>
      <c r="L43" s="100" t="s">
        <v>405</v>
      </c>
    </row>
    <row r="44" spans="3:12" x14ac:dyDescent="0.25">
      <c r="C44" s="111" t="s">
        <v>52</v>
      </c>
      <c r="D44" s="551"/>
      <c r="E44" s="219">
        <v>0</v>
      </c>
      <c r="F44" s="121">
        <v>25</v>
      </c>
      <c r="G44" s="99">
        <f t="shared" si="2"/>
        <v>0</v>
      </c>
      <c r="H44" s="163"/>
      <c r="I44" s="100" t="s">
        <v>958</v>
      </c>
      <c r="J44" s="100" t="str">
        <f>VLOOKUP(I44,Presupuesto!$B$11:$C$566,2,0)</f>
        <v>UTILES DE ESCRITORIO, OFICINA Y ENSE¥ANZA</v>
      </c>
      <c r="K44" s="100" t="str">
        <f t="shared" si="3"/>
        <v>Gobernabilidad y Procesos  de Gestión Descentralizada en Redes</v>
      </c>
      <c r="L44" s="100" t="s">
        <v>405</v>
      </c>
    </row>
    <row r="45" spans="3:12" ht="15.75" thickBot="1" x14ac:dyDescent="0.3">
      <c r="C45" s="223" t="s">
        <v>437</v>
      </c>
      <c r="D45" s="224">
        <v>1</v>
      </c>
      <c r="E45" s="354">
        <v>2</v>
      </c>
      <c r="F45" s="106">
        <f>HLOOKUP(C45,$AH$2:$BU$3,2,0)</f>
        <v>2250</v>
      </c>
      <c r="G45" s="107">
        <f>D45*E45*F45</f>
        <v>4500</v>
      </c>
      <c r="H45" s="355" t="s">
        <v>138</v>
      </c>
      <c r="I45" s="356" t="s">
        <v>777</v>
      </c>
      <c r="J45" s="108" t="str">
        <f>VLOOKUP(I45,Presupuesto!$B$11:$C$566,2,0)</f>
        <v>VIATICOS NACIONALES</v>
      </c>
      <c r="K45" s="357" t="str">
        <f t="shared" si="3"/>
        <v>Gobernabilidad y Procesos  de Gestión Descentralizada en Redes</v>
      </c>
      <c r="L45" s="357" t="s">
        <v>405</v>
      </c>
    </row>
  </sheetData>
  <mergeCells count="2">
    <mergeCell ref="D17:D25"/>
    <mergeCell ref="D36:D44"/>
  </mergeCells>
  <dataValidations count="5">
    <dataValidation type="list" allowBlank="1" showInputMessage="1" showErrorMessage="1" sqref="C26 C45">
      <formula1>$AH$2:$BU$2</formula1>
    </dataValidation>
    <dataValidation type="list" allowBlank="1" showInputMessage="1" showErrorMessage="1" errorTitle="¡Ingreso Inválido!" error="Seleccione una opción de la lista" promptTitle="Mes Requerido" prompt="Seleccione el mes en el que requiere el recurso." sqref="L17:L26 L36:L45">
      <formula1>$U$2:$AF$2</formula1>
    </dataValidation>
    <dataValidation type="list" allowBlank="1" showInputMessage="1" showErrorMessage="1" errorTitle="¡Ingreso Inválido!" error="Seleccione una opción de la lista." promptTitle="Dimensión Estratégica" prompt="Seleccione una opción de la lista." sqref="K17:K26 K36:K45">
      <formula1>$A$2:$N$2</formula1>
    </dataValidation>
    <dataValidation type="list" allowBlank="1" showInputMessage="1" showErrorMessage="1" errorTitle="¡Ingreso no valido!" error="Favor ingrese un elemento de la lista." promptTitle="Tipo de Presupuesto" prompt="Seleccione una opción de la lista." sqref="H17:H26 H36:H45">
      <formula1>$S$2:$T$2</formula1>
    </dataValidation>
    <dataValidation type="list" allowBlank="1" showInputMessage="1" showErrorMessage="1" errorTitle="¡Ingreso Inválido!" error="Verifique el valor ingresado._x000a_" sqref="I17:I26 I36:I45">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16" zoomScale="84" zoomScaleNormal="84" workbookViewId="0">
      <selection activeCell="G10" sqref="G10"/>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62" t="s">
        <v>1384</v>
      </c>
      <c r="E2" s="124" t="s">
        <v>1386</v>
      </c>
      <c r="F2" s="124" t="s">
        <v>485</v>
      </c>
      <c r="G2" s="124" t="s">
        <v>1387</v>
      </c>
      <c r="H2" s="162" t="s">
        <v>1388</v>
      </c>
      <c r="I2" s="124" t="s">
        <v>1389</v>
      </c>
      <c r="J2" s="124" t="s">
        <v>1390</v>
      </c>
      <c r="K2" s="124" t="s">
        <v>1391</v>
      </c>
      <c r="L2" s="124" t="s">
        <v>1392</v>
      </c>
      <c r="M2" s="124" t="s">
        <v>1393</v>
      </c>
      <c r="N2" s="124" t="s">
        <v>1394</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c r="BZ2" s="87" t="s">
        <v>498</v>
      </c>
      <c r="CA2" s="87" t="s">
        <v>499</v>
      </c>
      <c r="CB2" s="87" t="s">
        <v>500</v>
      </c>
      <c r="CC2" s="87" t="s">
        <v>501</v>
      </c>
      <c r="CD2" s="87" t="s">
        <v>502</v>
      </c>
      <c r="CE2" s="87" t="s">
        <v>503</v>
      </c>
      <c r="CF2" s="87" t="s">
        <v>504</v>
      </c>
      <c r="CG2" s="87" t="s">
        <v>505</v>
      </c>
      <c r="CH2" s="87" t="s">
        <v>506</v>
      </c>
      <c r="CI2" s="87" t="s">
        <v>507</v>
      </c>
      <c r="CJ2" s="87" t="s">
        <v>508</v>
      </c>
      <c r="CK2" s="87" t="s">
        <v>509</v>
      </c>
      <c r="CL2" s="87" t="s">
        <v>510</v>
      </c>
      <c r="CM2" s="87" t="s">
        <v>511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2">
        <v>41436.800000000003</v>
      </c>
      <c r="CA3" s="322">
        <v>37669.82</v>
      </c>
      <c r="CB3" s="322">
        <v>33902.839999999997</v>
      </c>
      <c r="CC3" s="322">
        <v>30135.85</v>
      </c>
      <c r="CD3" s="322">
        <v>28252.36</v>
      </c>
      <c r="CE3" s="322">
        <v>26368.87</v>
      </c>
      <c r="CF3" s="322">
        <v>17893.16</v>
      </c>
      <c r="CG3" s="322">
        <v>16951.419999999998</v>
      </c>
      <c r="CH3" s="322">
        <v>13184.44</v>
      </c>
      <c r="CI3" s="322">
        <v>15032.56</v>
      </c>
      <c r="CJ3" s="322">
        <v>13264.02</v>
      </c>
      <c r="CK3" s="322">
        <v>12379.75</v>
      </c>
      <c r="CL3" s="322">
        <v>439.49</v>
      </c>
      <c r="CM3" s="322">
        <v>1904.46</v>
      </c>
    </row>
    <row r="5" spans="1:555" ht="52.5" x14ac:dyDescent="0.25">
      <c r="C5" s="197" t="s">
        <v>137</v>
      </c>
      <c r="D5" s="171">
        <f>SUMIF(C:C,$C$10,D:D)</f>
        <v>810000</v>
      </c>
      <c r="CA5" s="322"/>
    </row>
    <row r="6" spans="1:555" x14ac:dyDescent="0.25">
      <c r="CA6" s="322"/>
    </row>
    <row r="7" spans="1:555" x14ac:dyDescent="0.25">
      <c r="CA7" s="322"/>
    </row>
    <row r="8" spans="1:555" x14ac:dyDescent="0.25">
      <c r="C8" s="70" t="s">
        <v>54</v>
      </c>
      <c r="D8" s="79"/>
      <c r="E8" s="70"/>
      <c r="F8" s="70"/>
      <c r="G8" s="70"/>
      <c r="H8" s="79"/>
      <c r="I8" s="70"/>
      <c r="J8" s="70"/>
      <c r="CA8" s="322"/>
    </row>
    <row r="9" spans="1:555" ht="15.75" thickBot="1" x14ac:dyDescent="0.3">
      <c r="C9" s="96"/>
      <c r="D9" s="79"/>
      <c r="E9" s="96"/>
      <c r="F9" s="96"/>
      <c r="G9" s="96"/>
      <c r="H9" s="79"/>
      <c r="I9" s="96"/>
      <c r="J9" s="123"/>
      <c r="CA9" s="322"/>
    </row>
    <row r="10" spans="1:555" ht="15.75" thickBot="1" x14ac:dyDescent="0.3">
      <c r="C10" s="69" t="s">
        <v>43</v>
      </c>
      <c r="D10" s="30">
        <f>SUM(G17:G67)</f>
        <v>810000</v>
      </c>
      <c r="E10" s="95"/>
      <c r="F10" s="95"/>
      <c r="G10" s="95"/>
      <c r="H10" s="76"/>
      <c r="I10" s="76"/>
      <c r="J10" s="76"/>
      <c r="CA10" s="322"/>
    </row>
    <row r="11" spans="1:555" x14ac:dyDescent="0.25">
      <c r="B11" s="179"/>
      <c r="D11" s="31"/>
      <c r="E11" s="95"/>
      <c r="F11" s="95"/>
      <c r="G11" s="95"/>
      <c r="H11" s="76"/>
      <c r="I11" s="76"/>
      <c r="J11" s="76"/>
      <c r="CA11" s="322"/>
    </row>
    <row r="12" spans="1:555" x14ac:dyDescent="0.25">
      <c r="B12" s="179"/>
      <c r="D12" s="31"/>
      <c r="E12" s="95"/>
      <c r="F12" s="95"/>
      <c r="G12" s="95"/>
      <c r="H12" s="76"/>
      <c r="I12" s="76"/>
      <c r="J12" s="76"/>
      <c r="CA12" s="322"/>
    </row>
    <row r="13" spans="1:555" ht="15.75" x14ac:dyDescent="0.25">
      <c r="C13" s="206" t="s">
        <v>402</v>
      </c>
      <c r="D13" s="207" t="s">
        <v>1502</v>
      </c>
      <c r="E13" s="95"/>
      <c r="F13" s="95"/>
      <c r="G13" s="95"/>
      <c r="H13" s="76"/>
      <c r="I13" s="76"/>
      <c r="J13" s="76"/>
      <c r="CA13" s="322"/>
    </row>
    <row r="14" spans="1:555" ht="18.75" x14ac:dyDescent="0.2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Contratación de personal y adquisición de equipo de oficina y tecnológico</v>
      </c>
      <c r="D14" s="31"/>
      <c r="E14" s="95"/>
      <c r="F14" s="95"/>
      <c r="G14" s="95"/>
      <c r="H14" s="76"/>
      <c r="I14" s="76"/>
      <c r="J14" s="76"/>
      <c r="CA14" s="322"/>
    </row>
    <row r="15" spans="1:555" ht="15.75" thickBot="1" x14ac:dyDescent="0.3">
      <c r="C15" s="96"/>
      <c r="D15" s="31"/>
      <c r="E15" s="95"/>
      <c r="F15" s="95"/>
      <c r="G15" s="95"/>
      <c r="H15" s="76"/>
      <c r="I15" s="76"/>
      <c r="J15" s="76"/>
      <c r="CA15" s="322"/>
    </row>
    <row r="16" spans="1:555" ht="30.75" thickBot="1" x14ac:dyDescent="0.3">
      <c r="C16" s="136" t="s">
        <v>44</v>
      </c>
      <c r="D16" s="140" t="s">
        <v>55</v>
      </c>
      <c r="E16" s="173" t="s">
        <v>56</v>
      </c>
      <c r="F16" s="140" t="s">
        <v>57</v>
      </c>
      <c r="G16" s="137" t="s">
        <v>27</v>
      </c>
      <c r="H16" s="135" t="s">
        <v>140</v>
      </c>
      <c r="I16" s="138" t="s">
        <v>46</v>
      </c>
      <c r="J16" s="138" t="s">
        <v>141</v>
      </c>
      <c r="K16" s="138" t="s">
        <v>421</v>
      </c>
      <c r="L16" s="138" t="s">
        <v>422</v>
      </c>
      <c r="CA16" s="322"/>
    </row>
    <row r="17" spans="3:79" ht="15.75" thickBot="1" x14ac:dyDescent="0.3">
      <c r="C17" s="139" t="s">
        <v>498</v>
      </c>
      <c r="D17" s="201"/>
      <c r="E17" s="154">
        <v>12</v>
      </c>
      <c r="F17" s="323">
        <f>HLOOKUP($C17,$BZ$2:$CM$3,2,0)</f>
        <v>41436.800000000003</v>
      </c>
      <c r="G17" s="115">
        <f>D17*E17*F17</f>
        <v>0</v>
      </c>
      <c r="H17" s="168"/>
      <c r="I17" s="116" t="s">
        <v>512</v>
      </c>
      <c r="J17" s="116" t="str">
        <f>VLOOKUP(I17,Presupuesto!$B$11:$C$565,2,0)</f>
        <v>SUELDOS Y SALARIOS PERMANENTES</v>
      </c>
      <c r="K17" s="225" t="s">
        <v>1383</v>
      </c>
      <c r="L17" s="100" t="s">
        <v>405</v>
      </c>
      <c r="CA17" s="322"/>
    </row>
    <row r="18" spans="3:79" x14ac:dyDescent="0.25">
      <c r="C18" s="174" t="s">
        <v>58</v>
      </c>
      <c r="D18" s="165"/>
      <c r="E18" s="156">
        <v>0</v>
      </c>
      <c r="F18" s="102">
        <f>IF(E17=0,"",(G17/E17)/12*E17)</f>
        <v>0</v>
      </c>
      <c r="G18" s="99">
        <f>F18</f>
        <v>0</v>
      </c>
      <c r="H18" s="166" t="s">
        <v>1488</v>
      </c>
      <c r="I18" s="118" t="s">
        <v>532</v>
      </c>
      <c r="J18" s="118" t="str">
        <f>VLOOKUP(I18,Presupuesto!$B$11:$C$565,2,0)</f>
        <v>AGUINALDO Y DECIMO CUARTO MES</v>
      </c>
      <c r="K18" s="100" t="str">
        <f>$K$17</f>
        <v>Desarrollo e Innovación Curricular</v>
      </c>
      <c r="L18" s="100" t="s">
        <v>423</v>
      </c>
      <c r="CA18" s="322"/>
    </row>
    <row r="19" spans="3:79" ht="15.75" thickBot="1" x14ac:dyDescent="0.3">
      <c r="C19" s="175" t="s">
        <v>59</v>
      </c>
      <c r="D19" s="165"/>
      <c r="E19" s="156">
        <v>0</v>
      </c>
      <c r="F19" s="119">
        <f>IF(E17&lt;6,"",((E17-6)/12)*(G17/E17))</f>
        <v>0</v>
      </c>
      <c r="G19" s="99">
        <f>F19</f>
        <v>0</v>
      </c>
      <c r="H19" s="166"/>
      <c r="I19" s="103" t="s">
        <v>535</v>
      </c>
      <c r="J19" s="103" t="str">
        <f>VLOOKUP(I19,Presupuesto!$B$11:$C$565,2,0)</f>
        <v>DECIMOCUARTO MES</v>
      </c>
      <c r="K19" s="100" t="str">
        <f t="shared" ref="K19:K67" si="0">$K$17</f>
        <v>Desarrollo e Innovación Curricular</v>
      </c>
      <c r="L19" s="100" t="s">
        <v>406</v>
      </c>
      <c r="CA19" s="322"/>
    </row>
    <row r="20" spans="3:79" ht="15.75" thickBot="1" x14ac:dyDescent="0.3">
      <c r="C20" s="139" t="s">
        <v>499</v>
      </c>
      <c r="D20" s="201"/>
      <c r="E20" s="154">
        <v>12</v>
      </c>
      <c r="F20" s="323">
        <f>HLOOKUP($C20,$BZ$2:$CM$3,2,0)</f>
        <v>37669.82</v>
      </c>
      <c r="G20" s="115">
        <f>D20*E20*F20</f>
        <v>0</v>
      </c>
      <c r="H20" s="168"/>
      <c r="I20" s="116" t="s">
        <v>512</v>
      </c>
      <c r="J20" s="116" t="str">
        <f>VLOOKUP(I20,Presupuesto!$B$11:$C$565,2,0)</f>
        <v>SUELDOS Y SALARIOS PERMANENTES</v>
      </c>
      <c r="K20" s="100" t="str">
        <f t="shared" si="0"/>
        <v>Desarrollo e Innovación Curricular</v>
      </c>
      <c r="L20" s="100" t="s">
        <v>406</v>
      </c>
    </row>
    <row r="21" spans="3:79" x14ac:dyDescent="0.25">
      <c r="C21" s="174" t="s">
        <v>58</v>
      </c>
      <c r="D21" s="165"/>
      <c r="E21" s="156">
        <v>0</v>
      </c>
      <c r="F21" s="102">
        <f>IF(E20=0,"",(G20/E20)/12*E20)</f>
        <v>0</v>
      </c>
      <c r="G21" s="99">
        <f>F21</f>
        <v>0</v>
      </c>
      <c r="H21" s="166"/>
      <c r="I21" s="118" t="s">
        <v>532</v>
      </c>
      <c r="J21" s="118" t="str">
        <f>VLOOKUP(I21,Presupuesto!$B$11:$C$565,2,0)</f>
        <v>AGUINALDO Y DECIMO CUARTO MES</v>
      </c>
      <c r="K21" s="100" t="str">
        <f t="shared" si="0"/>
        <v>Desarrollo e Innovación Curricular</v>
      </c>
      <c r="L21" s="100" t="s">
        <v>406</v>
      </c>
    </row>
    <row r="22" spans="3:79" ht="15.75" thickBot="1" x14ac:dyDescent="0.3">
      <c r="C22" s="175" t="s">
        <v>59</v>
      </c>
      <c r="D22" s="165"/>
      <c r="E22" s="156">
        <v>0</v>
      </c>
      <c r="F22" s="119">
        <f>IF(E20&lt;6,"",((E20-6)/12)*(G20/E20))</f>
        <v>0</v>
      </c>
      <c r="G22" s="99">
        <f>F22</f>
        <v>0</v>
      </c>
      <c r="H22" s="166"/>
      <c r="I22" s="103" t="s">
        <v>535</v>
      </c>
      <c r="J22" s="103" t="str">
        <f>VLOOKUP(I22,Presupuesto!$B$11:$C$565,2,0)</f>
        <v>DECIMOCUARTO MES</v>
      </c>
      <c r="K22" s="100" t="str">
        <f t="shared" si="0"/>
        <v>Desarrollo e Innovación Curricular</v>
      </c>
      <c r="L22" s="100" t="s">
        <v>406</v>
      </c>
    </row>
    <row r="23" spans="3:79" ht="15.75" thickBot="1" x14ac:dyDescent="0.3">
      <c r="C23" s="139" t="s">
        <v>500</v>
      </c>
      <c r="D23" s="201"/>
      <c r="E23" s="154">
        <v>12</v>
      </c>
      <c r="F23" s="323">
        <f>HLOOKUP($C23,$BZ$2:$CM$3,2,0)</f>
        <v>33902.839999999997</v>
      </c>
      <c r="G23" s="115">
        <f>D23*E23*F23</f>
        <v>0</v>
      </c>
      <c r="H23" s="168"/>
      <c r="I23" s="116" t="s">
        <v>512</v>
      </c>
      <c r="J23" s="116" t="str">
        <f>VLOOKUP(I23,Presupuesto!$B$11:$C$565,2,0)</f>
        <v>SUELDOS Y SALARIOS PERMANENTES</v>
      </c>
      <c r="K23" s="100" t="str">
        <f t="shared" si="0"/>
        <v>Desarrollo e Innovación Curricular</v>
      </c>
      <c r="L23" s="100" t="s">
        <v>406</v>
      </c>
    </row>
    <row r="24" spans="3:79" x14ac:dyDescent="0.25">
      <c r="C24" s="174" t="s">
        <v>58</v>
      </c>
      <c r="D24" s="165"/>
      <c r="E24" s="156">
        <v>0</v>
      </c>
      <c r="F24" s="102">
        <f>IF(E23=0,"",(G23/E23)/12*E23)</f>
        <v>0</v>
      </c>
      <c r="G24" s="99">
        <f>F24</f>
        <v>0</v>
      </c>
      <c r="H24" s="166"/>
      <c r="I24" s="118" t="s">
        <v>532</v>
      </c>
      <c r="J24" s="118" t="str">
        <f>VLOOKUP(I24,Presupuesto!$B$11:$C$565,2,0)</f>
        <v>AGUINALDO Y DECIMO CUARTO MES</v>
      </c>
      <c r="K24" s="100" t="str">
        <f t="shared" si="0"/>
        <v>Desarrollo e Innovación Curricular</v>
      </c>
      <c r="L24" s="100" t="s">
        <v>406</v>
      </c>
    </row>
    <row r="25" spans="3:79" ht="15.75" thickBot="1" x14ac:dyDescent="0.3">
      <c r="C25" s="175" t="s">
        <v>59</v>
      </c>
      <c r="D25" s="165"/>
      <c r="E25" s="156">
        <v>0</v>
      </c>
      <c r="F25" s="119">
        <f>IF(E23&lt;6,"",((E23-6)/12)*(G23/E23))</f>
        <v>0</v>
      </c>
      <c r="G25" s="99">
        <f>F25</f>
        <v>0</v>
      </c>
      <c r="H25" s="166"/>
      <c r="I25" s="103" t="s">
        <v>535</v>
      </c>
      <c r="J25" s="103" t="str">
        <f>VLOOKUP(I25,Presupuesto!$B$11:$C$565,2,0)</f>
        <v>DECIMOCUARTO MES</v>
      </c>
      <c r="K25" s="100" t="str">
        <f t="shared" si="0"/>
        <v>Desarrollo e Innovación Curricular</v>
      </c>
      <c r="L25" s="100" t="s">
        <v>406</v>
      </c>
    </row>
    <row r="26" spans="3:79" ht="15.75" thickBot="1" x14ac:dyDescent="0.3">
      <c r="C26" s="139" t="s">
        <v>501</v>
      </c>
      <c r="D26" s="201"/>
      <c r="E26" s="154">
        <v>12</v>
      </c>
      <c r="F26" s="323">
        <f>HLOOKUP($C26,$BZ$2:$CM$3,2,0)</f>
        <v>30135.85</v>
      </c>
      <c r="G26" s="115">
        <f>D26*E26*F26</f>
        <v>0</v>
      </c>
      <c r="H26" s="168"/>
      <c r="I26" s="116" t="s">
        <v>512</v>
      </c>
      <c r="J26" s="116" t="str">
        <f>VLOOKUP(I26,Presupuesto!$B$11:$C$565,2,0)</f>
        <v>SUELDOS Y SALARIOS PERMANENTES</v>
      </c>
      <c r="K26" s="100" t="str">
        <f t="shared" si="0"/>
        <v>Desarrollo e Innovación Curricular</v>
      </c>
      <c r="L26" s="100" t="s">
        <v>406</v>
      </c>
    </row>
    <row r="27" spans="3:79" x14ac:dyDescent="0.25">
      <c r="C27" s="174" t="s">
        <v>58</v>
      </c>
      <c r="D27" s="165"/>
      <c r="E27" s="156">
        <v>0</v>
      </c>
      <c r="F27" s="102">
        <f>IF(E26=0,"",(G26/E26)/12*E26)</f>
        <v>0</v>
      </c>
      <c r="G27" s="99">
        <f>F27</f>
        <v>0</v>
      </c>
      <c r="H27" s="166"/>
      <c r="I27" s="118" t="s">
        <v>532</v>
      </c>
      <c r="J27" s="118" t="str">
        <f>VLOOKUP(I27,Presupuesto!$B$11:$C$565,2,0)</f>
        <v>AGUINALDO Y DECIMO CUARTO MES</v>
      </c>
      <c r="K27" s="100" t="str">
        <f t="shared" si="0"/>
        <v>Desarrollo e Innovación Curricular</v>
      </c>
      <c r="L27" s="100" t="s">
        <v>406</v>
      </c>
    </row>
    <row r="28" spans="3:79" ht="15.75" thickBot="1" x14ac:dyDescent="0.3">
      <c r="C28" s="175" t="s">
        <v>59</v>
      </c>
      <c r="D28" s="165"/>
      <c r="E28" s="156">
        <v>0</v>
      </c>
      <c r="F28" s="119">
        <f>IF(E26&lt;6,"",((E26-6)/12)*(G26/E26))</f>
        <v>0</v>
      </c>
      <c r="G28" s="99">
        <f>F28</f>
        <v>0</v>
      </c>
      <c r="H28" s="166"/>
      <c r="I28" s="103" t="s">
        <v>535</v>
      </c>
      <c r="J28" s="103" t="str">
        <f>VLOOKUP(I28,Presupuesto!$B$11:$C$565,2,0)</f>
        <v>DECIMOCUARTO MES</v>
      </c>
      <c r="K28" s="100" t="str">
        <f t="shared" si="0"/>
        <v>Desarrollo e Innovación Curricular</v>
      </c>
      <c r="L28" s="100" t="s">
        <v>406</v>
      </c>
    </row>
    <row r="29" spans="3:79" ht="15.75" thickBot="1" x14ac:dyDescent="0.3">
      <c r="C29" s="139" t="s">
        <v>502</v>
      </c>
      <c r="D29" s="201"/>
      <c r="E29" s="154">
        <v>12</v>
      </c>
      <c r="F29" s="323">
        <f>HLOOKUP($C29,$BZ$2:$CM$3,2,0)</f>
        <v>28252.36</v>
      </c>
      <c r="G29" s="115">
        <f>D29*E29*F29</f>
        <v>0</v>
      </c>
      <c r="H29" s="168"/>
      <c r="I29" s="116" t="s">
        <v>512</v>
      </c>
      <c r="J29" s="116" t="str">
        <f>VLOOKUP(I29,Presupuesto!$B$11:$C$565,2,0)</f>
        <v>SUELDOS Y SALARIOS PERMANENTES</v>
      </c>
      <c r="K29" s="100" t="str">
        <f t="shared" si="0"/>
        <v>Desarrollo e Innovación Curricular</v>
      </c>
      <c r="L29" s="100" t="s">
        <v>406</v>
      </c>
    </row>
    <row r="30" spans="3:79" x14ac:dyDescent="0.25">
      <c r="C30" s="174" t="s">
        <v>58</v>
      </c>
      <c r="D30" s="165"/>
      <c r="E30" s="156">
        <v>0</v>
      </c>
      <c r="F30" s="102">
        <f>IF(E29=0,"",(G29/E29)/12*E29)</f>
        <v>0</v>
      </c>
      <c r="G30" s="99">
        <f>F30</f>
        <v>0</v>
      </c>
      <c r="H30" s="166"/>
      <c r="I30" s="118" t="s">
        <v>532</v>
      </c>
      <c r="J30" s="118" t="str">
        <f>VLOOKUP(I30,Presupuesto!$B$11:$C$565,2,0)</f>
        <v>AGUINALDO Y DECIMO CUARTO MES</v>
      </c>
      <c r="K30" s="100" t="str">
        <f t="shared" si="0"/>
        <v>Desarrollo e Innovación Curricular</v>
      </c>
      <c r="L30" s="100" t="s">
        <v>406</v>
      </c>
    </row>
    <row r="31" spans="3:79" ht="15.75" thickBot="1" x14ac:dyDescent="0.3">
      <c r="C31" s="175" t="s">
        <v>59</v>
      </c>
      <c r="D31" s="165"/>
      <c r="E31" s="156">
        <v>0</v>
      </c>
      <c r="F31" s="119">
        <f>IF(E29&lt;6,"",((E29-6)/12)*(G29/E29))</f>
        <v>0</v>
      </c>
      <c r="G31" s="99">
        <f>F31</f>
        <v>0</v>
      </c>
      <c r="H31" s="166"/>
      <c r="I31" s="103" t="s">
        <v>535</v>
      </c>
      <c r="J31" s="103" t="str">
        <f>VLOOKUP(I31,Presupuesto!$B$11:$C$565,2,0)</f>
        <v>DECIMOCUARTO MES</v>
      </c>
      <c r="K31" s="100" t="str">
        <f t="shared" si="0"/>
        <v>Desarrollo e Innovación Curricular</v>
      </c>
      <c r="L31" s="100" t="s">
        <v>406</v>
      </c>
    </row>
    <row r="32" spans="3:79" ht="15.75" thickBot="1" x14ac:dyDescent="0.3">
      <c r="C32" s="139" t="s">
        <v>503</v>
      </c>
      <c r="D32" s="201"/>
      <c r="E32" s="154">
        <v>12</v>
      </c>
      <c r="F32" s="323">
        <f>HLOOKUP($C32,$BZ$2:$CM$3,2,0)</f>
        <v>26368.87</v>
      </c>
      <c r="G32" s="115">
        <f>D32*E32*F32</f>
        <v>0</v>
      </c>
      <c r="H32" s="168"/>
      <c r="I32" s="116" t="s">
        <v>512</v>
      </c>
      <c r="J32" s="116" t="str">
        <f>VLOOKUP(I32,Presupuesto!$B$11:$C$565,2,0)</f>
        <v>SUELDOS Y SALARIOS PERMANENTES</v>
      </c>
      <c r="K32" s="100" t="str">
        <f t="shared" si="0"/>
        <v>Desarrollo e Innovación Curricular</v>
      </c>
      <c r="L32" s="100" t="s">
        <v>406</v>
      </c>
    </row>
    <row r="33" spans="3:12" x14ac:dyDescent="0.25">
      <c r="C33" s="174" t="s">
        <v>58</v>
      </c>
      <c r="D33" s="165"/>
      <c r="E33" s="156">
        <v>0</v>
      </c>
      <c r="F33" s="102">
        <f>IF(E32=0,"",(G32/E32)/12*E32)</f>
        <v>0</v>
      </c>
      <c r="G33" s="99">
        <f>F33</f>
        <v>0</v>
      </c>
      <c r="H33" s="166"/>
      <c r="I33" s="118" t="s">
        <v>532</v>
      </c>
      <c r="J33" s="118" t="str">
        <f>VLOOKUP(I33,Presupuesto!$B$11:$C$565,2,0)</f>
        <v>AGUINALDO Y DECIMO CUARTO MES</v>
      </c>
      <c r="K33" s="100" t="str">
        <f t="shared" si="0"/>
        <v>Desarrollo e Innovación Curricular</v>
      </c>
      <c r="L33" s="100" t="s">
        <v>406</v>
      </c>
    </row>
    <row r="34" spans="3:12" ht="15.75" thickBot="1" x14ac:dyDescent="0.3">
      <c r="C34" s="175" t="s">
        <v>59</v>
      </c>
      <c r="D34" s="165"/>
      <c r="E34" s="156">
        <v>0</v>
      </c>
      <c r="F34" s="119">
        <f>IF(E32&lt;6,"",((E32-6)/12)*(G32/E32))</f>
        <v>0</v>
      </c>
      <c r="G34" s="99">
        <f>F34</f>
        <v>0</v>
      </c>
      <c r="H34" s="166"/>
      <c r="I34" s="103" t="s">
        <v>535</v>
      </c>
      <c r="J34" s="103" t="str">
        <f>VLOOKUP(I34,Presupuesto!$B$11:$C$565,2,0)</f>
        <v>DECIMOCUARTO MES</v>
      </c>
      <c r="K34" s="100" t="str">
        <f t="shared" si="0"/>
        <v>Desarrollo e Innovación Curricular</v>
      </c>
      <c r="L34" s="100" t="s">
        <v>406</v>
      </c>
    </row>
    <row r="35" spans="3:12" ht="15.75" thickBot="1" x14ac:dyDescent="0.3">
      <c r="C35" s="139" t="s">
        <v>504</v>
      </c>
      <c r="D35" s="201"/>
      <c r="E35" s="154">
        <v>12</v>
      </c>
      <c r="F35" s="323">
        <f>HLOOKUP($C35,$BZ$2:$CM$3,2,0)</f>
        <v>17893.16</v>
      </c>
      <c r="G35" s="115">
        <f>D35*E35*F35</f>
        <v>0</v>
      </c>
      <c r="H35" s="168"/>
      <c r="I35" s="116" t="s">
        <v>512</v>
      </c>
      <c r="J35" s="116" t="str">
        <f>VLOOKUP(I35,Presupuesto!$B$11:$C$565,2,0)</f>
        <v>SUELDOS Y SALARIOS PERMANENTES</v>
      </c>
      <c r="K35" s="100" t="str">
        <f t="shared" si="0"/>
        <v>Desarrollo e Innovación Curricular</v>
      </c>
      <c r="L35" s="100" t="s">
        <v>406</v>
      </c>
    </row>
    <row r="36" spans="3:12" x14ac:dyDescent="0.25">
      <c r="C36" s="174" t="s">
        <v>58</v>
      </c>
      <c r="D36" s="165"/>
      <c r="E36" s="156">
        <v>0</v>
      </c>
      <c r="F36" s="102">
        <f>IF(E35=0,"",(G35/E35)/12*E35)</f>
        <v>0</v>
      </c>
      <c r="G36" s="99">
        <f>F36</f>
        <v>0</v>
      </c>
      <c r="H36" s="166"/>
      <c r="I36" s="118" t="s">
        <v>532</v>
      </c>
      <c r="J36" s="118" t="str">
        <f>VLOOKUP(I36,Presupuesto!$B$11:$C$565,2,0)</f>
        <v>AGUINALDO Y DECIMO CUARTO MES</v>
      </c>
      <c r="K36" s="100" t="str">
        <f t="shared" si="0"/>
        <v>Desarrollo e Innovación Curricular</v>
      </c>
      <c r="L36" s="100" t="s">
        <v>406</v>
      </c>
    </row>
    <row r="37" spans="3:12" ht="15.75" thickBot="1" x14ac:dyDescent="0.3">
      <c r="C37" s="175" t="s">
        <v>59</v>
      </c>
      <c r="D37" s="165"/>
      <c r="E37" s="156">
        <v>0</v>
      </c>
      <c r="F37" s="119">
        <f>IF(E35&lt;6,"",((E35-6)/12)*(G35/E35))</f>
        <v>0</v>
      </c>
      <c r="G37" s="99">
        <f>F37</f>
        <v>0</v>
      </c>
      <c r="H37" s="166"/>
      <c r="I37" s="103" t="s">
        <v>535</v>
      </c>
      <c r="J37" s="103" t="str">
        <f>VLOOKUP(I37,Presupuesto!$B$11:$C$565,2,0)</f>
        <v>DECIMOCUARTO MES</v>
      </c>
      <c r="K37" s="100" t="str">
        <f t="shared" si="0"/>
        <v>Desarrollo e Innovación Curricular</v>
      </c>
      <c r="L37" s="100" t="s">
        <v>406</v>
      </c>
    </row>
    <row r="38" spans="3:12" ht="15.75" thickBot="1" x14ac:dyDescent="0.3">
      <c r="C38" s="139" t="s">
        <v>505</v>
      </c>
      <c r="D38" s="201"/>
      <c r="E38" s="154">
        <v>12</v>
      </c>
      <c r="F38" s="323">
        <f>HLOOKUP($C38,$BZ$2:$CM$3,2,0)</f>
        <v>16951.419999999998</v>
      </c>
      <c r="G38" s="115">
        <f>D38*E38*F38</f>
        <v>0</v>
      </c>
      <c r="H38" s="168"/>
      <c r="I38" s="116" t="s">
        <v>512</v>
      </c>
      <c r="J38" s="116" t="str">
        <f>VLOOKUP(I38,Presupuesto!$B$11:$C$565,2,0)</f>
        <v>SUELDOS Y SALARIOS PERMANENTES</v>
      </c>
      <c r="K38" s="100" t="str">
        <f t="shared" si="0"/>
        <v>Desarrollo e Innovación Curricular</v>
      </c>
      <c r="L38" s="100" t="s">
        <v>406</v>
      </c>
    </row>
    <row r="39" spans="3:12" x14ac:dyDescent="0.25">
      <c r="C39" s="174" t="s">
        <v>58</v>
      </c>
      <c r="D39" s="165"/>
      <c r="E39" s="156">
        <v>0</v>
      </c>
      <c r="F39" s="102">
        <f>IF(E38=0,"",(G38/E38)/12*E38)</f>
        <v>0</v>
      </c>
      <c r="G39" s="99">
        <f>F39</f>
        <v>0</v>
      </c>
      <c r="H39" s="166"/>
      <c r="I39" s="118" t="s">
        <v>532</v>
      </c>
      <c r="J39" s="118" t="str">
        <f>VLOOKUP(I39,Presupuesto!$B$11:$C$565,2,0)</f>
        <v>AGUINALDO Y DECIMO CUARTO MES</v>
      </c>
      <c r="K39" s="100" t="str">
        <f t="shared" si="0"/>
        <v>Desarrollo e Innovación Curricular</v>
      </c>
      <c r="L39" s="100" t="s">
        <v>406</v>
      </c>
    </row>
    <row r="40" spans="3:12" ht="15.75" thickBot="1" x14ac:dyDescent="0.3">
      <c r="C40" s="175" t="s">
        <v>59</v>
      </c>
      <c r="D40" s="165"/>
      <c r="E40" s="156">
        <v>0</v>
      </c>
      <c r="F40" s="119">
        <f>IF(E38&lt;6,"",((E38-6)/12)*(G38/E38))</f>
        <v>0</v>
      </c>
      <c r="G40" s="99">
        <f>F40</f>
        <v>0</v>
      </c>
      <c r="H40" s="166"/>
      <c r="I40" s="103" t="s">
        <v>535</v>
      </c>
      <c r="J40" s="103" t="str">
        <f>VLOOKUP(I40,Presupuesto!$B$11:$C$565,2,0)</f>
        <v>DECIMOCUARTO MES</v>
      </c>
      <c r="K40" s="100" t="str">
        <f t="shared" si="0"/>
        <v>Desarrollo e Innovación Curricular</v>
      </c>
      <c r="L40" s="100" t="s">
        <v>406</v>
      </c>
    </row>
    <row r="41" spans="3:12" ht="15.75" thickBot="1" x14ac:dyDescent="0.3">
      <c r="C41" s="139" t="s">
        <v>506</v>
      </c>
      <c r="D41" s="201"/>
      <c r="E41" s="154">
        <v>12</v>
      </c>
      <c r="F41" s="323">
        <f>HLOOKUP($C41,$BZ$2:$CM$3,2,0)</f>
        <v>13184.44</v>
      </c>
      <c r="G41" s="115">
        <f>D41*E41*F41</f>
        <v>0</v>
      </c>
      <c r="H41" s="168"/>
      <c r="I41" s="116" t="s">
        <v>512</v>
      </c>
      <c r="J41" s="116" t="str">
        <f>VLOOKUP(I41,Presupuesto!$B$11:$C$565,2,0)</f>
        <v>SUELDOS Y SALARIOS PERMANENTES</v>
      </c>
      <c r="K41" s="100" t="str">
        <f t="shared" si="0"/>
        <v>Desarrollo e Innovación Curricular</v>
      </c>
      <c r="L41" s="100" t="s">
        <v>406</v>
      </c>
    </row>
    <row r="42" spans="3:12" x14ac:dyDescent="0.25">
      <c r="C42" s="174" t="s">
        <v>58</v>
      </c>
      <c r="D42" s="165"/>
      <c r="E42" s="156">
        <v>0</v>
      </c>
      <c r="F42" s="102">
        <f>IF(E41=0,"",(G41/E41)/12*E41)</f>
        <v>0</v>
      </c>
      <c r="G42" s="99">
        <f>F42</f>
        <v>0</v>
      </c>
      <c r="H42" s="166"/>
      <c r="I42" s="118" t="s">
        <v>532</v>
      </c>
      <c r="J42" s="118" t="str">
        <f>VLOOKUP(I42,Presupuesto!$B$11:$C$565,2,0)</f>
        <v>AGUINALDO Y DECIMO CUARTO MES</v>
      </c>
      <c r="K42" s="100" t="str">
        <f t="shared" si="0"/>
        <v>Desarrollo e Innovación Curricular</v>
      </c>
      <c r="L42" s="100" t="s">
        <v>406</v>
      </c>
    </row>
    <row r="43" spans="3:12" ht="15.75" thickBot="1" x14ac:dyDescent="0.3">
      <c r="C43" s="175" t="s">
        <v>59</v>
      </c>
      <c r="D43" s="165"/>
      <c r="E43" s="156">
        <v>0</v>
      </c>
      <c r="F43" s="119">
        <f>IF(E41&lt;6,"",((E41-6)/12)*(G41/E41))</f>
        <v>0</v>
      </c>
      <c r="G43" s="99">
        <f>F43</f>
        <v>0</v>
      </c>
      <c r="H43" s="166"/>
      <c r="I43" s="103" t="s">
        <v>535</v>
      </c>
      <c r="J43" s="103" t="str">
        <f>VLOOKUP(I43,Presupuesto!$B$11:$C$565,2,0)</f>
        <v>DECIMOCUARTO MES</v>
      </c>
      <c r="K43" s="100" t="str">
        <f t="shared" si="0"/>
        <v>Desarrollo e Innovación Curricular</v>
      </c>
      <c r="L43" s="100" t="s">
        <v>406</v>
      </c>
    </row>
    <row r="44" spans="3:12" ht="15.75" thickBot="1" x14ac:dyDescent="0.3">
      <c r="C44" s="139" t="s">
        <v>507</v>
      </c>
      <c r="D44" s="201"/>
      <c r="E44" s="154">
        <v>12</v>
      </c>
      <c r="F44" s="323">
        <f>HLOOKUP($C44,$BZ$2:$CM$3,2,0)</f>
        <v>15032.56</v>
      </c>
      <c r="G44" s="115">
        <f>D44*E44*F44</f>
        <v>0</v>
      </c>
      <c r="H44" s="168"/>
      <c r="I44" s="116" t="s">
        <v>512</v>
      </c>
      <c r="J44" s="116" t="str">
        <f>VLOOKUP(I44,Presupuesto!$B$11:$C$565,2,0)</f>
        <v>SUELDOS Y SALARIOS PERMANENTES</v>
      </c>
      <c r="K44" s="100" t="str">
        <f t="shared" si="0"/>
        <v>Desarrollo e Innovación Curricular</v>
      </c>
      <c r="L44" s="100" t="s">
        <v>406</v>
      </c>
    </row>
    <row r="45" spans="3:12" x14ac:dyDescent="0.25">
      <c r="C45" s="174" t="s">
        <v>58</v>
      </c>
      <c r="D45" s="165"/>
      <c r="E45" s="156">
        <v>0</v>
      </c>
      <c r="F45" s="102">
        <f>IF(E44=0,"",(G44/E44)/12*E44)</f>
        <v>0</v>
      </c>
      <c r="G45" s="99">
        <f>F45</f>
        <v>0</v>
      </c>
      <c r="H45" s="166"/>
      <c r="I45" s="118" t="s">
        <v>532</v>
      </c>
      <c r="J45" s="118" t="str">
        <f>VLOOKUP(I45,Presupuesto!$B$11:$C$565,2,0)</f>
        <v>AGUINALDO Y DECIMO CUARTO MES</v>
      </c>
      <c r="K45" s="100" t="str">
        <f t="shared" si="0"/>
        <v>Desarrollo e Innovación Curricular</v>
      </c>
      <c r="L45" s="100" t="s">
        <v>406</v>
      </c>
    </row>
    <row r="46" spans="3:12" ht="15.75" thickBot="1" x14ac:dyDescent="0.3">
      <c r="C46" s="175" t="s">
        <v>59</v>
      </c>
      <c r="D46" s="165"/>
      <c r="E46" s="156">
        <v>0</v>
      </c>
      <c r="F46" s="119">
        <f>IF(E44&lt;6,"",((E44-6)/12)*(G44/E44))</f>
        <v>0</v>
      </c>
      <c r="G46" s="99">
        <f>F46</f>
        <v>0</v>
      </c>
      <c r="H46" s="166"/>
      <c r="I46" s="103" t="s">
        <v>535</v>
      </c>
      <c r="J46" s="103" t="str">
        <f>VLOOKUP(I46,Presupuesto!$B$11:$C$565,2,0)</f>
        <v>DECIMOCUARTO MES</v>
      </c>
      <c r="K46" s="100" t="str">
        <f t="shared" si="0"/>
        <v>Desarrollo e Innovación Curricular</v>
      </c>
      <c r="L46" s="100" t="s">
        <v>406</v>
      </c>
    </row>
    <row r="47" spans="3:12" ht="15.75" thickBot="1" x14ac:dyDescent="0.3">
      <c r="C47" s="139" t="s">
        <v>508</v>
      </c>
      <c r="D47" s="201"/>
      <c r="E47" s="154">
        <v>12</v>
      </c>
      <c r="F47" s="323">
        <f>HLOOKUP($C47,$BZ$2:$CM$3,2,0)</f>
        <v>13264.02</v>
      </c>
      <c r="G47" s="115">
        <f>D47*E47*F47</f>
        <v>0</v>
      </c>
      <c r="H47" s="168"/>
      <c r="I47" s="116" t="s">
        <v>512</v>
      </c>
      <c r="J47" s="116" t="str">
        <f>VLOOKUP(I47,Presupuesto!$B$11:$C$565,2,0)</f>
        <v>SUELDOS Y SALARIOS PERMANENTES</v>
      </c>
      <c r="K47" s="100" t="str">
        <f t="shared" si="0"/>
        <v>Desarrollo e Innovación Curricular</v>
      </c>
      <c r="L47" s="100" t="s">
        <v>406</v>
      </c>
    </row>
    <row r="48" spans="3:12" x14ac:dyDescent="0.25">
      <c r="C48" s="174" t="s">
        <v>58</v>
      </c>
      <c r="D48" s="165"/>
      <c r="E48" s="156">
        <v>0</v>
      </c>
      <c r="F48" s="102">
        <f>IF(E47=0,"",(G47/E47)/12*E47)</f>
        <v>0</v>
      </c>
      <c r="G48" s="99">
        <f>F48</f>
        <v>0</v>
      </c>
      <c r="H48" s="166"/>
      <c r="I48" s="118" t="s">
        <v>532</v>
      </c>
      <c r="J48" s="118" t="str">
        <f>VLOOKUP(I48,Presupuesto!$B$11:$C$565,2,0)</f>
        <v>AGUINALDO Y DECIMO CUARTO MES</v>
      </c>
      <c r="K48" s="100" t="str">
        <f t="shared" si="0"/>
        <v>Desarrollo e Innovación Curricular</v>
      </c>
      <c r="L48" s="100" t="s">
        <v>406</v>
      </c>
    </row>
    <row r="49" spans="3:12" ht="15.75" thickBot="1" x14ac:dyDescent="0.3">
      <c r="C49" s="175" t="s">
        <v>59</v>
      </c>
      <c r="D49" s="165"/>
      <c r="E49" s="156">
        <v>0</v>
      </c>
      <c r="F49" s="119">
        <f>IF(E47&lt;6,"",((E47-6)/12)*(G47/E47))</f>
        <v>0</v>
      </c>
      <c r="G49" s="99">
        <f>F49</f>
        <v>0</v>
      </c>
      <c r="H49" s="166"/>
      <c r="I49" s="103" t="s">
        <v>535</v>
      </c>
      <c r="J49" s="103" t="str">
        <f>VLOOKUP(I49,Presupuesto!$B$11:$C$565,2,0)</f>
        <v>DECIMOCUARTO MES</v>
      </c>
      <c r="K49" s="100" t="str">
        <f t="shared" si="0"/>
        <v>Desarrollo e Innovación Curricular</v>
      </c>
      <c r="L49" s="100" t="s">
        <v>406</v>
      </c>
    </row>
    <row r="50" spans="3:12" ht="15.75" thickBot="1" x14ac:dyDescent="0.3">
      <c r="C50" s="139" t="s">
        <v>509</v>
      </c>
      <c r="D50" s="201"/>
      <c r="E50" s="154">
        <v>12</v>
      </c>
      <c r="F50" s="323">
        <f>HLOOKUP($C50,$BZ$2:$CM$3,2,0)</f>
        <v>12379.75</v>
      </c>
      <c r="G50" s="115">
        <f>D50*E50*F50</f>
        <v>0</v>
      </c>
      <c r="H50" s="168"/>
      <c r="I50" s="116" t="s">
        <v>512</v>
      </c>
      <c r="J50" s="116" t="str">
        <f>VLOOKUP(I50,Presupuesto!$B$11:$C$565,2,0)</f>
        <v>SUELDOS Y SALARIOS PERMANENTES</v>
      </c>
      <c r="K50" s="100" t="str">
        <f t="shared" si="0"/>
        <v>Desarrollo e Innovación Curricular</v>
      </c>
      <c r="L50" s="100" t="s">
        <v>406</v>
      </c>
    </row>
    <row r="51" spans="3:12" x14ac:dyDescent="0.25">
      <c r="C51" s="174" t="s">
        <v>58</v>
      </c>
      <c r="D51" s="165"/>
      <c r="E51" s="156">
        <v>0</v>
      </c>
      <c r="F51" s="102">
        <f>IF(E50=0,"",(G50/E50)/12*E50)</f>
        <v>0</v>
      </c>
      <c r="G51" s="99">
        <f>F51</f>
        <v>0</v>
      </c>
      <c r="H51" s="166"/>
      <c r="I51" s="118" t="s">
        <v>532</v>
      </c>
      <c r="J51" s="118" t="str">
        <f>VLOOKUP(I51,Presupuesto!$B$11:$C$565,2,0)</f>
        <v>AGUINALDO Y DECIMO CUARTO MES</v>
      </c>
      <c r="K51" s="100" t="str">
        <f t="shared" si="0"/>
        <v>Desarrollo e Innovación Curricular</v>
      </c>
      <c r="L51" s="100" t="s">
        <v>406</v>
      </c>
    </row>
    <row r="52" spans="3:12" ht="15.75" thickBot="1" x14ac:dyDescent="0.3">
      <c r="C52" s="175" t="s">
        <v>59</v>
      </c>
      <c r="D52" s="165"/>
      <c r="E52" s="156">
        <v>0</v>
      </c>
      <c r="F52" s="119">
        <f>IF(E50&lt;6,"",((E50-6)/12)*(G50/E50))</f>
        <v>0</v>
      </c>
      <c r="G52" s="99">
        <f>F52</f>
        <v>0</v>
      </c>
      <c r="H52" s="166"/>
      <c r="I52" s="103" t="s">
        <v>535</v>
      </c>
      <c r="J52" s="103" t="str">
        <f>VLOOKUP(I52,Presupuesto!$B$11:$C$565,2,0)</f>
        <v>DECIMOCUARTO MES</v>
      </c>
      <c r="K52" s="100" t="str">
        <f t="shared" si="0"/>
        <v>Desarrollo e Innovación Curricular</v>
      </c>
      <c r="L52" s="100" t="s">
        <v>406</v>
      </c>
    </row>
    <row r="53" spans="3:12" ht="15.75" thickBot="1" x14ac:dyDescent="0.3">
      <c r="C53" s="139" t="s">
        <v>510</v>
      </c>
      <c r="D53" s="201"/>
      <c r="E53" s="154">
        <v>12</v>
      </c>
      <c r="F53" s="323">
        <f>HLOOKUP($C53,$BZ$2:$CM$3,2,0)</f>
        <v>439.49</v>
      </c>
      <c r="G53" s="115">
        <f>D53*E53*F53</f>
        <v>0</v>
      </c>
      <c r="H53" s="168"/>
      <c r="I53" s="116" t="s">
        <v>512</v>
      </c>
      <c r="J53" s="116" t="str">
        <f>VLOOKUP(I53,Presupuesto!$B$11:$C$565,2,0)</f>
        <v>SUELDOS Y SALARIOS PERMANENTES</v>
      </c>
      <c r="K53" s="100" t="str">
        <f t="shared" si="0"/>
        <v>Desarrollo e Innovación Curricular</v>
      </c>
      <c r="L53" s="100" t="s">
        <v>406</v>
      </c>
    </row>
    <row r="54" spans="3:12" x14ac:dyDescent="0.25">
      <c r="C54" s="174" t="s">
        <v>58</v>
      </c>
      <c r="D54" s="165"/>
      <c r="E54" s="156">
        <v>0</v>
      </c>
      <c r="F54" s="102">
        <f>IF(E53=0,"",(G53/E53)/12*E53)</f>
        <v>0</v>
      </c>
      <c r="G54" s="99">
        <f>F54</f>
        <v>0</v>
      </c>
      <c r="H54" s="166"/>
      <c r="I54" s="118" t="s">
        <v>532</v>
      </c>
      <c r="J54" s="118" t="str">
        <f>VLOOKUP(I54,Presupuesto!$B$11:$C$565,2,0)</f>
        <v>AGUINALDO Y DECIMO CUARTO MES</v>
      </c>
      <c r="K54" s="100" t="str">
        <f t="shared" si="0"/>
        <v>Desarrollo e Innovación Curricular</v>
      </c>
      <c r="L54" s="100" t="s">
        <v>406</v>
      </c>
    </row>
    <row r="55" spans="3:12" ht="15.75" thickBot="1" x14ac:dyDescent="0.3">
      <c r="C55" s="175" t="s">
        <v>59</v>
      </c>
      <c r="D55" s="165"/>
      <c r="E55" s="156">
        <v>0</v>
      </c>
      <c r="F55" s="119">
        <f>IF(E53&lt;6,"",((E53-6)/12)*(G53/E53))</f>
        <v>0</v>
      </c>
      <c r="G55" s="99">
        <f>F55</f>
        <v>0</v>
      </c>
      <c r="H55" s="166"/>
      <c r="I55" s="103" t="s">
        <v>535</v>
      </c>
      <c r="J55" s="103" t="str">
        <f>VLOOKUP(I55,Presupuesto!$B$11:$C$565,2,0)</f>
        <v>DECIMOCUARTO MES</v>
      </c>
      <c r="K55" s="100" t="str">
        <f t="shared" si="0"/>
        <v>Desarrollo e Innovación Curricular</v>
      </c>
      <c r="L55" s="100" t="s">
        <v>406</v>
      </c>
    </row>
    <row r="56" spans="3:12" ht="15.75" thickBot="1" x14ac:dyDescent="0.3">
      <c r="C56" s="139" t="s">
        <v>511</v>
      </c>
      <c r="D56" s="201"/>
      <c r="E56" s="154">
        <v>12</v>
      </c>
      <c r="F56" s="323">
        <f>HLOOKUP($C56,$BZ$2:$CM$3,2,0)</f>
        <v>1904.46</v>
      </c>
      <c r="G56" s="115">
        <f>D56*E56*F56</f>
        <v>0</v>
      </c>
      <c r="H56" s="168"/>
      <c r="I56" s="116" t="s">
        <v>512</v>
      </c>
      <c r="J56" s="116" t="str">
        <f>VLOOKUP(I56,Presupuesto!$B$11:$C$565,2,0)</f>
        <v>SUELDOS Y SALARIOS PERMANENTES</v>
      </c>
      <c r="K56" s="100" t="str">
        <f t="shared" si="0"/>
        <v>Desarrollo e Innovación Curricular</v>
      </c>
      <c r="L56" s="100" t="s">
        <v>406</v>
      </c>
    </row>
    <row r="57" spans="3:12" x14ac:dyDescent="0.25">
      <c r="C57" s="174" t="s">
        <v>58</v>
      </c>
      <c r="D57" s="165"/>
      <c r="E57" s="156">
        <v>0</v>
      </c>
      <c r="F57" s="102">
        <f>IF(E56=0,"",(G56/E56)/12*E56)</f>
        <v>0</v>
      </c>
      <c r="G57" s="99">
        <f>F57</f>
        <v>0</v>
      </c>
      <c r="H57" s="166"/>
      <c r="I57" s="118" t="s">
        <v>532</v>
      </c>
      <c r="J57" s="118" t="str">
        <f>VLOOKUP(I57,Presupuesto!$B$11:$C$565,2,0)</f>
        <v>AGUINALDO Y DECIMO CUARTO MES</v>
      </c>
      <c r="K57" s="100" t="str">
        <f t="shared" si="0"/>
        <v>Desarrollo e Innovación Curricular</v>
      </c>
      <c r="L57" s="100" t="s">
        <v>406</v>
      </c>
    </row>
    <row r="58" spans="3:12" ht="15.75" thickBot="1" x14ac:dyDescent="0.3">
      <c r="C58" s="175" t="s">
        <v>59</v>
      </c>
      <c r="D58" s="165"/>
      <c r="E58" s="156">
        <v>0</v>
      </c>
      <c r="F58" s="119">
        <f>IF(E56&lt;6,"",((E56-6)/12)*(G56/E56))</f>
        <v>0</v>
      </c>
      <c r="G58" s="99">
        <f>F58</f>
        <v>0</v>
      </c>
      <c r="H58" s="166"/>
      <c r="I58" s="103" t="s">
        <v>535</v>
      </c>
      <c r="J58" s="103" t="str">
        <f>VLOOKUP(I58,Presupuesto!$B$11:$C$565,2,0)</f>
        <v>DECIMOCUARTO MES</v>
      </c>
      <c r="K58" s="100" t="str">
        <f t="shared" si="0"/>
        <v>Desarrollo e Innovación Curricular</v>
      </c>
      <c r="L58" s="100" t="s">
        <v>406</v>
      </c>
    </row>
    <row r="59" spans="3:12" ht="15.75" thickBot="1" x14ac:dyDescent="0.3">
      <c r="C59" s="142" t="s">
        <v>84</v>
      </c>
      <c r="D59" s="201"/>
      <c r="E59" s="154">
        <v>12</v>
      </c>
      <c r="F59" s="141">
        <v>30000</v>
      </c>
      <c r="G59" s="115">
        <f>D59*E59*F59</f>
        <v>0</v>
      </c>
      <c r="H59" s="168"/>
      <c r="I59" s="116" t="s">
        <v>580</v>
      </c>
      <c r="J59" s="116" t="str">
        <f>VLOOKUP(I59,Presupuesto!$B$11:$C$565,2,0)</f>
        <v>CONTRATOS ESPECIALES</v>
      </c>
      <c r="K59" s="100" t="str">
        <f t="shared" si="0"/>
        <v>Desarrollo e Innovación Curricular</v>
      </c>
      <c r="L59" s="100" t="s">
        <v>406</v>
      </c>
    </row>
    <row r="60" spans="3:12" x14ac:dyDescent="0.25">
      <c r="C60" s="174" t="s">
        <v>58</v>
      </c>
      <c r="D60" s="165"/>
      <c r="E60" s="156">
        <v>0</v>
      </c>
      <c r="F60" s="119">
        <f>IF(E59=0,"",(G59/E59)/12*E59)</f>
        <v>0</v>
      </c>
      <c r="G60" s="99">
        <f>F60</f>
        <v>0</v>
      </c>
      <c r="H60" s="166"/>
      <c r="I60" s="103" t="s">
        <v>580</v>
      </c>
      <c r="J60" s="103" t="str">
        <f>VLOOKUP(I60,Presupuesto!$B$11:$C$565,2,0)</f>
        <v>CONTRATOS ESPECIALES</v>
      </c>
      <c r="K60" s="100" t="str">
        <f t="shared" si="0"/>
        <v>Desarrollo e Innovación Curricular</v>
      </c>
      <c r="L60" s="100" t="s">
        <v>405</v>
      </c>
    </row>
    <row r="61" spans="3:12" ht="15.75" thickBot="1" x14ac:dyDescent="0.3">
      <c r="C61" s="175" t="s">
        <v>59</v>
      </c>
      <c r="D61" s="165"/>
      <c r="E61" s="156">
        <v>0</v>
      </c>
      <c r="F61" s="102">
        <f>IF(E59&lt;6,"",((E59-6)/12)*(G59/E59))</f>
        <v>0</v>
      </c>
      <c r="G61" s="99">
        <f>F61</f>
        <v>0</v>
      </c>
      <c r="H61" s="166"/>
      <c r="I61" s="103" t="s">
        <v>580</v>
      </c>
      <c r="J61" s="103" t="str">
        <f>VLOOKUP(I61,Presupuesto!$B$11:$C$565,2,0)</f>
        <v>CONTRATOS ESPECIALES</v>
      </c>
      <c r="K61" s="100" t="str">
        <f t="shared" si="0"/>
        <v>Desarrollo e Innovación Curricular</v>
      </c>
      <c r="L61" s="100" t="s">
        <v>410</v>
      </c>
    </row>
    <row r="62" spans="3:12" ht="15.75" thickBot="1" x14ac:dyDescent="0.3">
      <c r="C62" s="142" t="s">
        <v>60</v>
      </c>
      <c r="D62" s="201"/>
      <c r="E62" s="154">
        <v>12</v>
      </c>
      <c r="F62" s="120">
        <v>30000</v>
      </c>
      <c r="G62" s="115">
        <f>D62*E62*F62</f>
        <v>0</v>
      </c>
      <c r="H62" s="168"/>
      <c r="I62" s="116" t="s">
        <v>721</v>
      </c>
      <c r="J62" s="116" t="str">
        <f>VLOOKUP(I62,Presupuesto!$B$11:$C$565,2,0)</f>
        <v>OTROS SERVICIOS TECNICOS Y PROFESIONALES</v>
      </c>
      <c r="K62" s="100" t="str">
        <f t="shared" si="0"/>
        <v>Desarrollo e Innovación Curricular</v>
      </c>
      <c r="L62" s="100" t="s">
        <v>405</v>
      </c>
    </row>
    <row r="63" spans="3:12" x14ac:dyDescent="0.25">
      <c r="C63" s="174" t="s">
        <v>58</v>
      </c>
      <c r="D63" s="165"/>
      <c r="E63" s="156">
        <v>0</v>
      </c>
      <c r="F63" s="102">
        <v>0</v>
      </c>
      <c r="G63" s="99">
        <f>F63</f>
        <v>0</v>
      </c>
      <c r="H63" s="166"/>
      <c r="I63" s="103" t="s">
        <v>721</v>
      </c>
      <c r="J63" s="103" t="str">
        <f>VLOOKUP(I63,Presupuesto!$B$11:$C$565,2,0)</f>
        <v>OTROS SERVICIOS TECNICOS Y PROFESIONALES</v>
      </c>
      <c r="K63" s="100" t="str">
        <f t="shared" si="0"/>
        <v>Desarrollo e Innovación Curricular</v>
      </c>
      <c r="L63" s="100" t="s">
        <v>405</v>
      </c>
    </row>
    <row r="64" spans="3:12" ht="15.75" thickBot="1" x14ac:dyDescent="0.3">
      <c r="C64" s="175" t="s">
        <v>59</v>
      </c>
      <c r="D64" s="165"/>
      <c r="E64" s="156">
        <v>0</v>
      </c>
      <c r="F64" s="102">
        <v>0</v>
      </c>
      <c r="G64" s="99">
        <f>F64</f>
        <v>0</v>
      </c>
      <c r="H64" s="166"/>
      <c r="I64" s="103" t="s">
        <v>721</v>
      </c>
      <c r="J64" s="103" t="str">
        <f>VLOOKUP(I64,Presupuesto!$B$11:$C$565,2,0)</f>
        <v>OTROS SERVICIOS TECNICOS Y PROFESIONALES</v>
      </c>
      <c r="K64" s="100" t="str">
        <f t="shared" si="0"/>
        <v>Desarrollo e Innovación Curricular</v>
      </c>
      <c r="L64" s="100" t="s">
        <v>405</v>
      </c>
    </row>
    <row r="65" spans="3:12" ht="15.75" thickBot="1" x14ac:dyDescent="0.3">
      <c r="C65" s="142" t="s">
        <v>61</v>
      </c>
      <c r="D65" s="201">
        <v>2</v>
      </c>
      <c r="E65" s="154">
        <v>12</v>
      </c>
      <c r="F65" s="120">
        <v>30000</v>
      </c>
      <c r="G65" s="115">
        <f>D65*E65*F65</f>
        <v>720000</v>
      </c>
      <c r="H65" s="168" t="s">
        <v>138</v>
      </c>
      <c r="I65" s="116" t="s">
        <v>512</v>
      </c>
      <c r="J65" s="116" t="str">
        <f>VLOOKUP(I65,Presupuesto!$B$11:$C$565,2,0)</f>
        <v>SUELDOS Y SALARIOS PERMANENTES</v>
      </c>
      <c r="K65" s="100" t="str">
        <f t="shared" si="0"/>
        <v>Desarrollo e Innovación Curricular</v>
      </c>
      <c r="L65" s="100" t="s">
        <v>405</v>
      </c>
    </row>
    <row r="66" spans="3:12" x14ac:dyDescent="0.25">
      <c r="C66" s="174" t="s">
        <v>58</v>
      </c>
      <c r="D66" s="172"/>
      <c r="E66" s="133">
        <v>0</v>
      </c>
      <c r="F66" s="121">
        <f>IF(E65=0,"",(G65/E65)/12*E65)</f>
        <v>60000</v>
      </c>
      <c r="G66" s="122">
        <f>F66</f>
        <v>60000</v>
      </c>
      <c r="H66" s="166" t="s">
        <v>138</v>
      </c>
      <c r="I66" s="103" t="s">
        <v>532</v>
      </c>
      <c r="J66" s="103" t="str">
        <f>VLOOKUP(I66,Presupuesto!$B$11:$C$565,2,0)</f>
        <v>AGUINALDO Y DECIMO CUARTO MES</v>
      </c>
      <c r="K66" s="100" t="str">
        <f t="shared" si="0"/>
        <v>Desarrollo e Innovación Curricular</v>
      </c>
      <c r="L66" s="100" t="s">
        <v>405</v>
      </c>
    </row>
    <row r="67" spans="3:12" ht="15.75" thickBot="1" x14ac:dyDescent="0.3">
      <c r="C67" s="176" t="s">
        <v>59</v>
      </c>
      <c r="D67" s="164"/>
      <c r="E67" s="134">
        <v>0</v>
      </c>
      <c r="F67" s="107">
        <f>IF(E65&lt;6,"",((E65-6)/12)*(G65/E65))</f>
        <v>30000</v>
      </c>
      <c r="G67" s="107">
        <f>F67</f>
        <v>30000</v>
      </c>
      <c r="H67" s="164" t="s">
        <v>138</v>
      </c>
      <c r="I67" s="108" t="s">
        <v>535</v>
      </c>
      <c r="J67" s="126" t="str">
        <f>VLOOKUP(I67,Presupuesto!$B$11:$C$565,2,0)</f>
        <v>DECIMOCUARTO MES</v>
      </c>
      <c r="K67" s="108" t="str">
        <f t="shared" si="0"/>
        <v>Desarrollo e Innovación Curricular</v>
      </c>
      <c r="L67" s="126" t="s">
        <v>405</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5"/>
  <sheetViews>
    <sheetView showGridLines="0" topLeftCell="A13" zoomScale="84" zoomScaleNormal="84" workbookViewId="0">
      <selection activeCell="J30" sqref="J30"/>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6.140625" style="87" customWidth="1"/>
    <col min="11" max="11" width="13.42578125" style="87" bestFit="1" customWidth="1"/>
    <col min="12"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24" t="s">
        <v>1384</v>
      </c>
      <c r="E2" s="124" t="s">
        <v>1386</v>
      </c>
      <c r="F2" s="124" t="s">
        <v>485</v>
      </c>
      <c r="G2" s="162" t="s">
        <v>1387</v>
      </c>
      <c r="H2" s="124" t="s">
        <v>1388</v>
      </c>
      <c r="I2" s="124" t="s">
        <v>1389</v>
      </c>
      <c r="J2" s="124" t="s">
        <v>1390</v>
      </c>
      <c r="K2" s="124" t="s">
        <v>1391</v>
      </c>
      <c r="L2" s="124" t="s">
        <v>1392</v>
      </c>
      <c r="M2" s="124" t="s">
        <v>1393</v>
      </c>
      <c r="N2" s="124" t="s">
        <v>1394</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394</v>
      </c>
      <c r="D5" s="89">
        <f>SUMIF($C:$C,$C$10,D:D)</f>
        <v>23800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SUM(F17:F27)</f>
        <v>23800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t="s">
        <v>1502</v>
      </c>
      <c r="E13" s="95"/>
      <c r="F13" s="95"/>
      <c r="G13" s="95"/>
      <c r="H13" s="76"/>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Contratación de personal y adquisición de equipo de oficina y tecnológico</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140</v>
      </c>
      <c r="H16" s="130" t="s">
        <v>46</v>
      </c>
      <c r="I16" s="130" t="s">
        <v>141</v>
      </c>
      <c r="J16" s="130" t="s">
        <v>421</v>
      </c>
      <c r="K16" s="130" t="s">
        <v>422</v>
      </c>
    </row>
    <row r="17" spans="2:11" x14ac:dyDescent="0.25">
      <c r="B17" s="95"/>
      <c r="C17" s="97" t="s">
        <v>63</v>
      </c>
      <c r="D17" s="160">
        <v>0</v>
      </c>
      <c r="E17" s="98">
        <v>2800</v>
      </c>
      <c r="F17" s="99">
        <f>D17*E17</f>
        <v>0</v>
      </c>
      <c r="G17" s="163"/>
      <c r="H17" s="100" t="s">
        <v>1001</v>
      </c>
      <c r="I17" s="100" t="str">
        <f>VLOOKUP(H17,Presupuesto!$B$11:$C$565,2,0)</f>
        <v>MUEBLES VARIOS DE OFICINA</v>
      </c>
      <c r="J17" s="225" t="s">
        <v>486</v>
      </c>
      <c r="K17" s="100"/>
    </row>
    <row r="18" spans="2:11" ht="32.25" customHeight="1" x14ac:dyDescent="0.25">
      <c r="B18" s="95"/>
      <c r="C18" s="101" t="s">
        <v>64</v>
      </c>
      <c r="D18" s="153">
        <v>2</v>
      </c>
      <c r="E18" s="102">
        <v>2400</v>
      </c>
      <c r="F18" s="99">
        <f>D18*E18</f>
        <v>4800</v>
      </c>
      <c r="G18" s="163" t="s">
        <v>138</v>
      </c>
      <c r="H18" s="103" t="s">
        <v>1001</v>
      </c>
      <c r="I18" s="100" t="str">
        <f>VLOOKUP(H18,Presupuesto!$B$11:$C$565,2,0)</f>
        <v>MUEBLES VARIOS DE OFICINA</v>
      </c>
      <c r="J18" s="100" t="str">
        <f t="shared" ref="J18:J27" si="0">$J$17</f>
        <v>Lo Esencial de la UNAH para la Construcción de Ciudadanía</v>
      </c>
      <c r="K18" s="100" t="s">
        <v>405</v>
      </c>
    </row>
    <row r="19" spans="2:11" x14ac:dyDescent="0.25">
      <c r="B19" s="95"/>
      <c r="C19" s="101" t="s">
        <v>65</v>
      </c>
      <c r="D19" s="153">
        <v>0</v>
      </c>
      <c r="E19" s="102">
        <v>1000</v>
      </c>
      <c r="F19" s="99">
        <f t="shared" ref="F19:F27" si="1">D19*E19</f>
        <v>0</v>
      </c>
      <c r="G19" s="163"/>
      <c r="H19" s="103" t="s">
        <v>1001</v>
      </c>
      <c r="I19" s="100" t="str">
        <f>VLOOKUP(H19,Presupuesto!$B$11:$C$565,2,0)</f>
        <v>MUEBLES VARIOS DE OFICINA</v>
      </c>
      <c r="J19" s="100" t="str">
        <f t="shared" si="0"/>
        <v>Lo Esencial de la UNAH para la Construcción de Ciudadanía</v>
      </c>
      <c r="K19" s="100"/>
    </row>
    <row r="20" spans="2:11" x14ac:dyDescent="0.25">
      <c r="B20" s="95"/>
      <c r="C20" s="101" t="s">
        <v>66</v>
      </c>
      <c r="D20" s="153">
        <v>0</v>
      </c>
      <c r="E20" s="102">
        <v>6000</v>
      </c>
      <c r="F20" s="99">
        <f t="shared" si="1"/>
        <v>0</v>
      </c>
      <c r="G20" s="163"/>
      <c r="H20" s="103" t="s">
        <v>1001</v>
      </c>
      <c r="I20" s="100" t="str">
        <f>VLOOKUP(H20,Presupuesto!$B$11:$C$565,2,0)</f>
        <v>MUEBLES VARIOS DE OFICINA</v>
      </c>
      <c r="J20" s="100" t="str">
        <f t="shared" si="0"/>
        <v>Lo Esencial de la UNAH para la Construcción de Ciudadanía</v>
      </c>
      <c r="K20" s="100"/>
    </row>
    <row r="21" spans="2:11" x14ac:dyDescent="0.25">
      <c r="B21" s="95"/>
      <c r="C21" s="101" t="s">
        <v>67</v>
      </c>
      <c r="D21" s="153">
        <v>0</v>
      </c>
      <c r="E21" s="102">
        <v>3000</v>
      </c>
      <c r="F21" s="99">
        <f t="shared" si="1"/>
        <v>0</v>
      </c>
      <c r="G21" s="163"/>
      <c r="H21" s="103" t="s">
        <v>1001</v>
      </c>
      <c r="I21" s="100" t="str">
        <f>VLOOKUP(H21,Presupuesto!$B$11:$C$565,2,0)</f>
        <v>MUEBLES VARIOS DE OFICINA</v>
      </c>
      <c r="J21" s="100" t="str">
        <f t="shared" si="0"/>
        <v>Lo Esencial de la UNAH para la Construcción de Ciudadanía</v>
      </c>
      <c r="K21" s="100"/>
    </row>
    <row r="22" spans="2:11" x14ac:dyDescent="0.25">
      <c r="B22" s="95"/>
      <c r="C22" s="101" t="s">
        <v>68</v>
      </c>
      <c r="D22" s="153">
        <v>1</v>
      </c>
      <c r="E22" s="102">
        <v>10000</v>
      </c>
      <c r="F22" s="99">
        <f t="shared" si="1"/>
        <v>10000</v>
      </c>
      <c r="G22" s="163" t="s">
        <v>138</v>
      </c>
      <c r="H22" s="103" t="s">
        <v>1001</v>
      </c>
      <c r="I22" s="100" t="str">
        <f>VLOOKUP(H22,Presupuesto!$B$11:$C$565,2,0)</f>
        <v>MUEBLES VARIOS DE OFICINA</v>
      </c>
      <c r="J22" s="100" t="str">
        <f t="shared" si="0"/>
        <v>Lo Esencial de la UNAH para la Construcción de Ciudadanía</v>
      </c>
      <c r="K22" s="100" t="s">
        <v>405</v>
      </c>
    </row>
    <row r="23" spans="2:11" x14ac:dyDescent="0.25">
      <c r="B23" s="95"/>
      <c r="C23" s="101" t="s">
        <v>69</v>
      </c>
      <c r="D23" s="153">
        <v>1</v>
      </c>
      <c r="E23" s="102">
        <v>8000</v>
      </c>
      <c r="F23" s="99">
        <f t="shared" si="1"/>
        <v>8000</v>
      </c>
      <c r="G23" s="163" t="s">
        <v>138</v>
      </c>
      <c r="H23" s="103" t="s">
        <v>1004</v>
      </c>
      <c r="I23" s="100" t="str">
        <f>VLOOKUP(H23,Presupuesto!$B$11:$C$565,2,0)</f>
        <v>EQUIPOS VARIOS DE OFICINA</v>
      </c>
      <c r="J23" s="100" t="str">
        <f t="shared" si="0"/>
        <v>Lo Esencial de la UNAH para la Construcción de Ciudadanía</v>
      </c>
      <c r="K23" s="100" t="s">
        <v>407</v>
      </c>
    </row>
    <row r="24" spans="2:11" x14ac:dyDescent="0.25">
      <c r="B24" s="95"/>
      <c r="C24" s="101" t="s">
        <v>70</v>
      </c>
      <c r="D24" s="153">
        <v>0</v>
      </c>
      <c r="E24" s="102">
        <v>2000</v>
      </c>
      <c r="F24" s="99">
        <f t="shared" si="1"/>
        <v>0</v>
      </c>
      <c r="G24" s="163"/>
      <c r="H24" s="103" t="s">
        <v>1004</v>
      </c>
      <c r="I24" s="100" t="str">
        <f>VLOOKUP(H24,Presupuesto!$B$11:$C$565,2,0)</f>
        <v>EQUIPOS VARIOS DE OFICINA</v>
      </c>
      <c r="J24" s="100" t="str">
        <f t="shared" si="0"/>
        <v>Lo Esencial de la UNAH para la Construcción de Ciudadanía</v>
      </c>
      <c r="K24" s="100"/>
    </row>
    <row r="25" spans="2:11" x14ac:dyDescent="0.25">
      <c r="B25" s="95"/>
      <c r="C25" s="101" t="s">
        <v>1535</v>
      </c>
      <c r="D25" s="153">
        <v>1</v>
      </c>
      <c r="E25" s="102">
        <v>1000</v>
      </c>
      <c r="F25" s="99">
        <f t="shared" si="1"/>
        <v>1000</v>
      </c>
      <c r="G25" s="163" t="s">
        <v>138</v>
      </c>
      <c r="H25" s="103" t="s">
        <v>1004</v>
      </c>
      <c r="I25" s="100" t="str">
        <f>VLOOKUP(H25,Presupuesto!$B$11:$C$565,2,0)</f>
        <v>EQUIPOS VARIOS DE OFICINA</v>
      </c>
      <c r="J25" s="100"/>
      <c r="K25" s="100" t="s">
        <v>405</v>
      </c>
    </row>
    <row r="26" spans="2:11" x14ac:dyDescent="0.25">
      <c r="B26" s="95"/>
      <c r="C26" s="101" t="s">
        <v>71</v>
      </c>
      <c r="D26" s="153">
        <v>0</v>
      </c>
      <c r="E26" s="102">
        <v>5000</v>
      </c>
      <c r="F26" s="99">
        <f t="shared" si="1"/>
        <v>0</v>
      </c>
      <c r="G26" s="163"/>
      <c r="H26" s="103" t="s">
        <v>1004</v>
      </c>
      <c r="I26" s="100" t="str">
        <f>VLOOKUP(H26,Presupuesto!$B$11:$C$565,2,0)</f>
        <v>EQUIPOS VARIOS DE OFICINA</v>
      </c>
      <c r="J26" s="100" t="str">
        <f t="shared" si="0"/>
        <v>Lo Esencial de la UNAH para la Construcción de Ciudadanía</v>
      </c>
      <c r="K26" s="100"/>
    </row>
    <row r="27" spans="2:11" ht="15.75" thickBot="1" x14ac:dyDescent="0.3">
      <c r="B27" s="95"/>
      <c r="C27" s="104" t="s">
        <v>72</v>
      </c>
      <c r="D27" s="161">
        <v>0</v>
      </c>
      <c r="E27" s="106">
        <v>100000</v>
      </c>
      <c r="F27" s="107">
        <f t="shared" si="1"/>
        <v>0</v>
      </c>
      <c r="G27" s="164"/>
      <c r="H27" s="108" t="s">
        <v>1004</v>
      </c>
      <c r="I27" s="108" t="str">
        <f>VLOOKUP(H27,Presupuesto!$B$11:$C$565,2,0)</f>
        <v>EQUIPOS VARIOS DE OFICINA</v>
      </c>
      <c r="J27" s="108" t="str">
        <f t="shared" si="0"/>
        <v>Lo Esencial de la UNAH para la Construcción de Ciudadanía</v>
      </c>
      <c r="K27" s="126"/>
    </row>
    <row r="28" spans="2:11" x14ac:dyDescent="0.25">
      <c r="B28" s="95"/>
    </row>
    <row r="29" spans="2:11" x14ac:dyDescent="0.25">
      <c r="B29" s="95"/>
      <c r="C29" s="379"/>
      <c r="D29" s="380"/>
      <c r="E29" s="381"/>
      <c r="F29" s="381"/>
      <c r="G29" s="382"/>
      <c r="H29" s="381"/>
      <c r="I29" s="381"/>
      <c r="J29" s="157"/>
      <c r="K29" s="157"/>
    </row>
    <row r="30" spans="2:11" x14ac:dyDescent="0.25">
      <c r="B30" s="95"/>
      <c r="C30" s="383"/>
      <c r="D30" s="384"/>
      <c r="E30" s="385"/>
      <c r="F30" s="385"/>
      <c r="G30" s="385"/>
      <c r="H30" s="386"/>
      <c r="I30" s="386"/>
      <c r="J30" s="386"/>
      <c r="K30" s="385"/>
    </row>
    <row r="31" spans="2:11" x14ac:dyDescent="0.25">
      <c r="C31" s="383"/>
      <c r="D31" s="384"/>
      <c r="E31" s="385"/>
      <c r="F31" s="385"/>
      <c r="G31" s="385"/>
      <c r="H31" s="386"/>
      <c r="I31" s="386"/>
      <c r="J31" s="386"/>
      <c r="K31" s="385"/>
    </row>
    <row r="32" spans="2:11" ht="15.75" x14ac:dyDescent="0.25">
      <c r="C32" s="387"/>
      <c r="D32" s="388"/>
      <c r="E32" s="385"/>
      <c r="F32" s="385"/>
      <c r="G32" s="385"/>
      <c r="H32" s="386"/>
      <c r="I32" s="386"/>
      <c r="J32" s="386"/>
      <c r="K32" s="385"/>
    </row>
    <row r="33" spans="3:11" ht="18.75" x14ac:dyDescent="0.25">
      <c r="C33" s="389"/>
      <c r="D33" s="384"/>
      <c r="E33" s="385"/>
      <c r="F33" s="385"/>
      <c r="G33" s="385"/>
      <c r="H33" s="386"/>
      <c r="I33" s="386"/>
      <c r="J33" s="386"/>
      <c r="K33" s="385"/>
    </row>
    <row r="34" spans="3:11" x14ac:dyDescent="0.25">
      <c r="C34" s="383"/>
      <c r="D34" s="384"/>
      <c r="E34" s="385"/>
      <c r="F34" s="385"/>
      <c r="G34" s="385"/>
      <c r="H34" s="386"/>
      <c r="I34" s="386"/>
      <c r="J34" s="386"/>
      <c r="K34" s="385"/>
    </row>
    <row r="35" spans="3:11" x14ac:dyDescent="0.25">
      <c r="C35" s="390"/>
      <c r="D35" s="390"/>
      <c r="E35" s="390"/>
      <c r="F35" s="391"/>
      <c r="G35" s="392"/>
      <c r="H35" s="390"/>
      <c r="I35" s="390"/>
      <c r="J35" s="390"/>
      <c r="K35" s="390"/>
    </row>
    <row r="36" spans="3:11" x14ac:dyDescent="0.25">
      <c r="C36" s="385"/>
      <c r="D36" s="393"/>
      <c r="E36" s="394"/>
      <c r="F36" s="394"/>
      <c r="G36" s="395"/>
      <c r="H36" s="386"/>
      <c r="I36" s="386"/>
      <c r="J36" s="396"/>
      <c r="K36" s="386"/>
    </row>
    <row r="37" spans="3:11" x14ac:dyDescent="0.25">
      <c r="C37" s="385"/>
      <c r="D37" s="393"/>
      <c r="E37" s="394"/>
      <c r="F37" s="394"/>
      <c r="G37" s="395"/>
      <c r="H37" s="386"/>
      <c r="I37" s="386"/>
      <c r="J37" s="386"/>
      <c r="K37" s="386"/>
    </row>
    <row r="38" spans="3:11" x14ac:dyDescent="0.25">
      <c r="C38" s="385"/>
      <c r="D38" s="393"/>
      <c r="E38" s="394"/>
      <c r="F38" s="394"/>
      <c r="G38" s="395"/>
      <c r="H38" s="386"/>
      <c r="I38" s="386"/>
      <c r="J38" s="386"/>
      <c r="K38" s="386"/>
    </row>
    <row r="39" spans="3:11" x14ac:dyDescent="0.25">
      <c r="C39" s="385"/>
      <c r="D39" s="393"/>
      <c r="E39" s="394"/>
      <c r="F39" s="394"/>
      <c r="G39" s="395"/>
      <c r="H39" s="386"/>
      <c r="I39" s="386"/>
      <c r="J39" s="386"/>
      <c r="K39" s="386"/>
    </row>
    <row r="40" spans="3:11" x14ac:dyDescent="0.25">
      <c r="C40" s="385"/>
      <c r="D40" s="393"/>
      <c r="E40" s="394"/>
      <c r="F40" s="394"/>
      <c r="G40" s="395"/>
      <c r="H40" s="386"/>
      <c r="I40" s="386"/>
      <c r="J40" s="386"/>
      <c r="K40" s="386"/>
    </row>
    <row r="41" spans="3:11" x14ac:dyDescent="0.25">
      <c r="C41" s="385"/>
      <c r="D41" s="393"/>
      <c r="E41" s="394"/>
      <c r="F41" s="394"/>
      <c r="G41" s="395"/>
      <c r="H41" s="386"/>
      <c r="I41" s="386"/>
      <c r="J41" s="386"/>
      <c r="K41" s="386"/>
    </row>
    <row r="42" spans="3:11" x14ac:dyDescent="0.25">
      <c r="C42" s="385"/>
      <c r="D42" s="393"/>
      <c r="E42" s="394"/>
      <c r="F42" s="394"/>
      <c r="G42" s="395"/>
      <c r="H42" s="386"/>
      <c r="I42" s="386"/>
      <c r="J42" s="386"/>
      <c r="K42" s="386"/>
    </row>
    <row r="43" spans="3:11" x14ac:dyDescent="0.25">
      <c r="C43" s="385"/>
      <c r="D43" s="393"/>
      <c r="E43" s="394"/>
      <c r="F43" s="394"/>
      <c r="G43" s="395"/>
      <c r="H43" s="386"/>
      <c r="I43" s="386"/>
      <c r="J43" s="386"/>
      <c r="K43" s="386"/>
    </row>
    <row r="44" spans="3:11" x14ac:dyDescent="0.25">
      <c r="C44" s="385"/>
      <c r="D44" s="393"/>
      <c r="E44" s="394"/>
      <c r="F44" s="394"/>
      <c r="G44" s="395"/>
      <c r="H44" s="386"/>
      <c r="I44" s="386"/>
      <c r="J44" s="386"/>
      <c r="K44" s="386"/>
    </row>
    <row r="45" spans="3:11" x14ac:dyDescent="0.25">
      <c r="C45" s="385"/>
      <c r="D45" s="393"/>
      <c r="E45" s="394"/>
      <c r="F45" s="394"/>
      <c r="G45" s="395"/>
      <c r="H45" s="386"/>
      <c r="I45" s="386"/>
      <c r="J45" s="386"/>
      <c r="K45" s="386"/>
    </row>
  </sheetData>
  <dataValidations count="5">
    <dataValidation type="list" allowBlank="1" showInputMessage="1" showErrorMessage="1" errorTitle="¡Ingreso Invalido!" error="Seleccione una opción de la lista" promptTitle="Tipo de Presupuesto" prompt="Seleccione una opción de la lista" sqref="G17:G27 G36:G45">
      <formula1>$R$2:$S$2</formula1>
    </dataValidation>
    <dataValidation type="list" allowBlank="1" showInputMessage="1" showErrorMessage="1" errorTitle="¡Ingreso Inválido!" error="Seleccione una opción de la lista" promptTitle="Mes Requerido" prompt="Seleccione el mes en el que requiere el recurso." sqref="K17:K27 K36:K45">
      <formula1>$U$2:$AF$2</formula1>
    </dataValidation>
    <dataValidation type="list" allowBlank="1" showInputMessage="1" showErrorMessage="1" errorTitle="¡Ingreso Inválido!" error="Seleccione una opción de la lista." promptTitle="Dimensión Estratégica" prompt="Seleccione una opción de la lista." sqref="J36:J45">
      <formula1>$A$2:$K$2</formula1>
    </dataValidation>
    <dataValidation type="list" allowBlank="1" showInputMessage="1" showErrorMessage="1" errorTitle="¡Ingreso Inválido!" error="Seleccione una opción de la lista." promptTitle="Dimensión Estratégica" prompt="Seleccione una opción de la lista." sqref="J17:J27">
      <formula1>$A$2:$N$2</formula1>
    </dataValidation>
    <dataValidation type="list" allowBlank="1" showInputMessage="1" showErrorMessage="1" errorTitle="¡Ingreso Inválido!" error="Verifique el valor ingresado." promptTitle="Objeto de Gasto" prompt="Ingrese el Objeto de Gasto." sqref="H17:H27 H36:H45">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A10" zoomScale="86" zoomScaleNormal="86" workbookViewId="0">
      <selection activeCell="H33" sqref="H33"/>
    </sheetView>
  </sheetViews>
  <sheetFormatPr baseColWidth="10" defaultColWidth="11.5703125" defaultRowHeight="15" x14ac:dyDescent="0.25"/>
  <cols>
    <col min="1" max="1" width="4.28515625" style="87" customWidth="1"/>
    <col min="2" max="2" width="4.5703125"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4.42578125" style="87" customWidth="1"/>
    <col min="11" max="11" width="11.5703125" style="87"/>
    <col min="12" max="12" width="15" style="87" customWidth="1"/>
    <col min="13"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24" t="s">
        <v>1384</v>
      </c>
      <c r="E2" s="124" t="s">
        <v>1386</v>
      </c>
      <c r="F2" s="124" t="s">
        <v>485</v>
      </c>
      <c r="G2" s="162" t="s">
        <v>1387</v>
      </c>
      <c r="H2" s="124" t="s">
        <v>1388</v>
      </c>
      <c r="I2" s="124" t="s">
        <v>1389</v>
      </c>
      <c r="J2" s="124" t="s">
        <v>1390</v>
      </c>
      <c r="K2" s="124" t="s">
        <v>1391</v>
      </c>
      <c r="L2" s="124" t="s">
        <v>1392</v>
      </c>
      <c r="M2" s="124" t="s">
        <v>1393</v>
      </c>
      <c r="N2" s="124" t="s">
        <v>1394</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c r="CB2" s="124" t="s">
        <v>1353</v>
      </c>
      <c r="CC2" s="124" t="s">
        <v>1354</v>
      </c>
      <c r="CD2" s="124" t="s">
        <v>1352</v>
      </c>
      <c r="CE2" s="124" t="s">
        <v>1355</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393</v>
      </c>
      <c r="D5" s="200">
        <f>SUMIF(C:C,$C$10,D:D)</f>
        <v>3480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3480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t="s">
        <v>1502</v>
      </c>
      <c r="E13" s="95"/>
      <c r="F13" s="95"/>
      <c r="G13" s="95"/>
      <c r="H13" s="76"/>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Contratación de personal y adquisición de equipo de oficina y tecnológico</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421</v>
      </c>
      <c r="K16" s="151" t="s">
        <v>422</v>
      </c>
      <c r="L16" s="151" t="s">
        <v>477</v>
      </c>
    </row>
    <row r="17" spans="2:12" ht="15.75" thickBot="1" x14ac:dyDescent="0.3">
      <c r="B17" s="95"/>
      <c r="C17" s="324" t="s">
        <v>1355</v>
      </c>
      <c r="D17" s="160"/>
      <c r="E17" s="98">
        <f>HLOOKUP($C17,$CB$2:$CE$3,2,0)</f>
        <v>15000</v>
      </c>
      <c r="F17" s="99">
        <f>D17*E17</f>
        <v>0</v>
      </c>
      <c r="G17" s="167"/>
      <c r="H17" s="100" t="s">
        <v>1030</v>
      </c>
      <c r="I17" s="100" t="str">
        <f>VLOOKUP(H17,Presupuesto!$B$11:$C$565,2,0)</f>
        <v>EQUIPO DE COMPUTACION</v>
      </c>
      <c r="J17" s="225" t="s">
        <v>1386</v>
      </c>
      <c r="K17" s="100"/>
      <c r="L17" s="100"/>
    </row>
    <row r="18" spans="2:12" x14ac:dyDescent="0.25">
      <c r="B18" s="95"/>
      <c r="C18" s="324" t="s">
        <v>1353</v>
      </c>
      <c r="D18" s="153"/>
      <c r="E18" s="98">
        <f>HLOOKUP($C18,$CB$2:$CE$3,2,0)</f>
        <v>35000</v>
      </c>
      <c r="F18" s="99">
        <f>D18*E18</f>
        <v>0</v>
      </c>
      <c r="G18" s="167"/>
      <c r="H18" s="103" t="s">
        <v>1030</v>
      </c>
      <c r="I18" s="103" t="str">
        <f>VLOOKUP(H18,Presupuesto!$B$11:$C$565,2,0)</f>
        <v>EQUIPO DE COMPUTACION</v>
      </c>
      <c r="J18" s="100" t="str">
        <f t="shared" ref="J18:J30" si="0">$J$17</f>
        <v>Estudiantes y Graduados</v>
      </c>
      <c r="K18" s="100"/>
      <c r="L18" s="100"/>
    </row>
    <row r="19" spans="2:12" x14ac:dyDescent="0.25">
      <c r="B19" s="95"/>
      <c r="C19" s="101" t="s">
        <v>73</v>
      </c>
      <c r="D19" s="153"/>
      <c r="E19" s="102">
        <v>4000</v>
      </c>
      <c r="F19" s="99">
        <f t="shared" ref="F19:F30" si="1">D19*E19</f>
        <v>0</v>
      </c>
      <c r="G19" s="167"/>
      <c r="H19" s="103" t="s">
        <v>1002</v>
      </c>
      <c r="I19" s="103" t="str">
        <f>VLOOKUP(H19,Presupuesto!$B$11:$C$565,2,0)</f>
        <v>EQUIPOS VARIOS DE OFICINA</v>
      </c>
      <c r="J19" s="100" t="str">
        <f t="shared" si="0"/>
        <v>Estudiantes y Graduados</v>
      </c>
      <c r="K19" s="100"/>
      <c r="L19" s="100"/>
    </row>
    <row r="20" spans="2:12" x14ac:dyDescent="0.25">
      <c r="B20" s="95"/>
      <c r="C20" s="101" t="s">
        <v>74</v>
      </c>
      <c r="D20" s="153"/>
      <c r="E20" s="102">
        <v>8000</v>
      </c>
      <c r="F20" s="99">
        <f t="shared" si="1"/>
        <v>0</v>
      </c>
      <c r="G20" s="167"/>
      <c r="H20" s="103" t="s">
        <v>1030</v>
      </c>
      <c r="I20" s="103" t="str">
        <f>VLOOKUP(H20,Presupuesto!$B$11:$C$565,2,0)</f>
        <v>EQUIPO DE COMPUTACION</v>
      </c>
      <c r="J20" s="100" t="str">
        <f t="shared" si="0"/>
        <v>Estudiantes y Graduados</v>
      </c>
      <c r="K20" s="100"/>
      <c r="L20" s="100"/>
    </row>
    <row r="21" spans="2:12" x14ac:dyDescent="0.25">
      <c r="B21" s="95"/>
      <c r="C21" s="101" t="s">
        <v>75</v>
      </c>
      <c r="D21" s="153"/>
      <c r="E21" s="102">
        <v>5000</v>
      </c>
      <c r="F21" s="99">
        <f t="shared" si="1"/>
        <v>0</v>
      </c>
      <c r="G21" s="167"/>
      <c r="H21" s="103" t="s">
        <v>1030</v>
      </c>
      <c r="I21" s="103" t="str">
        <f>VLOOKUP(H21,Presupuesto!$B$11:$C$565,2,0)</f>
        <v>EQUIPO DE COMPUTACION</v>
      </c>
      <c r="J21" s="100" t="str">
        <f t="shared" si="0"/>
        <v>Estudiantes y Graduados</v>
      </c>
      <c r="K21" s="100"/>
      <c r="L21" s="100"/>
    </row>
    <row r="22" spans="2:12" x14ac:dyDescent="0.25">
      <c r="B22" s="95"/>
      <c r="C22" s="101" t="s">
        <v>35</v>
      </c>
      <c r="D22" s="153"/>
      <c r="E22" s="102">
        <v>13000</v>
      </c>
      <c r="F22" s="99">
        <f t="shared" si="1"/>
        <v>0</v>
      </c>
      <c r="G22" s="167"/>
      <c r="H22" s="103" t="s">
        <v>1016</v>
      </c>
      <c r="I22" s="103" t="str">
        <f>VLOOKUP(H22,Presupuesto!$B$11:$C$565,2,0)</f>
        <v>EQUIPO DE TRANSPORTE TRACCION Y ELEVACION</v>
      </c>
      <c r="J22" s="100" t="str">
        <f t="shared" si="0"/>
        <v>Estudiantes y Graduados</v>
      </c>
      <c r="K22" s="100"/>
      <c r="L22" s="100"/>
    </row>
    <row r="23" spans="2:12" x14ac:dyDescent="0.25">
      <c r="B23" s="95"/>
      <c r="C23" s="101" t="s">
        <v>76</v>
      </c>
      <c r="D23" s="153"/>
      <c r="E23" s="102">
        <v>15000</v>
      </c>
      <c r="F23" s="99">
        <f t="shared" si="1"/>
        <v>0</v>
      </c>
      <c r="G23" s="167"/>
      <c r="H23" s="103" t="s">
        <v>1016</v>
      </c>
      <c r="I23" s="103" t="str">
        <f>VLOOKUP(H23,Presupuesto!$B$11:$C$565,2,0)</f>
        <v>EQUIPO DE TRANSPORTE TRACCION Y ELEVACION</v>
      </c>
      <c r="J23" s="100" t="str">
        <f t="shared" si="0"/>
        <v>Estudiantes y Graduados</v>
      </c>
      <c r="K23" s="100"/>
      <c r="L23" s="100"/>
    </row>
    <row r="24" spans="2:12" x14ac:dyDescent="0.25">
      <c r="B24" s="95"/>
      <c r="C24" s="101" t="s">
        <v>77</v>
      </c>
      <c r="D24" s="153"/>
      <c r="E24" s="102">
        <v>10000</v>
      </c>
      <c r="F24" s="99">
        <f t="shared" si="1"/>
        <v>0</v>
      </c>
      <c r="G24" s="167"/>
      <c r="H24" s="103" t="s">
        <v>1016</v>
      </c>
      <c r="I24" s="103" t="str">
        <f>VLOOKUP(H24,Presupuesto!$B$11:$C$565,2,0)</f>
        <v>EQUIPO DE TRANSPORTE TRACCION Y ELEVACION</v>
      </c>
      <c r="J24" s="100" t="str">
        <f t="shared" si="0"/>
        <v>Estudiantes y Graduados</v>
      </c>
      <c r="K24" s="100" t="s">
        <v>405</v>
      </c>
      <c r="L24" s="100"/>
    </row>
    <row r="25" spans="2:12" x14ac:dyDescent="0.25">
      <c r="C25" s="101" t="s">
        <v>78</v>
      </c>
      <c r="D25" s="153"/>
      <c r="E25" s="102">
        <v>10000</v>
      </c>
      <c r="F25" s="99">
        <f t="shared" si="1"/>
        <v>0</v>
      </c>
      <c r="G25" s="167"/>
      <c r="H25" s="103" t="s">
        <v>1062</v>
      </c>
      <c r="I25" s="103" t="str">
        <f>VLOOKUP(H25,Presupuesto!$B$11:$C$565,2,0)</f>
        <v>APLICACIONES INFORMATICAS</v>
      </c>
      <c r="J25" s="100" t="str">
        <f t="shared" si="0"/>
        <v>Estudiantes y Graduados</v>
      </c>
      <c r="K25" s="100"/>
      <c r="L25" s="100"/>
    </row>
    <row r="26" spans="2:12" x14ac:dyDescent="0.25">
      <c r="C26" s="111" t="s">
        <v>79</v>
      </c>
      <c r="D26" s="153"/>
      <c r="E26" s="102">
        <v>2000</v>
      </c>
      <c r="F26" s="99">
        <f t="shared" si="1"/>
        <v>0</v>
      </c>
      <c r="G26" s="167"/>
      <c r="H26" s="112" t="s">
        <v>1030</v>
      </c>
      <c r="I26" s="112" t="str">
        <f>VLOOKUP(H26,Presupuesto!$B$11:$C$565,2,0)</f>
        <v>EQUIPO DE COMPUTACION</v>
      </c>
      <c r="J26" s="100" t="str">
        <f t="shared" si="0"/>
        <v>Estudiantes y Graduados</v>
      </c>
      <c r="K26" s="100"/>
      <c r="L26" s="100"/>
    </row>
    <row r="27" spans="2:12" x14ac:dyDescent="0.25">
      <c r="C27" s="111" t="s">
        <v>80</v>
      </c>
      <c r="D27" s="153">
        <v>1</v>
      </c>
      <c r="E27" s="102">
        <v>1500</v>
      </c>
      <c r="F27" s="99">
        <f t="shared" si="1"/>
        <v>1500</v>
      </c>
      <c r="G27" s="167" t="s">
        <v>138</v>
      </c>
      <c r="H27" s="112" t="s">
        <v>962</v>
      </c>
      <c r="I27" s="112" t="str">
        <f>VLOOKUP(H27,Presupuesto!$B$11:$C$565,2,0)</f>
        <v>UTILES Y MATERIALES ELECTRICOS</v>
      </c>
      <c r="J27" s="100" t="str">
        <f t="shared" si="0"/>
        <v>Estudiantes y Graduados</v>
      </c>
      <c r="K27" s="100" t="s">
        <v>405</v>
      </c>
      <c r="L27" s="100"/>
    </row>
    <row r="28" spans="2:12" x14ac:dyDescent="0.25">
      <c r="C28" s="111" t="s">
        <v>81</v>
      </c>
      <c r="D28" s="153"/>
      <c r="E28" s="102">
        <v>1500</v>
      </c>
      <c r="F28" s="99">
        <f t="shared" si="1"/>
        <v>0</v>
      </c>
      <c r="G28" s="167"/>
      <c r="H28" s="112" t="s">
        <v>1030</v>
      </c>
      <c r="I28" s="112" t="str">
        <f>VLOOKUP(H28,Presupuesto!$B$11:$C$565,2,0)</f>
        <v>EQUIPO DE COMPUTACION</v>
      </c>
      <c r="J28" s="100" t="str">
        <f t="shared" si="0"/>
        <v>Estudiantes y Graduados</v>
      </c>
      <c r="K28" s="100"/>
      <c r="L28" s="100"/>
    </row>
    <row r="29" spans="2:12" x14ac:dyDescent="0.25">
      <c r="C29" s="111" t="s">
        <v>82</v>
      </c>
      <c r="D29" s="153">
        <v>3</v>
      </c>
      <c r="E29" s="102">
        <v>500</v>
      </c>
      <c r="F29" s="99">
        <f t="shared" si="1"/>
        <v>1500</v>
      </c>
      <c r="G29" s="167" t="s">
        <v>138</v>
      </c>
      <c r="H29" s="112" t="s">
        <v>971</v>
      </c>
      <c r="I29" s="112" t="str">
        <f>VLOOKUP(H29,Presupuesto!$B$11:$C$565,2,0)</f>
        <v>OTROS RESPUESTOS Y ACCESORIOS MENORES</v>
      </c>
      <c r="J29" s="100" t="str">
        <f t="shared" si="0"/>
        <v>Estudiantes y Graduados</v>
      </c>
      <c r="K29" s="100" t="s">
        <v>405</v>
      </c>
      <c r="L29" s="100"/>
    </row>
    <row r="30" spans="2:12" ht="15.75" thickBot="1" x14ac:dyDescent="0.3">
      <c r="B30" s="95"/>
      <c r="C30" s="104" t="s">
        <v>83</v>
      </c>
      <c r="D30" s="161">
        <v>24</v>
      </c>
      <c r="E30" s="106">
        <v>20</v>
      </c>
      <c r="F30" s="107">
        <f t="shared" si="1"/>
        <v>480</v>
      </c>
      <c r="G30" s="164" t="s">
        <v>138</v>
      </c>
      <c r="H30" s="108" t="s">
        <v>971</v>
      </c>
      <c r="I30" s="108" t="str">
        <f>VLOOKUP(H30,Presupuesto!$B$11:$C$565,2,0)</f>
        <v>OTROS RESPUESTOS Y ACCESORIOS MENORES</v>
      </c>
      <c r="J30" s="108" t="str">
        <f t="shared" si="0"/>
        <v>Estudiantes y Graduados</v>
      </c>
      <c r="K30" s="126" t="s">
        <v>405</v>
      </c>
      <c r="L30" s="126"/>
    </row>
    <row r="31" spans="2:12" x14ac:dyDescent="0.25">
      <c r="B31" s="95"/>
      <c r="F31" s="95"/>
      <c r="G31" s="76"/>
      <c r="H31" s="76"/>
      <c r="I31" s="76"/>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7"/>
  <sheetViews>
    <sheetView showGridLines="0" topLeftCell="B4" zoomScale="86" zoomScaleNormal="86" workbookViewId="0">
      <selection activeCell="F80" sqref="F80"/>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24" t="s">
        <v>1384</v>
      </c>
      <c r="E2" s="124" t="s">
        <v>1386</v>
      </c>
      <c r="F2" s="124" t="s">
        <v>485</v>
      </c>
      <c r="G2" s="162" t="s">
        <v>1387</v>
      </c>
      <c r="H2" s="124" t="s">
        <v>1388</v>
      </c>
      <c r="I2" s="124" t="s">
        <v>1389</v>
      </c>
      <c r="J2" s="124" t="s">
        <v>1390</v>
      </c>
      <c r="K2" s="124" t="s">
        <v>1391</v>
      </c>
      <c r="L2" s="124" t="s">
        <v>1392</v>
      </c>
      <c r="M2" s="124" t="s">
        <v>1393</v>
      </c>
      <c r="N2" s="124" t="s">
        <v>1394</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395</v>
      </c>
      <c r="D5" s="200">
        <f>SUMIF(C:C,$C$10,D:D)</f>
        <v>351000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8"/>
    </row>
    <row r="10" spans="1:555" ht="15.75" thickBot="1" x14ac:dyDescent="0.3">
      <c r="C10" s="159" t="s">
        <v>53</v>
      </c>
      <c r="D10" s="110">
        <f>SUM(F17:F24)</f>
        <v>36600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t="s">
        <v>1493</v>
      </c>
      <c r="E13" s="95"/>
      <c r="F13" s="95"/>
      <c r="G13" s="95"/>
      <c r="H13" s="76"/>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Realizar  jornadas de trabajo sobre la Educación Tecnológica en equipos Multidisciplinarios. </v>
      </c>
      <c r="D14" s="31"/>
      <c r="E14" s="95"/>
      <c r="F14" s="95"/>
      <c r="G14" s="95"/>
      <c r="H14" s="76"/>
      <c r="I14" s="76"/>
      <c r="J14" s="76"/>
      <c r="K14" s="114"/>
    </row>
    <row r="15" spans="1:555" ht="15.75" thickBot="1" x14ac:dyDescent="0.3">
      <c r="F15" s="95"/>
      <c r="G15" s="76"/>
      <c r="H15" s="76"/>
      <c r="I15" s="76"/>
    </row>
    <row r="16" spans="1:555" ht="30.75" thickBot="1" x14ac:dyDescent="0.3">
      <c r="C16" s="140" t="s">
        <v>44</v>
      </c>
      <c r="D16" s="140" t="s">
        <v>55</v>
      </c>
      <c r="E16" s="173" t="s">
        <v>57</v>
      </c>
      <c r="F16" s="449" t="s">
        <v>27</v>
      </c>
      <c r="G16" s="450" t="s">
        <v>140</v>
      </c>
      <c r="H16" s="173" t="s">
        <v>46</v>
      </c>
      <c r="I16" s="450" t="s">
        <v>141</v>
      </c>
      <c r="J16" s="450" t="s">
        <v>421</v>
      </c>
      <c r="K16" s="450" t="s">
        <v>422</v>
      </c>
    </row>
    <row r="17" spans="3:11" x14ac:dyDescent="0.25">
      <c r="C17" s="508" t="s">
        <v>437</v>
      </c>
      <c r="D17" s="482">
        <v>3</v>
      </c>
      <c r="E17" s="512">
        <v>2250</v>
      </c>
      <c r="F17" s="351">
        <f t="shared" ref="F17:F98" si="0">D17*E17</f>
        <v>6750</v>
      </c>
      <c r="G17" s="513" t="s">
        <v>138</v>
      </c>
      <c r="H17" s="491" t="s">
        <v>777</v>
      </c>
      <c r="I17" s="514" t="str">
        <f>VLOOKUP(H17,Presupuesto!$B$11:$C$565,2,0)</f>
        <v>VIATICOS NACIONALES</v>
      </c>
      <c r="J17" s="494" t="s">
        <v>1383</v>
      </c>
      <c r="K17" s="118" t="s">
        <v>405</v>
      </c>
    </row>
    <row r="18" spans="3:11" x14ac:dyDescent="0.25">
      <c r="C18" s="509" t="s">
        <v>50</v>
      </c>
      <c r="D18" s="201">
        <v>2</v>
      </c>
      <c r="E18" s="486">
        <v>1200</v>
      </c>
      <c r="F18" s="119">
        <f t="shared" ref="F18:F24" si="1">D18*E18</f>
        <v>2400</v>
      </c>
      <c r="G18" s="489" t="s">
        <v>138</v>
      </c>
      <c r="H18" s="492" t="s">
        <v>765</v>
      </c>
      <c r="I18" s="470" t="str">
        <f>VLOOKUP(H18,Presupuesto!$B$11:$C$565,2,0)</f>
        <v>PASAJES NACIONALES</v>
      </c>
      <c r="J18" s="453" t="str">
        <f t="shared" ref="J18:J101" si="2">$J$17</f>
        <v>Desarrollo e Innovación Curricular</v>
      </c>
      <c r="K18" s="476" t="s">
        <v>405</v>
      </c>
    </row>
    <row r="19" spans="3:11" x14ac:dyDescent="0.25">
      <c r="C19" s="510" t="s">
        <v>437</v>
      </c>
      <c r="D19" s="484">
        <v>3</v>
      </c>
      <c r="E19" s="485">
        <v>2250</v>
      </c>
      <c r="F19" s="119">
        <f t="shared" si="1"/>
        <v>6750</v>
      </c>
      <c r="G19" s="489" t="s">
        <v>138</v>
      </c>
      <c r="H19" s="492" t="s">
        <v>777</v>
      </c>
      <c r="I19" s="470" t="str">
        <f>VLOOKUP(H19,Presupuesto!$B$11:$C$565,2,0)</f>
        <v>VIATICOS NACIONALES</v>
      </c>
      <c r="J19" s="453" t="s">
        <v>1383</v>
      </c>
      <c r="K19" s="476" t="s">
        <v>407</v>
      </c>
    </row>
    <row r="20" spans="3:11" x14ac:dyDescent="0.25">
      <c r="C20" s="509" t="s">
        <v>50</v>
      </c>
      <c r="D20" s="201">
        <v>2</v>
      </c>
      <c r="E20" s="486">
        <v>1200</v>
      </c>
      <c r="F20" s="119">
        <f t="shared" si="1"/>
        <v>2400</v>
      </c>
      <c r="G20" s="489" t="s">
        <v>138</v>
      </c>
      <c r="H20" s="492" t="s">
        <v>765</v>
      </c>
      <c r="I20" s="470" t="str">
        <f>VLOOKUP(H20,Presupuesto!$B$11:$C$565,2,0)</f>
        <v>PASAJES NACIONALES</v>
      </c>
      <c r="J20" s="453" t="s">
        <v>1383</v>
      </c>
      <c r="K20" s="476" t="s">
        <v>407</v>
      </c>
    </row>
    <row r="21" spans="3:11" x14ac:dyDescent="0.25">
      <c r="C21" s="510" t="s">
        <v>437</v>
      </c>
      <c r="D21" s="484">
        <v>3</v>
      </c>
      <c r="E21" s="485">
        <v>2250</v>
      </c>
      <c r="F21" s="119">
        <f t="shared" si="1"/>
        <v>6750</v>
      </c>
      <c r="G21" s="489" t="s">
        <v>138</v>
      </c>
      <c r="H21" s="492" t="s">
        <v>777</v>
      </c>
      <c r="I21" s="470" t="str">
        <f>VLOOKUP(H21,Presupuesto!$B$11:$C$565,2,0)</f>
        <v>VIATICOS NACIONALES</v>
      </c>
      <c r="J21" s="453" t="s">
        <v>1383</v>
      </c>
      <c r="K21" s="476" t="s">
        <v>410</v>
      </c>
    </row>
    <row r="22" spans="3:11" x14ac:dyDescent="0.25">
      <c r="C22" s="509" t="s">
        <v>50</v>
      </c>
      <c r="D22" s="201">
        <v>2</v>
      </c>
      <c r="E22" s="486">
        <v>1200</v>
      </c>
      <c r="F22" s="119">
        <f t="shared" si="1"/>
        <v>2400</v>
      </c>
      <c r="G22" s="489" t="s">
        <v>138</v>
      </c>
      <c r="H22" s="492" t="s">
        <v>765</v>
      </c>
      <c r="I22" s="470" t="str">
        <f>VLOOKUP(H22,Presupuesto!$B$11:$C$565,2,0)</f>
        <v>PASAJES NACIONALES</v>
      </c>
      <c r="J22" s="453" t="s">
        <v>1383</v>
      </c>
      <c r="K22" s="476" t="s">
        <v>410</v>
      </c>
    </row>
    <row r="23" spans="3:11" x14ac:dyDescent="0.25">
      <c r="C23" s="510" t="s">
        <v>437</v>
      </c>
      <c r="D23" s="484">
        <v>3</v>
      </c>
      <c r="E23" s="485">
        <v>2250</v>
      </c>
      <c r="F23" s="119">
        <f t="shared" si="1"/>
        <v>6750</v>
      </c>
      <c r="G23" s="489" t="s">
        <v>138</v>
      </c>
      <c r="H23" s="492" t="s">
        <v>777</v>
      </c>
      <c r="I23" s="470" t="str">
        <f>VLOOKUP(H23,Presupuesto!$B$11:$C$565,2,0)</f>
        <v>VIATICOS NACIONALES</v>
      </c>
      <c r="J23" s="453" t="s">
        <v>1383</v>
      </c>
      <c r="K23" s="476" t="s">
        <v>413</v>
      </c>
    </row>
    <row r="24" spans="3:11" ht="15.75" thickBot="1" x14ac:dyDescent="0.3">
      <c r="C24" s="511" t="s">
        <v>50</v>
      </c>
      <c r="D24" s="229">
        <v>2</v>
      </c>
      <c r="E24" s="488">
        <v>1200</v>
      </c>
      <c r="F24" s="107">
        <f t="shared" si="1"/>
        <v>2400</v>
      </c>
      <c r="G24" s="490" t="s">
        <v>138</v>
      </c>
      <c r="H24" s="150" t="s">
        <v>765</v>
      </c>
      <c r="I24" s="471" t="str">
        <f>VLOOKUP(H24,Presupuesto!$B$11:$C$565,2,0)</f>
        <v>PASAJES NACIONALES</v>
      </c>
      <c r="J24" s="108" t="s">
        <v>1383</v>
      </c>
      <c r="K24" s="126" t="s">
        <v>413</v>
      </c>
    </row>
    <row r="25" spans="3:11" s="157" customFormat="1" x14ac:dyDescent="0.25">
      <c r="C25" s="385"/>
      <c r="D25" s="393"/>
      <c r="E25" s="394"/>
      <c r="F25" s="394"/>
      <c r="G25" s="395"/>
      <c r="H25" s="386"/>
      <c r="I25" s="394"/>
      <c r="J25" s="386"/>
      <c r="K25" s="386"/>
    </row>
    <row r="26" spans="3:11" s="157" customFormat="1" ht="15.75" thickBot="1" x14ac:dyDescent="0.3">
      <c r="C26" s="385"/>
      <c r="D26" s="393"/>
      <c r="E26" s="394"/>
      <c r="F26" s="394"/>
      <c r="G26" s="395"/>
      <c r="H26" s="386"/>
      <c r="I26" s="394"/>
      <c r="J26" s="386"/>
      <c r="K26" s="386"/>
    </row>
    <row r="27" spans="3:11" s="157" customFormat="1" ht="15.75" thickBot="1" x14ac:dyDescent="0.3">
      <c r="C27" s="159" t="s">
        <v>53</v>
      </c>
      <c r="D27" s="110">
        <f>SUM(F34:F43)</f>
        <v>124600</v>
      </c>
      <c r="E27" s="394"/>
      <c r="F27" s="394"/>
      <c r="G27" s="395"/>
      <c r="H27" s="386"/>
      <c r="I27" s="394"/>
      <c r="J27" s="386"/>
      <c r="K27" s="386"/>
    </row>
    <row r="28" spans="3:11" s="157" customFormat="1" x14ac:dyDescent="0.25">
      <c r="C28" s="70"/>
      <c r="D28" s="31"/>
      <c r="E28" s="394"/>
      <c r="F28" s="394"/>
      <c r="G28" s="395"/>
      <c r="H28" s="386"/>
      <c r="I28" s="394"/>
      <c r="J28" s="386"/>
      <c r="K28" s="386"/>
    </row>
    <row r="29" spans="3:11" s="157" customFormat="1" x14ac:dyDescent="0.25">
      <c r="C29" s="70"/>
      <c r="D29" s="31"/>
      <c r="E29" s="394"/>
      <c r="F29" s="394"/>
      <c r="G29" s="395"/>
      <c r="H29" s="386"/>
      <c r="I29" s="394"/>
      <c r="J29" s="386"/>
      <c r="K29" s="386"/>
    </row>
    <row r="30" spans="3:11" s="157" customFormat="1" ht="15.75" x14ac:dyDescent="0.25">
      <c r="C30" s="206" t="s">
        <v>402</v>
      </c>
      <c r="D30" s="207" t="s">
        <v>1498</v>
      </c>
      <c r="E30" s="394"/>
      <c r="F30" s="394"/>
      <c r="G30" s="395"/>
      <c r="H30" s="386"/>
      <c r="I30" s="394"/>
      <c r="J30" s="386"/>
      <c r="K30" s="386"/>
    </row>
    <row r="31" spans="3:11" s="157" customFormat="1" ht="18.75" x14ac:dyDescent="0.25">
      <c r="C31" s="215" t="str">
        <f>IFERROR(VLOOKUP(D30,'Desarrollo e Innov. Curricular'!$E:$F,2,FALSE),IFERROR(VLOOKUP(D30,'Investigación Científica'!$E:$F,2,FALSE),IFERROR(VLOOKUP(D30,'Vinculación Univ. Sociedad'!$E:$F,2,FALSE),IFERROR(VLOOKUP(D30,'Docencia y Profesorado Universi'!$E:$F,2,FALSE),IFERROR(VLOOKUP(D30,'Estudiantes y Graduados'!$E:$F,2,FALSE),IFERROR(VLOOKUP(D30,'Gestion Administrativa'!$E:$F,2,FALSE),IFERROR(VLOOKUP(D30,'Gestión Académica'!$E:$F,2,FALSE),IFERROR(VLOOKUP(D30,'Aseguramiento de la Calidad'!$E:$F,2,FALSE),IFERROR(VLOOKUP(D30,'Gestión del Conocimiento'!$E:$F,2,FALSE),IFERROR(VLOOKUP(D30,'Gobernabilidad y Procesos...'!$E:$F,2,FALSE),IFERROR(VLOOKUP(D30,'Gestión del Talento Humano'!$E:$F,2,FALSE),IFERROR(VLOOKUP(D30,'Internacionalización de la E.S.'!$E:$F,2,FALSE),IFERROR(VLOOKUP(D30,'Cultura de Innovación Insti...'!$E:$F,2,FALSE),VLOOKUP(D30,'Lo Esencial de la Reforma Univ.'!$E:$F,2,0))))))))))))))</f>
        <v>Realizar visitas a Centros Regionales y/o entidades locales o internacionales relacionadas a cada carrera tecnológica</v>
      </c>
      <c r="D31" s="31"/>
      <c r="E31" s="394"/>
      <c r="F31" s="394"/>
      <c r="G31" s="395"/>
      <c r="H31" s="386"/>
      <c r="I31" s="394"/>
      <c r="J31" s="386"/>
      <c r="K31" s="386"/>
    </row>
    <row r="32" spans="3:11" s="157" customFormat="1" ht="15.75" thickBot="1" x14ac:dyDescent="0.3">
      <c r="C32" s="385"/>
      <c r="D32" s="393"/>
      <c r="E32" s="394"/>
      <c r="F32" s="394"/>
      <c r="G32" s="395"/>
      <c r="H32" s="386"/>
      <c r="I32" s="394"/>
      <c r="J32" s="386"/>
      <c r="K32" s="386"/>
    </row>
    <row r="33" spans="3:11" ht="30.75" thickBot="1" x14ac:dyDescent="0.3">
      <c r="C33" s="140" t="s">
        <v>44</v>
      </c>
      <c r="D33" s="140" t="s">
        <v>55</v>
      </c>
      <c r="E33" s="173" t="s">
        <v>57</v>
      </c>
      <c r="F33" s="449" t="s">
        <v>27</v>
      </c>
      <c r="G33" s="450" t="s">
        <v>140</v>
      </c>
      <c r="H33" s="173" t="s">
        <v>46</v>
      </c>
      <c r="I33" s="450" t="s">
        <v>141</v>
      </c>
      <c r="J33" s="450" t="s">
        <v>421</v>
      </c>
      <c r="K33" s="450" t="s">
        <v>422</v>
      </c>
    </row>
    <row r="34" spans="3:11" x14ac:dyDescent="0.25">
      <c r="C34" s="508" t="s">
        <v>437</v>
      </c>
      <c r="D34" s="482">
        <v>3</v>
      </c>
      <c r="E34" s="512">
        <v>2250</v>
      </c>
      <c r="F34" s="351">
        <f t="shared" ref="F34" si="3">D34*E34</f>
        <v>6750</v>
      </c>
      <c r="G34" s="513" t="s">
        <v>138</v>
      </c>
      <c r="H34" s="491" t="s">
        <v>777</v>
      </c>
      <c r="I34" s="514" t="str">
        <f>VLOOKUP(H34,Presupuesto!$B$11:$C$565,2,0)</f>
        <v>VIATICOS NACIONALES</v>
      </c>
      <c r="J34" s="494" t="s">
        <v>1383</v>
      </c>
      <c r="K34" s="118" t="s">
        <v>405</v>
      </c>
    </row>
    <row r="35" spans="3:11" x14ac:dyDescent="0.25">
      <c r="C35" s="509" t="s">
        <v>50</v>
      </c>
      <c r="D35" s="201">
        <v>2</v>
      </c>
      <c r="E35" s="486">
        <v>1200</v>
      </c>
      <c r="F35" s="119">
        <f t="shared" si="0"/>
        <v>2400</v>
      </c>
      <c r="G35" s="489" t="s">
        <v>138</v>
      </c>
      <c r="H35" s="492" t="s">
        <v>765</v>
      </c>
      <c r="I35" s="470" t="str">
        <f>VLOOKUP(H35,Presupuesto!$B$11:$C$565,2,0)</f>
        <v>PASAJES NACIONALES</v>
      </c>
      <c r="J35" s="453" t="str">
        <f t="shared" si="2"/>
        <v>Desarrollo e Innovación Curricular</v>
      </c>
      <c r="K35" s="476" t="s">
        <v>405</v>
      </c>
    </row>
    <row r="36" spans="3:11" x14ac:dyDescent="0.25">
      <c r="C36" s="510" t="s">
        <v>437</v>
      </c>
      <c r="D36" s="484">
        <v>3</v>
      </c>
      <c r="E36" s="485">
        <v>2250</v>
      </c>
      <c r="F36" s="119">
        <f t="shared" si="0"/>
        <v>6750</v>
      </c>
      <c r="G36" s="489" t="s">
        <v>138</v>
      </c>
      <c r="H36" s="492" t="s">
        <v>777</v>
      </c>
      <c r="I36" s="470" t="str">
        <f>VLOOKUP(H36,Presupuesto!$B$11:$C$565,2,0)</f>
        <v>VIATICOS NACIONALES</v>
      </c>
      <c r="J36" s="453" t="s">
        <v>1383</v>
      </c>
      <c r="K36" s="476" t="s">
        <v>407</v>
      </c>
    </row>
    <row r="37" spans="3:11" x14ac:dyDescent="0.25">
      <c r="C37" s="509" t="s">
        <v>50</v>
      </c>
      <c r="D37" s="201">
        <v>2</v>
      </c>
      <c r="E37" s="486">
        <v>1200</v>
      </c>
      <c r="F37" s="119">
        <f t="shared" si="0"/>
        <v>2400</v>
      </c>
      <c r="G37" s="489" t="s">
        <v>138</v>
      </c>
      <c r="H37" s="492" t="s">
        <v>765</v>
      </c>
      <c r="I37" s="470" t="str">
        <f>VLOOKUP(H37,Presupuesto!$B$11:$C$565,2,0)</f>
        <v>PASAJES NACIONALES</v>
      </c>
      <c r="J37" s="453" t="s">
        <v>1383</v>
      </c>
      <c r="K37" s="476" t="s">
        <v>407</v>
      </c>
    </row>
    <row r="38" spans="3:11" x14ac:dyDescent="0.25">
      <c r="C38" s="510" t="s">
        <v>459</v>
      </c>
      <c r="D38" s="484">
        <v>5</v>
      </c>
      <c r="E38" s="470">
        <f>270*22</f>
        <v>5940</v>
      </c>
      <c r="F38" s="119">
        <f t="shared" si="0"/>
        <v>29700</v>
      </c>
      <c r="G38" s="489" t="s">
        <v>138</v>
      </c>
      <c r="H38" s="492" t="s">
        <v>318</v>
      </c>
      <c r="I38" s="470" t="str">
        <f>VLOOKUP(H38,Presupuesto!$B$11:$C$565,2,0)</f>
        <v>VIATICOS AL EXTERIOR</v>
      </c>
      <c r="J38" s="453" t="s">
        <v>1383</v>
      </c>
      <c r="K38" s="476" t="s">
        <v>407</v>
      </c>
    </row>
    <row r="39" spans="3:11" x14ac:dyDescent="0.25">
      <c r="C39" s="509" t="s">
        <v>50</v>
      </c>
      <c r="D39" s="201">
        <v>1</v>
      </c>
      <c r="E39" s="486">
        <f>2650*22</f>
        <v>58300</v>
      </c>
      <c r="F39" s="119">
        <f t="shared" si="0"/>
        <v>58300</v>
      </c>
      <c r="G39" s="489" t="s">
        <v>138</v>
      </c>
      <c r="H39" s="492" t="s">
        <v>771</v>
      </c>
      <c r="I39" s="470" t="str">
        <f>VLOOKUP(H39,Presupuesto!$B$11:$C$565,2,0)</f>
        <v>PASAJES AL EXTERIOR</v>
      </c>
      <c r="J39" s="453" t="s">
        <v>1383</v>
      </c>
      <c r="K39" s="476" t="s">
        <v>407</v>
      </c>
    </row>
    <row r="40" spans="3:11" x14ac:dyDescent="0.25">
      <c r="C40" s="510" t="s">
        <v>437</v>
      </c>
      <c r="D40" s="484">
        <v>3</v>
      </c>
      <c r="E40" s="485">
        <v>2250</v>
      </c>
      <c r="F40" s="119">
        <f t="shared" ref="F40:F41" si="4">D40*E40</f>
        <v>6750</v>
      </c>
      <c r="G40" s="489" t="s">
        <v>138</v>
      </c>
      <c r="H40" s="492" t="s">
        <v>777</v>
      </c>
      <c r="I40" s="470" t="str">
        <f>VLOOKUP(H40,Presupuesto!$B$11:$C$565,2,0)</f>
        <v>VIATICOS NACIONALES</v>
      </c>
      <c r="J40" s="453" t="s">
        <v>1383</v>
      </c>
      <c r="K40" s="476" t="s">
        <v>413</v>
      </c>
    </row>
    <row r="41" spans="3:11" x14ac:dyDescent="0.25">
      <c r="C41" s="509" t="s">
        <v>50</v>
      </c>
      <c r="D41" s="201">
        <v>2</v>
      </c>
      <c r="E41" s="486">
        <v>1200</v>
      </c>
      <c r="F41" s="119">
        <f t="shared" si="4"/>
        <v>2400</v>
      </c>
      <c r="G41" s="489" t="s">
        <v>138</v>
      </c>
      <c r="H41" s="492" t="s">
        <v>765</v>
      </c>
      <c r="I41" s="470" t="str">
        <f>VLOOKUP(H41,Presupuesto!$B$11:$C$565,2,0)</f>
        <v>PASAJES NACIONALES</v>
      </c>
      <c r="J41" s="453" t="s">
        <v>1383</v>
      </c>
      <c r="K41" s="476" t="s">
        <v>413</v>
      </c>
    </row>
    <row r="42" spans="3:11" x14ac:dyDescent="0.25">
      <c r="C42" s="515" t="s">
        <v>437</v>
      </c>
      <c r="D42" s="483">
        <v>3</v>
      </c>
      <c r="E42" s="487">
        <v>2250</v>
      </c>
      <c r="F42" s="99">
        <f t="shared" si="0"/>
        <v>6750</v>
      </c>
      <c r="G42" s="458" t="s">
        <v>138</v>
      </c>
      <c r="H42" s="516" t="s">
        <v>777</v>
      </c>
      <c r="I42" s="493" t="str">
        <f>VLOOKUP(H42,Presupuesto!$B$11:$C$565,2,0)</f>
        <v>VIATICOS NACIONALES</v>
      </c>
      <c r="J42" s="517" t="s">
        <v>1383</v>
      </c>
      <c r="K42" s="100" t="s">
        <v>413</v>
      </c>
    </row>
    <row r="43" spans="3:11" ht="15.75" thickBot="1" x14ac:dyDescent="0.3">
      <c r="C43" s="511" t="s">
        <v>50</v>
      </c>
      <c r="D43" s="229">
        <v>2</v>
      </c>
      <c r="E43" s="488">
        <v>1200</v>
      </c>
      <c r="F43" s="107">
        <f t="shared" si="0"/>
        <v>2400</v>
      </c>
      <c r="G43" s="490" t="s">
        <v>138</v>
      </c>
      <c r="H43" s="150" t="s">
        <v>765</v>
      </c>
      <c r="I43" s="471" t="str">
        <f>VLOOKUP(H43,Presupuesto!$B$11:$C$565,2,0)</f>
        <v>PASAJES NACIONALES</v>
      </c>
      <c r="J43" s="108" t="s">
        <v>1383</v>
      </c>
      <c r="K43" s="126" t="s">
        <v>413</v>
      </c>
    </row>
    <row r="44" spans="3:11" s="448" customFormat="1" x14ac:dyDescent="0.25">
      <c r="C44" s="443"/>
      <c r="D44" s="444"/>
      <c r="E44" s="445"/>
      <c r="F44" s="445"/>
      <c r="G44" s="446"/>
      <c r="H44" s="447"/>
      <c r="I44" s="445"/>
      <c r="J44" s="447"/>
      <c r="K44" s="447"/>
    </row>
    <row r="45" spans="3:11" s="448" customFormat="1" ht="15.75" thickBot="1" x14ac:dyDescent="0.3">
      <c r="C45" s="443"/>
      <c r="D45" s="444"/>
      <c r="E45" s="445"/>
      <c r="F45" s="445"/>
      <c r="G45" s="446"/>
      <c r="H45" s="447"/>
      <c r="I45" s="445"/>
      <c r="J45" s="447"/>
      <c r="K45" s="447"/>
    </row>
    <row r="46" spans="3:11" s="157" customFormat="1" ht="15.75" thickBot="1" x14ac:dyDescent="0.3">
      <c r="C46" s="159" t="s">
        <v>53</v>
      </c>
      <c r="D46" s="110">
        <f>SUM(F53:F60)</f>
        <v>36600</v>
      </c>
      <c r="E46" s="394"/>
      <c r="F46" s="394"/>
      <c r="G46" s="395"/>
      <c r="H46" s="386"/>
      <c r="I46" s="394"/>
      <c r="J46" s="386"/>
      <c r="K46" s="386"/>
    </row>
    <row r="47" spans="3:11" s="157" customFormat="1" x14ac:dyDescent="0.25">
      <c r="C47" s="70"/>
      <c r="D47" s="31"/>
      <c r="E47" s="394"/>
      <c r="F47" s="394"/>
      <c r="G47" s="395"/>
      <c r="H47" s="386"/>
      <c r="I47" s="394"/>
      <c r="J47" s="386"/>
      <c r="K47" s="386"/>
    </row>
    <row r="48" spans="3:11" s="157" customFormat="1" x14ac:dyDescent="0.25">
      <c r="C48" s="70"/>
      <c r="D48" s="31"/>
      <c r="E48" s="394"/>
      <c r="F48" s="394"/>
      <c r="G48" s="395"/>
      <c r="H48" s="386"/>
      <c r="I48" s="394"/>
      <c r="J48" s="386"/>
      <c r="K48" s="386"/>
    </row>
    <row r="49" spans="3:11" s="157" customFormat="1" ht="15.75" x14ac:dyDescent="0.25">
      <c r="C49" s="206" t="s">
        <v>402</v>
      </c>
      <c r="D49" s="207" t="s">
        <v>1499</v>
      </c>
      <c r="E49" s="394"/>
      <c r="F49" s="394"/>
      <c r="G49" s="395"/>
      <c r="H49" s="386"/>
      <c r="I49" s="394"/>
      <c r="J49" s="386"/>
      <c r="K49" s="386"/>
    </row>
    <row r="50" spans="3:11" s="157" customFormat="1" ht="18.75" x14ac:dyDescent="0.25">
      <c r="C50" s="215" t="str">
        <f>IFERROR(VLOOKUP(D49,'Desarrollo e Innov. Curricular'!$E:$F,2,FALSE),IFERROR(VLOOKUP(D49,'Investigación Científica'!$E:$F,2,FALSE),IFERROR(VLOOKUP(D49,'Vinculación Univ. Sociedad'!$E:$F,2,FALSE),IFERROR(VLOOKUP(D49,'Docencia y Profesorado Universi'!$E:$F,2,FALSE),IFERROR(VLOOKUP(D49,'Estudiantes y Graduados'!$E:$F,2,FALSE),IFERROR(VLOOKUP(D49,'Gestion Administrativa'!$E:$F,2,FALSE),IFERROR(VLOOKUP(D49,'Gestión Académica'!$E:$F,2,FALSE),IFERROR(VLOOKUP(D49,'Aseguramiento de la Calidad'!$E:$F,2,FALSE),IFERROR(VLOOKUP(D49,'Gestión del Conocimiento'!$E:$F,2,FALSE),IFERROR(VLOOKUP(D49,'Gobernabilidad y Procesos...'!$E:$F,2,FALSE),IFERROR(VLOOKUP(D49,'Gestión del Talento Humano'!$E:$F,2,FALSE),IFERROR(VLOOKUP(D49,'Internacionalización de la E.S.'!$E:$F,2,FALSE),IFERROR(VLOOKUP(D49,'Cultura de Innovación Insti...'!$E:$F,2,FALSE),VLOOKUP(D49,'Lo Esencial de la Reforma Univ.'!$E:$F,2,0))))))))))))))</f>
        <v xml:space="preserve">Relizar visitas a Centros Regionales para la integración de las sub-comisiones curriculares </v>
      </c>
      <c r="D50" s="31"/>
      <c r="E50" s="394"/>
      <c r="F50" s="394"/>
      <c r="G50" s="395"/>
      <c r="H50" s="386"/>
      <c r="I50" s="394"/>
      <c r="J50" s="386"/>
      <c r="K50" s="386"/>
    </row>
    <row r="51" spans="3:11" s="448" customFormat="1" ht="15.75" thickBot="1" x14ac:dyDescent="0.3">
      <c r="C51" s="443"/>
      <c r="D51" s="444"/>
      <c r="E51" s="445"/>
      <c r="F51" s="445"/>
      <c r="G51" s="446"/>
      <c r="H51" s="447"/>
      <c r="I51" s="445"/>
      <c r="J51" s="447"/>
      <c r="K51" s="447"/>
    </row>
    <row r="52" spans="3:11" s="448" customFormat="1" ht="30.75" thickBot="1" x14ac:dyDescent="0.3">
      <c r="C52" s="140" t="s">
        <v>44</v>
      </c>
      <c r="D52" s="131" t="s">
        <v>55</v>
      </c>
      <c r="E52" s="138" t="s">
        <v>57</v>
      </c>
      <c r="F52" s="137" t="s">
        <v>27</v>
      </c>
      <c r="G52" s="135" t="s">
        <v>140</v>
      </c>
      <c r="H52" s="131" t="s">
        <v>46</v>
      </c>
      <c r="I52" s="135" t="s">
        <v>141</v>
      </c>
      <c r="J52" s="135" t="s">
        <v>421</v>
      </c>
      <c r="K52" s="135" t="s">
        <v>422</v>
      </c>
    </row>
    <row r="53" spans="3:11" x14ac:dyDescent="0.25">
      <c r="C53" s="480" t="s">
        <v>437</v>
      </c>
      <c r="D53" s="228">
        <v>3</v>
      </c>
      <c r="E53" s="499">
        <v>2250</v>
      </c>
      <c r="F53" s="493">
        <f t="shared" ref="F53" si="5">D53*E53</f>
        <v>6750</v>
      </c>
      <c r="G53" s="472" t="s">
        <v>138</v>
      </c>
      <c r="H53" s="519" t="s">
        <v>777</v>
      </c>
      <c r="I53" s="351" t="str">
        <f>VLOOKUP(H53,Presupuesto!$B$11:$C$565,2,0)</f>
        <v>VIATICOS NACIONALES</v>
      </c>
      <c r="J53" s="494" t="s">
        <v>1383</v>
      </c>
      <c r="K53" s="100" t="s">
        <v>405</v>
      </c>
    </row>
    <row r="54" spans="3:11" x14ac:dyDescent="0.25">
      <c r="C54" s="145" t="s">
        <v>50</v>
      </c>
      <c r="D54" s="465">
        <v>2</v>
      </c>
      <c r="E54" s="468">
        <v>1200</v>
      </c>
      <c r="F54" s="470">
        <f t="shared" ref="F54:F60" si="6">D54*E54</f>
        <v>2400</v>
      </c>
      <c r="G54" s="166" t="s">
        <v>138</v>
      </c>
      <c r="H54" s="473" t="s">
        <v>765</v>
      </c>
      <c r="I54" s="119" t="str">
        <f>VLOOKUP(H54,Presupuesto!$B$11:$C$565,2,0)</f>
        <v>PASAJES NACIONALES</v>
      </c>
      <c r="J54" s="517" t="str">
        <f t="shared" si="2"/>
        <v>Desarrollo e Innovación Curricular</v>
      </c>
      <c r="K54" s="100" t="s">
        <v>405</v>
      </c>
    </row>
    <row r="55" spans="3:11" x14ac:dyDescent="0.25">
      <c r="C55" s="227" t="s">
        <v>437</v>
      </c>
      <c r="D55" s="228">
        <v>3</v>
      </c>
      <c r="E55" s="502">
        <v>2250</v>
      </c>
      <c r="F55" s="493">
        <f t="shared" si="6"/>
        <v>6750</v>
      </c>
      <c r="G55" s="165" t="s">
        <v>138</v>
      </c>
      <c r="H55" s="473" t="s">
        <v>777</v>
      </c>
      <c r="I55" s="119" t="str">
        <f>VLOOKUP(H55,Presupuesto!$B$11:$C$565,2,0)</f>
        <v>VIATICOS NACIONALES</v>
      </c>
      <c r="J55" s="453" t="s">
        <v>1383</v>
      </c>
      <c r="K55" s="476" t="s">
        <v>407</v>
      </c>
    </row>
    <row r="56" spans="3:11" x14ac:dyDescent="0.25">
      <c r="C56" s="145" t="s">
        <v>50</v>
      </c>
      <c r="D56" s="465">
        <v>2</v>
      </c>
      <c r="E56" s="468">
        <v>1200</v>
      </c>
      <c r="F56" s="470">
        <f t="shared" si="6"/>
        <v>2400</v>
      </c>
      <c r="G56" s="165" t="s">
        <v>138</v>
      </c>
      <c r="H56" s="473" t="s">
        <v>765</v>
      </c>
      <c r="I56" s="119" t="str">
        <f>VLOOKUP(H56,Presupuesto!$B$11:$C$565,2,0)</f>
        <v>PASAJES NACIONALES</v>
      </c>
      <c r="J56" s="453" t="s">
        <v>1383</v>
      </c>
      <c r="K56" s="476" t="s">
        <v>407</v>
      </c>
    </row>
    <row r="57" spans="3:11" x14ac:dyDescent="0.25">
      <c r="C57" s="481" t="s">
        <v>437</v>
      </c>
      <c r="D57" s="518">
        <v>3</v>
      </c>
      <c r="E57" s="503">
        <v>2250</v>
      </c>
      <c r="F57" s="470">
        <f t="shared" si="6"/>
        <v>6750</v>
      </c>
      <c r="G57" s="165" t="s">
        <v>138</v>
      </c>
      <c r="H57" s="473" t="s">
        <v>777</v>
      </c>
      <c r="I57" s="119" t="str">
        <f>VLOOKUP(H57,Presupuesto!$B$11:$C$565,2,0)</f>
        <v>VIATICOS NACIONALES</v>
      </c>
      <c r="J57" s="453" t="s">
        <v>1383</v>
      </c>
      <c r="K57" s="476" t="s">
        <v>410</v>
      </c>
    </row>
    <row r="58" spans="3:11" x14ac:dyDescent="0.25">
      <c r="C58" s="145" t="s">
        <v>50</v>
      </c>
      <c r="D58" s="465">
        <v>2</v>
      </c>
      <c r="E58" s="468">
        <v>1200</v>
      </c>
      <c r="F58" s="470">
        <f t="shared" si="6"/>
        <v>2400</v>
      </c>
      <c r="G58" s="165" t="s">
        <v>138</v>
      </c>
      <c r="H58" s="473" t="s">
        <v>765</v>
      </c>
      <c r="I58" s="119" t="str">
        <f>VLOOKUP(H58,Presupuesto!$B$11:$C$565,2,0)</f>
        <v>PASAJES NACIONALES</v>
      </c>
      <c r="J58" s="453" t="s">
        <v>1383</v>
      </c>
      <c r="K58" s="476" t="s">
        <v>410</v>
      </c>
    </row>
    <row r="59" spans="3:11" x14ac:dyDescent="0.25">
      <c r="C59" s="481" t="s">
        <v>437</v>
      </c>
      <c r="D59" s="518">
        <v>3</v>
      </c>
      <c r="E59" s="503">
        <v>2250</v>
      </c>
      <c r="F59" s="470">
        <f t="shared" si="6"/>
        <v>6750</v>
      </c>
      <c r="G59" s="165" t="s">
        <v>138</v>
      </c>
      <c r="H59" s="473" t="s">
        <v>777</v>
      </c>
      <c r="I59" s="119" t="str">
        <f>VLOOKUP(H59,Presupuesto!$B$11:$C$565,2,0)</f>
        <v>VIATICOS NACIONALES</v>
      </c>
      <c r="J59" s="453" t="s">
        <v>1383</v>
      </c>
      <c r="K59" s="476" t="s">
        <v>413</v>
      </c>
    </row>
    <row r="60" spans="3:11" ht="15.75" thickBot="1" x14ac:dyDescent="0.3">
      <c r="C60" s="149" t="s">
        <v>50</v>
      </c>
      <c r="D60" s="466">
        <v>2</v>
      </c>
      <c r="E60" s="469">
        <v>1200</v>
      </c>
      <c r="F60" s="471">
        <f t="shared" si="6"/>
        <v>2400</v>
      </c>
      <c r="G60" s="164" t="s">
        <v>138</v>
      </c>
      <c r="H60" s="520" t="s">
        <v>765</v>
      </c>
      <c r="I60" s="107" t="str">
        <f>VLOOKUP(H60,Presupuesto!$B$11:$C$565,2,0)</f>
        <v>PASAJES NACIONALES</v>
      </c>
      <c r="J60" s="108" t="s">
        <v>1383</v>
      </c>
      <c r="K60" s="126" t="s">
        <v>413</v>
      </c>
    </row>
    <row r="61" spans="3:11" s="448" customFormat="1" x14ac:dyDescent="0.25">
      <c r="C61" s="443"/>
      <c r="D61" s="444"/>
      <c r="E61" s="445"/>
      <c r="F61" s="445"/>
      <c r="G61" s="446"/>
      <c r="H61" s="447"/>
      <c r="I61" s="445"/>
      <c r="J61" s="447"/>
      <c r="K61" s="447"/>
    </row>
    <row r="62" spans="3:11" s="448" customFormat="1" ht="15.75" thickBot="1" x14ac:dyDescent="0.3">
      <c r="C62" s="443"/>
      <c r="D62" s="444"/>
      <c r="E62" s="445"/>
      <c r="F62" s="445"/>
      <c r="G62" s="446"/>
      <c r="H62" s="447"/>
      <c r="I62" s="445"/>
      <c r="J62" s="447"/>
      <c r="K62" s="447"/>
    </row>
    <row r="63" spans="3:11" s="157" customFormat="1" ht="15.75" thickBot="1" x14ac:dyDescent="0.3">
      <c r="C63" s="159" t="s">
        <v>53</v>
      </c>
      <c r="D63" s="110">
        <f>SUM(F70:F77)</f>
        <v>50400</v>
      </c>
      <c r="E63" s="394"/>
      <c r="F63" s="394"/>
      <c r="G63" s="395"/>
      <c r="H63" s="386"/>
      <c r="I63" s="394"/>
      <c r="J63" s="386"/>
      <c r="K63" s="386"/>
    </row>
    <row r="64" spans="3:11" s="157" customFormat="1" x14ac:dyDescent="0.25">
      <c r="C64" s="70"/>
      <c r="D64" s="31"/>
      <c r="E64" s="394"/>
      <c r="F64" s="394"/>
      <c r="G64" s="395"/>
      <c r="H64" s="386"/>
      <c r="I64" s="394"/>
      <c r="J64" s="386"/>
      <c r="K64" s="386"/>
    </row>
    <row r="65" spans="3:11" s="157" customFormat="1" x14ac:dyDescent="0.25">
      <c r="C65" s="70"/>
      <c r="D65" s="31"/>
      <c r="E65" s="394"/>
      <c r="F65" s="394"/>
      <c r="G65" s="395"/>
      <c r="H65" s="386"/>
      <c r="I65" s="394"/>
      <c r="J65" s="386"/>
      <c r="K65" s="386"/>
    </row>
    <row r="66" spans="3:11" s="157" customFormat="1" ht="15.75" x14ac:dyDescent="0.25">
      <c r="C66" s="206" t="s">
        <v>402</v>
      </c>
      <c r="D66" s="207" t="s">
        <v>1501</v>
      </c>
      <c r="E66" s="394"/>
      <c r="F66" s="394"/>
      <c r="G66" s="395"/>
      <c r="H66" s="386"/>
      <c r="I66" s="394"/>
      <c r="J66" s="386"/>
      <c r="K66" s="386"/>
    </row>
    <row r="67" spans="3:11" s="157" customFormat="1" ht="18.75" x14ac:dyDescent="0.25">
      <c r="C67" s="215" t="str">
        <f>IFERROR(VLOOKUP(D66,'Desarrollo e Innov. Curricular'!$E:$F,2,FALSE),IFERROR(VLOOKUP(D66,'Investigación Científica'!$E:$F,2,FALSE),IFERROR(VLOOKUP(D66,'Vinculación Univ. Sociedad'!$E:$F,2,FALSE),IFERROR(VLOOKUP(D66,'Docencia y Profesorado Universi'!$E:$F,2,FALSE),IFERROR(VLOOKUP(D66,'Estudiantes y Graduados'!$E:$F,2,FALSE),IFERROR(VLOOKUP(D66,'Gestion Administrativa'!$E:$F,2,FALSE),IFERROR(VLOOKUP(D66,'Gestión Académica'!$E:$F,2,FALSE),IFERROR(VLOOKUP(D66,'Aseguramiento de la Calidad'!$E:$F,2,FALSE),IFERROR(VLOOKUP(D66,'Gestión del Conocimiento'!$E:$F,2,FALSE),IFERROR(VLOOKUP(D66,'Gobernabilidad y Procesos...'!$E:$F,2,FALSE),IFERROR(VLOOKUP(D66,'Gestión del Talento Humano'!$E:$F,2,FALSE),IFERROR(VLOOKUP(D66,'Internacionalización de la E.S.'!$E:$F,2,FALSE),IFERROR(VLOOKUP(D66,'Cultura de Innovación Insti...'!$E:$F,2,FALSE),VLOOKUP(D66,'Lo Esencial de la Reforma Univ.'!$E:$F,2,0))))))))))))))</f>
        <v>Acompañamiento a las sub-comisiones curriculares a cargo de la creación de las carreras técnicas y tecnológicas</v>
      </c>
      <c r="D67" s="31"/>
      <c r="E67" s="394"/>
      <c r="F67" s="394"/>
      <c r="G67" s="395"/>
      <c r="H67" s="386"/>
      <c r="I67" s="394"/>
      <c r="J67" s="386"/>
      <c r="K67" s="386"/>
    </row>
    <row r="68" spans="3:11" s="448" customFormat="1" ht="15.75" thickBot="1" x14ac:dyDescent="0.3">
      <c r="C68" s="443"/>
      <c r="D68" s="444"/>
      <c r="E68" s="445"/>
      <c r="F68" s="445"/>
      <c r="G68" s="446"/>
      <c r="H68" s="447"/>
      <c r="I68" s="445"/>
      <c r="J68" s="447"/>
      <c r="K68" s="447"/>
    </row>
    <row r="69" spans="3:11" ht="30.75" thickBot="1" x14ac:dyDescent="0.3">
      <c r="C69" s="140" t="s">
        <v>44</v>
      </c>
      <c r="D69" s="140" t="s">
        <v>55</v>
      </c>
      <c r="E69" s="173" t="s">
        <v>57</v>
      </c>
      <c r="F69" s="449" t="s">
        <v>27</v>
      </c>
      <c r="G69" s="450" t="s">
        <v>140</v>
      </c>
      <c r="H69" s="173" t="s">
        <v>46</v>
      </c>
      <c r="I69" s="450" t="s">
        <v>141</v>
      </c>
      <c r="J69" s="450" t="s">
        <v>421</v>
      </c>
      <c r="K69" s="135" t="s">
        <v>422</v>
      </c>
    </row>
    <row r="70" spans="3:11" x14ac:dyDescent="0.25">
      <c r="C70" s="480" t="s">
        <v>437</v>
      </c>
      <c r="D70" s="495">
        <v>4</v>
      </c>
      <c r="E70" s="499">
        <v>2250</v>
      </c>
      <c r="F70" s="500">
        <f t="shared" ref="F70:F77" si="7">D70*E70</f>
        <v>9000</v>
      </c>
      <c r="G70" s="505" t="s">
        <v>138</v>
      </c>
      <c r="H70" s="491" t="s">
        <v>777</v>
      </c>
      <c r="I70" s="500" t="str">
        <f>VLOOKUP(H70,Presupuesto!$B$11:$C$565,2,0)</f>
        <v>VIATICOS NACIONALES</v>
      </c>
      <c r="J70" s="504" t="s">
        <v>1383</v>
      </c>
      <c r="K70" s="100" t="s">
        <v>405</v>
      </c>
    </row>
    <row r="71" spans="3:11" x14ac:dyDescent="0.25">
      <c r="C71" s="145" t="s">
        <v>50</v>
      </c>
      <c r="D71" s="496">
        <v>3</v>
      </c>
      <c r="E71" s="468">
        <v>1200</v>
      </c>
      <c r="F71" s="501">
        <f t="shared" si="7"/>
        <v>3600</v>
      </c>
      <c r="G71" s="506" t="s">
        <v>138</v>
      </c>
      <c r="H71" s="492" t="s">
        <v>765</v>
      </c>
      <c r="I71" s="501" t="str">
        <f>VLOOKUP(H71,Presupuesto!$B$11:$C$565,2,0)</f>
        <v>PASAJES NACIONALES</v>
      </c>
      <c r="J71" s="474" t="str">
        <f t="shared" si="2"/>
        <v>Desarrollo e Innovación Curricular</v>
      </c>
      <c r="K71" s="100" t="s">
        <v>405</v>
      </c>
    </row>
    <row r="72" spans="3:11" x14ac:dyDescent="0.25">
      <c r="C72" s="227" t="s">
        <v>437</v>
      </c>
      <c r="D72" s="497">
        <v>4</v>
      </c>
      <c r="E72" s="502">
        <v>2250</v>
      </c>
      <c r="F72" s="501">
        <f t="shared" si="7"/>
        <v>9000</v>
      </c>
      <c r="G72" s="506" t="s">
        <v>138</v>
      </c>
      <c r="H72" s="492" t="s">
        <v>777</v>
      </c>
      <c r="I72" s="501" t="str">
        <f>VLOOKUP(H72,Presupuesto!$B$11:$C$565,2,0)</f>
        <v>VIATICOS NACIONALES</v>
      </c>
      <c r="J72" s="474" t="s">
        <v>1383</v>
      </c>
      <c r="K72" s="451" t="s">
        <v>407</v>
      </c>
    </row>
    <row r="73" spans="3:11" x14ac:dyDescent="0.25">
      <c r="C73" s="145" t="s">
        <v>50</v>
      </c>
      <c r="D73" s="496">
        <v>3</v>
      </c>
      <c r="E73" s="468">
        <v>1200</v>
      </c>
      <c r="F73" s="501">
        <f t="shared" si="7"/>
        <v>3600</v>
      </c>
      <c r="G73" s="506" t="s">
        <v>138</v>
      </c>
      <c r="H73" s="492" t="s">
        <v>765</v>
      </c>
      <c r="I73" s="501" t="str">
        <f>VLOOKUP(H73,Presupuesto!$B$11:$C$565,2,0)</f>
        <v>PASAJES NACIONALES</v>
      </c>
      <c r="J73" s="474" t="s">
        <v>1383</v>
      </c>
      <c r="K73" s="451" t="s">
        <v>407</v>
      </c>
    </row>
    <row r="74" spans="3:11" x14ac:dyDescent="0.25">
      <c r="C74" s="481" t="s">
        <v>437</v>
      </c>
      <c r="D74" s="498">
        <v>4</v>
      </c>
      <c r="E74" s="503">
        <v>2250</v>
      </c>
      <c r="F74" s="501">
        <f t="shared" si="7"/>
        <v>9000</v>
      </c>
      <c r="G74" s="506" t="s">
        <v>138</v>
      </c>
      <c r="H74" s="492" t="s">
        <v>777</v>
      </c>
      <c r="I74" s="501" t="str">
        <f>VLOOKUP(H74,Presupuesto!$B$11:$C$565,2,0)</f>
        <v>VIATICOS NACIONALES</v>
      </c>
      <c r="J74" s="474" t="s">
        <v>1383</v>
      </c>
      <c r="K74" s="451" t="s">
        <v>410</v>
      </c>
    </row>
    <row r="75" spans="3:11" x14ac:dyDescent="0.25">
      <c r="C75" s="145" t="s">
        <v>50</v>
      </c>
      <c r="D75" s="496">
        <v>3</v>
      </c>
      <c r="E75" s="468">
        <v>1200</v>
      </c>
      <c r="F75" s="501">
        <f t="shared" si="7"/>
        <v>3600</v>
      </c>
      <c r="G75" s="506" t="s">
        <v>138</v>
      </c>
      <c r="H75" s="492" t="s">
        <v>765</v>
      </c>
      <c r="I75" s="501" t="str">
        <f>VLOOKUP(H75,Presupuesto!$B$11:$C$565,2,0)</f>
        <v>PASAJES NACIONALES</v>
      </c>
      <c r="J75" s="474" t="s">
        <v>1383</v>
      </c>
      <c r="K75" s="451" t="s">
        <v>410</v>
      </c>
    </row>
    <row r="76" spans="3:11" x14ac:dyDescent="0.25">
      <c r="C76" s="481" t="s">
        <v>437</v>
      </c>
      <c r="D76" s="498">
        <v>4</v>
      </c>
      <c r="E76" s="503">
        <v>2250</v>
      </c>
      <c r="F76" s="501">
        <f t="shared" si="7"/>
        <v>9000</v>
      </c>
      <c r="G76" s="506" t="s">
        <v>138</v>
      </c>
      <c r="H76" s="492" t="s">
        <v>777</v>
      </c>
      <c r="I76" s="501" t="str">
        <f>VLOOKUP(H76,Presupuesto!$B$11:$C$565,2,0)</f>
        <v>VIATICOS NACIONALES</v>
      </c>
      <c r="J76" s="474" t="s">
        <v>1383</v>
      </c>
      <c r="K76" s="451" t="s">
        <v>413</v>
      </c>
    </row>
    <row r="77" spans="3:11" ht="15.75" thickBot="1" x14ac:dyDescent="0.3">
      <c r="C77" s="149" t="s">
        <v>50</v>
      </c>
      <c r="D77" s="161">
        <v>3</v>
      </c>
      <c r="E77" s="469">
        <v>1200</v>
      </c>
      <c r="F77" s="134">
        <f t="shared" si="7"/>
        <v>3600</v>
      </c>
      <c r="G77" s="507" t="s">
        <v>138</v>
      </c>
      <c r="H77" s="150" t="s">
        <v>765</v>
      </c>
      <c r="I77" s="134" t="str">
        <f>VLOOKUP(H77,Presupuesto!$B$11:$C$565,2,0)</f>
        <v>PASAJES NACIONALES</v>
      </c>
      <c r="J77" s="475" t="s">
        <v>1383</v>
      </c>
      <c r="K77" s="452" t="s">
        <v>413</v>
      </c>
    </row>
    <row r="78" spans="3:11" s="442" customFormat="1" x14ac:dyDescent="0.25">
      <c r="C78" s="443"/>
      <c r="D78" s="444"/>
      <c r="E78" s="445"/>
      <c r="F78" s="445"/>
      <c r="G78" s="446"/>
      <c r="H78" s="447"/>
      <c r="I78" s="445"/>
      <c r="J78" s="447"/>
      <c r="K78" s="447"/>
    </row>
    <row r="79" spans="3:11" s="448" customFormat="1" ht="15.75" thickBot="1" x14ac:dyDescent="0.3">
      <c r="C79" s="443"/>
      <c r="D79" s="444"/>
      <c r="E79" s="445"/>
      <c r="F79" s="445"/>
      <c r="G79" s="446"/>
      <c r="H79" s="447"/>
      <c r="I79" s="445"/>
      <c r="J79" s="447"/>
      <c r="K79" s="447"/>
    </row>
    <row r="80" spans="3:11" s="157" customFormat="1" ht="15.75" thickBot="1" x14ac:dyDescent="0.3">
      <c r="C80" s="159" t="s">
        <v>53</v>
      </c>
      <c r="D80" s="110">
        <f>SUM(F87:F90)</f>
        <v>80000</v>
      </c>
      <c r="E80" s="394"/>
      <c r="F80" s="394"/>
      <c r="G80" s="395"/>
      <c r="H80" s="386"/>
      <c r="I80" s="394"/>
      <c r="J80" s="386"/>
      <c r="K80" s="386"/>
    </row>
    <row r="81" spans="2:11" s="157" customFormat="1" x14ac:dyDescent="0.25">
      <c r="C81" s="70"/>
      <c r="D81" s="31"/>
      <c r="E81" s="394"/>
      <c r="F81" s="394"/>
      <c r="G81" s="395"/>
      <c r="H81" s="386"/>
      <c r="I81" s="394"/>
      <c r="J81" s="386"/>
      <c r="K81" s="386"/>
    </row>
    <row r="82" spans="2:11" s="157" customFormat="1" x14ac:dyDescent="0.25">
      <c r="C82" s="70"/>
      <c r="D82" s="31"/>
      <c r="E82" s="394"/>
      <c r="F82" s="394"/>
      <c r="G82" s="395"/>
      <c r="H82" s="386"/>
      <c r="I82" s="394"/>
      <c r="J82" s="386"/>
      <c r="K82" s="386"/>
    </row>
    <row r="83" spans="2:11" s="157" customFormat="1" ht="15.75" x14ac:dyDescent="0.25">
      <c r="C83" s="206" t="s">
        <v>402</v>
      </c>
      <c r="D83" s="207" t="s">
        <v>1504</v>
      </c>
      <c r="E83" s="394"/>
      <c r="F83" s="394"/>
      <c r="G83" s="395"/>
      <c r="H83" s="386"/>
      <c r="I83" s="394"/>
      <c r="J83" s="386"/>
      <c r="K83" s="386"/>
    </row>
    <row r="84" spans="2:11" s="157" customFormat="1" ht="18.75" x14ac:dyDescent="0.25">
      <c r="C84" s="215" t="str">
        <f>IFERROR(VLOOKUP(D83,'Desarrollo e Innov. Curricular'!$E:$F,2,FALSE),IFERROR(VLOOKUP(D83,'Investigación Científica'!$E:$F,2,FALSE),IFERROR(VLOOKUP(D83,'Vinculación Univ. Sociedad'!$E:$F,2,FALSE),IFERROR(VLOOKUP(D83,'Docencia y Profesorado Universi'!$E:$F,2,FALSE),IFERROR(VLOOKUP(D83,'Estudiantes y Graduados'!$E:$F,2,FALSE),IFERROR(VLOOKUP(D83,'Gestion Administrativa'!$E:$F,2,FALSE),IFERROR(VLOOKUP(D83,'Gestión Académica'!$E:$F,2,FALSE),IFERROR(VLOOKUP(D83,'Aseguramiento de la Calidad'!$E:$F,2,FALSE),IFERROR(VLOOKUP(D83,'Gestión del Conocimiento'!$E:$F,2,FALSE),IFERROR(VLOOKUP(D83,'Gobernabilidad y Procesos...'!$E:$F,2,FALSE),IFERROR(VLOOKUP(D83,'Gestión del Talento Humano'!$E:$F,2,FALSE),IFERROR(VLOOKUP(D83,'Internacionalización de la E.S.'!$E:$F,2,FALSE),IFERROR(VLOOKUP(D83,'Cultura de Innovación Insti...'!$E:$F,2,FALSE),VLOOKUP(D83,'Lo Esencial de la Reforma Univ.'!$E:$F,2,0))))))))))))))</f>
        <v>Compra de equipos/insumos para las carreras tecnológicas a nivel nacional</v>
      </c>
      <c r="D84" s="31"/>
      <c r="E84" s="394"/>
      <c r="F84" s="394"/>
      <c r="G84" s="395"/>
      <c r="H84" s="386"/>
      <c r="I84" s="394"/>
      <c r="J84" s="386"/>
      <c r="K84" s="386"/>
    </row>
    <row r="85" spans="2:11" s="448" customFormat="1" ht="15.75" thickBot="1" x14ac:dyDescent="0.3">
      <c r="C85" s="443"/>
      <c r="D85" s="444"/>
      <c r="E85" s="445"/>
      <c r="F85" s="445"/>
      <c r="G85" s="446"/>
      <c r="H85" s="447"/>
      <c r="I85" s="445"/>
      <c r="J85" s="447"/>
      <c r="K85" s="447"/>
    </row>
    <row r="86" spans="2:11" s="448" customFormat="1" ht="30.75" thickBot="1" x14ac:dyDescent="0.3">
      <c r="C86" s="140" t="s">
        <v>44</v>
      </c>
      <c r="D86" s="140" t="s">
        <v>55</v>
      </c>
      <c r="E86" s="173" t="s">
        <v>57</v>
      </c>
      <c r="F86" s="449" t="s">
        <v>27</v>
      </c>
      <c r="G86" s="450" t="s">
        <v>140</v>
      </c>
      <c r="H86" s="173" t="s">
        <v>46</v>
      </c>
      <c r="I86" s="450" t="s">
        <v>141</v>
      </c>
      <c r="J86" s="450" t="s">
        <v>421</v>
      </c>
      <c r="K86" s="135" t="s">
        <v>422</v>
      </c>
    </row>
    <row r="87" spans="2:11" x14ac:dyDescent="0.25">
      <c r="B87" s="155"/>
      <c r="C87" s="464" t="s">
        <v>1540</v>
      </c>
      <c r="D87" s="465">
        <v>2</v>
      </c>
      <c r="E87" s="467">
        <v>10000</v>
      </c>
      <c r="F87" s="470">
        <f t="shared" ref="F87:F90" si="8">D87*E87</f>
        <v>20000</v>
      </c>
      <c r="G87" s="472" t="s">
        <v>138</v>
      </c>
      <c r="H87" s="477" t="s">
        <v>1019</v>
      </c>
      <c r="I87" s="351" t="str">
        <f>VLOOKUP(H87,Presupuesto!$B$11:$C$565,2,0)</f>
        <v>EQUIPO MEDICO Y LABORATORIO</v>
      </c>
      <c r="J87" s="118" t="str">
        <f t="shared" si="2"/>
        <v>Desarrollo e Innovación Curricular</v>
      </c>
      <c r="K87" s="100" t="s">
        <v>405</v>
      </c>
    </row>
    <row r="88" spans="2:11" x14ac:dyDescent="0.25">
      <c r="C88" s="145" t="s">
        <v>1540</v>
      </c>
      <c r="D88" s="465">
        <v>2</v>
      </c>
      <c r="E88" s="468">
        <v>10000</v>
      </c>
      <c r="F88" s="470">
        <f t="shared" si="8"/>
        <v>20000</v>
      </c>
      <c r="G88" s="165" t="s">
        <v>138</v>
      </c>
      <c r="H88" s="478" t="s">
        <v>1019</v>
      </c>
      <c r="I88" s="119" t="str">
        <f>VLOOKUP(H88,Presupuesto!$B$11:$C$565,2,0)</f>
        <v>EQUIPO MEDICO Y LABORATORIO</v>
      </c>
      <c r="J88" s="476" t="s">
        <v>1383</v>
      </c>
      <c r="K88" s="476" t="s">
        <v>407</v>
      </c>
    </row>
    <row r="89" spans="2:11" x14ac:dyDescent="0.25">
      <c r="C89" s="145" t="s">
        <v>1540</v>
      </c>
      <c r="D89" s="465">
        <v>2</v>
      </c>
      <c r="E89" s="468">
        <v>10000</v>
      </c>
      <c r="F89" s="470">
        <f t="shared" si="8"/>
        <v>20000</v>
      </c>
      <c r="G89" s="165" t="s">
        <v>138</v>
      </c>
      <c r="H89" s="478" t="s">
        <v>1019</v>
      </c>
      <c r="I89" s="119" t="str">
        <f>VLOOKUP(H89,Presupuesto!$B$11:$C$565,2,0)</f>
        <v>EQUIPO MEDICO Y LABORATORIO</v>
      </c>
      <c r="J89" s="476" t="s">
        <v>1383</v>
      </c>
      <c r="K89" s="476" t="s">
        <v>410</v>
      </c>
    </row>
    <row r="90" spans="2:11" ht="15.75" thickBot="1" x14ac:dyDescent="0.3">
      <c r="C90" s="149" t="s">
        <v>1540</v>
      </c>
      <c r="D90" s="466">
        <v>2</v>
      </c>
      <c r="E90" s="469">
        <v>10000</v>
      </c>
      <c r="F90" s="471">
        <f t="shared" si="8"/>
        <v>20000</v>
      </c>
      <c r="G90" s="164" t="s">
        <v>138</v>
      </c>
      <c r="H90" s="479" t="s">
        <v>1019</v>
      </c>
      <c r="I90" s="107" t="str">
        <f>VLOOKUP(H90,Presupuesto!$B$11:$C$565,2,0)</f>
        <v>EQUIPO MEDICO Y LABORATORIO</v>
      </c>
      <c r="J90" s="126" t="s">
        <v>1383</v>
      </c>
      <c r="K90" s="126" t="s">
        <v>413</v>
      </c>
    </row>
    <row r="91" spans="2:11" s="448" customFormat="1" x14ac:dyDescent="0.25">
      <c r="C91" s="443"/>
      <c r="D91" s="444"/>
      <c r="E91" s="445"/>
      <c r="F91" s="445"/>
      <c r="G91" s="446"/>
      <c r="H91" s="447"/>
      <c r="I91" s="445"/>
      <c r="J91" s="447"/>
      <c r="K91" s="447"/>
    </row>
    <row r="92" spans="2:11" s="448" customFormat="1" ht="15.75" thickBot="1" x14ac:dyDescent="0.3">
      <c r="C92" s="443"/>
      <c r="D92" s="444"/>
      <c r="E92" s="445"/>
      <c r="F92" s="445"/>
      <c r="G92" s="446"/>
      <c r="H92" s="447"/>
      <c r="I92" s="445"/>
      <c r="J92" s="447"/>
      <c r="K92" s="447"/>
    </row>
    <row r="93" spans="2:11" s="157" customFormat="1" ht="15.75" thickBot="1" x14ac:dyDescent="0.3">
      <c r="C93" s="159" t="s">
        <v>53</v>
      </c>
      <c r="D93" s="110">
        <f>SUM(F100:F107)</f>
        <v>22800</v>
      </c>
      <c r="E93" s="394"/>
      <c r="F93" s="394"/>
      <c r="G93" s="395"/>
      <c r="H93" s="386"/>
      <c r="I93" s="394"/>
      <c r="J93" s="386"/>
      <c r="K93" s="386"/>
    </row>
    <row r="94" spans="2:11" s="157" customFormat="1" x14ac:dyDescent="0.25">
      <c r="C94" s="70"/>
      <c r="D94" s="31"/>
      <c r="E94" s="394"/>
      <c r="F94" s="394"/>
      <c r="G94" s="395"/>
      <c r="H94" s="386"/>
      <c r="I94" s="394"/>
      <c r="J94" s="386"/>
      <c r="K94" s="386"/>
    </row>
    <row r="95" spans="2:11" s="157" customFormat="1" x14ac:dyDescent="0.25">
      <c r="C95" s="70"/>
      <c r="D95" s="31"/>
      <c r="E95" s="394"/>
      <c r="F95" s="394"/>
      <c r="G95" s="395"/>
      <c r="H95" s="386"/>
      <c r="I95" s="394"/>
      <c r="J95" s="386"/>
      <c r="K95" s="386"/>
    </row>
    <row r="96" spans="2:11" s="157" customFormat="1" ht="15.75" x14ac:dyDescent="0.25">
      <c r="C96" s="206" t="s">
        <v>402</v>
      </c>
      <c r="D96" s="207" t="s">
        <v>1537</v>
      </c>
      <c r="E96" s="394"/>
      <c r="F96" s="394"/>
      <c r="G96" s="395"/>
      <c r="H96" s="386"/>
      <c r="I96" s="394"/>
      <c r="J96" s="386"/>
      <c r="K96" s="386"/>
    </row>
    <row r="97" spans="3:11" s="157" customFormat="1" ht="18.75" x14ac:dyDescent="0.25">
      <c r="C97" s="215" t="str">
        <f>IFERROR(VLOOKUP(D96,'Desarrollo e Innov. Curricular'!$E:$F,2,FALSE),IFERROR(VLOOKUP(D96,'Investigación Científica'!$E:$F,2,FALSE),IFERROR(VLOOKUP(D96,'Vinculación Univ. Sociedad'!$E:$F,2,FALSE),IFERROR(VLOOKUP(D96,'Docencia y Profesorado Universi'!$E:$F,2,FALSE),IFERROR(VLOOKUP(D96,'Estudiantes y Graduados'!$E:$F,2,FALSE),IFERROR(VLOOKUP(D96,'Gestion Administrativa'!$E:$F,2,FALSE),IFERROR(VLOOKUP(D96,'Gestión Académica'!$E:$F,2,FALSE),IFERROR(VLOOKUP(D96,'Aseguramiento de la Calidad'!$E:$F,2,FALSE),IFERROR(VLOOKUP(D96,'Gestión del Conocimiento'!$E:$F,2,FALSE),IFERROR(VLOOKUP(D96,'Gobernabilidad y Procesos...'!$E:$F,2,FALSE),IFERROR(VLOOKUP(D96,'Gestión del Talento Humano'!$E:$F,2,FALSE),IFERROR(VLOOKUP(D96,'Internacionalización de la E.S.'!$E:$F,2,FALSE),IFERROR(VLOOKUP(D96,'Cultura de Innovación Insti...'!$E:$F,2,FALSE),VLOOKUP(D96,'Lo Esencial de la Reforma Univ.'!$E:$F,2,0))))))))))))))</f>
        <v>Visitas a Centros Regionales y/o decanaturas</v>
      </c>
      <c r="D97" s="31"/>
      <c r="E97" s="394"/>
      <c r="F97" s="394"/>
      <c r="G97" s="395"/>
      <c r="H97" s="386"/>
      <c r="I97" s="394"/>
      <c r="J97" s="386"/>
      <c r="K97" s="386"/>
    </row>
    <row r="98" spans="3:11" s="448" customFormat="1" ht="15.75" thickBot="1" x14ac:dyDescent="0.3">
      <c r="C98" s="443"/>
      <c r="D98" s="444"/>
      <c r="E98" s="445"/>
      <c r="F98" s="445">
        <f t="shared" si="0"/>
        <v>0</v>
      </c>
      <c r="G98" s="446"/>
      <c r="H98" s="447"/>
      <c r="I98" s="445" t="e">
        <f>VLOOKUP(H98,Presupuesto!$B$11:$C$565,2,0)</f>
        <v>#N/A</v>
      </c>
      <c r="J98" s="447" t="str">
        <f t="shared" si="2"/>
        <v>Desarrollo e Innovación Curricular</v>
      </c>
      <c r="K98" s="447" t="s">
        <v>423</v>
      </c>
    </row>
    <row r="99" spans="3:11" ht="30.75" thickBot="1" x14ac:dyDescent="0.3">
      <c r="C99" s="140" t="s">
        <v>44</v>
      </c>
      <c r="D99" s="140" t="s">
        <v>55</v>
      </c>
      <c r="E99" s="131" t="s">
        <v>57</v>
      </c>
      <c r="F99" s="449" t="s">
        <v>27</v>
      </c>
      <c r="G99" s="137" t="s">
        <v>140</v>
      </c>
      <c r="H99" s="173" t="s">
        <v>46</v>
      </c>
      <c r="I99" s="137" t="s">
        <v>141</v>
      </c>
      <c r="J99" s="450" t="s">
        <v>421</v>
      </c>
      <c r="K99" s="135" t="s">
        <v>422</v>
      </c>
    </row>
    <row r="100" spans="3:11" x14ac:dyDescent="0.25">
      <c r="C100" s="480" t="s">
        <v>437</v>
      </c>
      <c r="D100" s="482">
        <v>2</v>
      </c>
      <c r="E100" s="487">
        <v>2250</v>
      </c>
      <c r="F100" s="351">
        <f t="shared" ref="F100:F107" si="9">D100*E100</f>
        <v>4500</v>
      </c>
      <c r="G100" s="458" t="s">
        <v>138</v>
      </c>
      <c r="H100" s="491" t="s">
        <v>777</v>
      </c>
      <c r="I100" s="493" t="str">
        <f>VLOOKUP(H100,Presupuesto!$B$11:$C$565,2,0)</f>
        <v>VIATICOS NACIONALES</v>
      </c>
      <c r="J100" s="494" t="s">
        <v>1383</v>
      </c>
      <c r="K100" s="100" t="s">
        <v>405</v>
      </c>
    </row>
    <row r="101" spans="3:11" x14ac:dyDescent="0.25">
      <c r="C101" s="145" t="s">
        <v>50</v>
      </c>
      <c r="D101" s="201">
        <v>1</v>
      </c>
      <c r="E101" s="486">
        <v>1200</v>
      </c>
      <c r="F101" s="119">
        <f t="shared" si="9"/>
        <v>1200</v>
      </c>
      <c r="G101" s="489" t="s">
        <v>138</v>
      </c>
      <c r="H101" s="492" t="s">
        <v>765</v>
      </c>
      <c r="I101" s="470" t="str">
        <f>VLOOKUP(H101,Presupuesto!$B$11:$C$565,2,0)</f>
        <v>PASAJES NACIONALES</v>
      </c>
      <c r="J101" s="453" t="str">
        <f t="shared" si="2"/>
        <v>Desarrollo e Innovación Curricular</v>
      </c>
      <c r="K101" s="100" t="s">
        <v>405</v>
      </c>
    </row>
    <row r="102" spans="3:11" x14ac:dyDescent="0.25">
      <c r="C102" s="227" t="s">
        <v>437</v>
      </c>
      <c r="D102" s="483">
        <v>2</v>
      </c>
      <c r="E102" s="487">
        <v>2250</v>
      </c>
      <c r="F102" s="119">
        <f t="shared" si="9"/>
        <v>4500</v>
      </c>
      <c r="G102" s="489" t="s">
        <v>138</v>
      </c>
      <c r="H102" s="492" t="s">
        <v>777</v>
      </c>
      <c r="I102" s="470" t="str">
        <f>VLOOKUP(H102,Presupuesto!$B$11:$C$565,2,0)</f>
        <v>VIATICOS NACIONALES</v>
      </c>
      <c r="J102" s="453" t="s">
        <v>1383</v>
      </c>
      <c r="K102" s="476" t="s">
        <v>407</v>
      </c>
    </row>
    <row r="103" spans="3:11" x14ac:dyDescent="0.25">
      <c r="C103" s="145" t="s">
        <v>50</v>
      </c>
      <c r="D103" s="201">
        <v>1</v>
      </c>
      <c r="E103" s="486">
        <v>1200</v>
      </c>
      <c r="F103" s="119">
        <f t="shared" si="9"/>
        <v>1200</v>
      </c>
      <c r="G103" s="489" t="s">
        <v>138</v>
      </c>
      <c r="H103" s="492" t="s">
        <v>765</v>
      </c>
      <c r="I103" s="470" t="str">
        <f>VLOOKUP(H103,Presupuesto!$B$11:$C$565,2,0)</f>
        <v>PASAJES NACIONALES</v>
      </c>
      <c r="J103" s="453" t="s">
        <v>1383</v>
      </c>
      <c r="K103" s="476" t="s">
        <v>407</v>
      </c>
    </row>
    <row r="104" spans="3:11" x14ac:dyDescent="0.25">
      <c r="C104" s="481" t="s">
        <v>437</v>
      </c>
      <c r="D104" s="484">
        <v>2</v>
      </c>
      <c r="E104" s="485">
        <v>2250</v>
      </c>
      <c r="F104" s="119">
        <f t="shared" si="9"/>
        <v>4500</v>
      </c>
      <c r="G104" s="489" t="s">
        <v>138</v>
      </c>
      <c r="H104" s="492" t="s">
        <v>777</v>
      </c>
      <c r="I104" s="470" t="str">
        <f>VLOOKUP(H104,Presupuesto!$B$11:$C$565,2,0)</f>
        <v>VIATICOS NACIONALES</v>
      </c>
      <c r="J104" s="453" t="s">
        <v>1383</v>
      </c>
      <c r="K104" s="476" t="s">
        <v>410</v>
      </c>
    </row>
    <row r="105" spans="3:11" x14ac:dyDescent="0.25">
      <c r="C105" s="145" t="s">
        <v>50</v>
      </c>
      <c r="D105" s="201">
        <v>1</v>
      </c>
      <c r="E105" s="486">
        <v>1200</v>
      </c>
      <c r="F105" s="119">
        <f t="shared" si="9"/>
        <v>1200</v>
      </c>
      <c r="G105" s="489" t="s">
        <v>138</v>
      </c>
      <c r="H105" s="492" t="s">
        <v>765</v>
      </c>
      <c r="I105" s="470" t="str">
        <f>VLOOKUP(H105,Presupuesto!$B$11:$C$565,2,0)</f>
        <v>PASAJES NACIONALES</v>
      </c>
      <c r="J105" s="453" t="s">
        <v>1383</v>
      </c>
      <c r="K105" s="476" t="s">
        <v>410</v>
      </c>
    </row>
    <row r="106" spans="3:11" x14ac:dyDescent="0.25">
      <c r="C106" s="481" t="s">
        <v>437</v>
      </c>
      <c r="D106" s="484">
        <v>2</v>
      </c>
      <c r="E106" s="485">
        <v>2250</v>
      </c>
      <c r="F106" s="119">
        <f t="shared" si="9"/>
        <v>4500</v>
      </c>
      <c r="G106" s="489" t="s">
        <v>138</v>
      </c>
      <c r="H106" s="492" t="s">
        <v>777</v>
      </c>
      <c r="I106" s="470" t="str">
        <f>VLOOKUP(H106,Presupuesto!$B$11:$C$565,2,0)</f>
        <v>VIATICOS NACIONALES</v>
      </c>
      <c r="J106" s="453" t="s">
        <v>1383</v>
      </c>
      <c r="K106" s="476" t="s">
        <v>413</v>
      </c>
    </row>
    <row r="107" spans="3:11" ht="15.75" thickBot="1" x14ac:dyDescent="0.3">
      <c r="C107" s="149" t="s">
        <v>50</v>
      </c>
      <c r="D107" s="229">
        <v>1</v>
      </c>
      <c r="E107" s="488">
        <v>1200</v>
      </c>
      <c r="F107" s="107">
        <f t="shared" si="9"/>
        <v>1200</v>
      </c>
      <c r="G107" s="490" t="s">
        <v>138</v>
      </c>
      <c r="H107" s="150" t="s">
        <v>765</v>
      </c>
      <c r="I107" s="471" t="str">
        <f>VLOOKUP(H107,Presupuesto!$B$11:$C$565,2,0)</f>
        <v>PASAJES NACIONALES</v>
      </c>
      <c r="J107" s="108" t="s">
        <v>1383</v>
      </c>
      <c r="K107" s="126" t="s">
        <v>413</v>
      </c>
    </row>
  </sheetData>
  <dataValidations count="5">
    <dataValidation type="list" allowBlank="1" showInputMessage="1" showErrorMessage="1" errorTitle="¡Ingreso Inválido!" error="Seleccione una opción de la lista." promptTitle="Tipo de Presupuesto" prompt="Seleccione una opción de la lista." sqref="G17:G32 G53:G68 G70:G85 G100:G107 G34:G51 G87:G98">
      <formula1>$R$2:$S$2</formula1>
    </dataValidation>
    <dataValidation type="list" allowBlank="1" showInputMessage="1" showErrorMessage="1" errorTitle="¡Ingreso Inválido!" error="Seleccione una opción de la lista" promptTitle="Mes Requerido" prompt="Seleccione el mes en el que requiere el recurso." sqref="K17:K32 K53:K68 K70:K85 K100:K107 K34:K51 K87:K98">
      <formula1>$U$2:$AF$2</formula1>
    </dataValidation>
    <dataValidation type="list" allowBlank="1" showInputMessage="1" showErrorMessage="1" errorTitle="¡Ingreso Inválido!" error="Seleccione una opción de la lista." promptTitle="Dimensión Estratégica" prompt="Seleccione una opción de la lista." sqref="J17:J32 J53:J68 J70:J85 J100:J107 J34:J51 J87:J98">
      <formula1>$A$2:$N$2</formula1>
    </dataValidation>
    <dataValidation type="list" allowBlank="1" showInputMessage="1" showErrorMessage="1" errorTitle="¡Ingreso Invalido!" error="Seleccione una opción de la lista." promptTitle="Categoria/Zona de Viáticos" prompt="Seleccione una opción de la lista" sqref="C17 C34 C53 C19 C21 C23 C36 C42 C55 C57 C59 C70 C72 C74 C76 C100 C102 C104 C106 C38 C40">
      <formula1>$AH$2:$BU$2</formula1>
    </dataValidation>
    <dataValidation type="list" allowBlank="1" showInputMessage="1" showErrorMessage="1" errorTitle="¡Ingreso Inválido!" error="Verifique el valor ingresado." promptTitle="Ingrese el Objeto de Gasto" prompt="Ingrese el Objeto de Gasto" sqref="H17:H32 H100:H107 H53:H68 H70:H85 H34:H51 H87:H9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G11" sqref="G11"/>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9" t="s">
        <v>261</v>
      </c>
      <c r="B1" s="192" t="s">
        <v>262</v>
      </c>
      <c r="C1" s="183" t="s">
        <v>263</v>
      </c>
      <c r="D1" s="183" t="s">
        <v>512</v>
      </c>
      <c r="E1" s="183" t="s">
        <v>514</v>
      </c>
      <c r="F1" s="183" t="s">
        <v>516</v>
      </c>
      <c r="G1" s="183" t="s">
        <v>518</v>
      </c>
      <c r="H1" s="183" t="s">
        <v>520</v>
      </c>
      <c r="I1" s="183" t="s">
        <v>522</v>
      </c>
      <c r="J1" s="183" t="s">
        <v>264</v>
      </c>
      <c r="K1" s="183" t="s">
        <v>525</v>
      </c>
      <c r="L1" s="183" t="s">
        <v>265</v>
      </c>
      <c r="M1" s="183" t="s">
        <v>527</v>
      </c>
      <c r="N1" s="183" t="s">
        <v>529</v>
      </c>
      <c r="O1" s="183" t="s">
        <v>531</v>
      </c>
      <c r="P1" s="183" t="s">
        <v>266</v>
      </c>
      <c r="Q1" s="183" t="s">
        <v>532</v>
      </c>
      <c r="R1" s="183" t="s">
        <v>535</v>
      </c>
      <c r="S1" s="183" t="s">
        <v>267</v>
      </c>
      <c r="T1" s="183" t="s">
        <v>537</v>
      </c>
      <c r="U1" s="183" t="s">
        <v>268</v>
      </c>
      <c r="V1" s="183" t="s">
        <v>538</v>
      </c>
      <c r="W1" s="183" t="s">
        <v>539</v>
      </c>
      <c r="X1" s="183" t="s">
        <v>543</v>
      </c>
      <c r="Y1" s="183" t="s">
        <v>284</v>
      </c>
      <c r="Z1" s="183" t="s">
        <v>544</v>
      </c>
      <c r="AA1" s="183" t="s">
        <v>546</v>
      </c>
      <c r="AB1" s="183" t="s">
        <v>548</v>
      </c>
      <c r="AC1" s="183" t="s">
        <v>285</v>
      </c>
      <c r="AD1" s="183" t="s">
        <v>550</v>
      </c>
      <c r="AE1" s="183" t="s">
        <v>552</v>
      </c>
      <c r="AF1" s="183" t="s">
        <v>554</v>
      </c>
      <c r="AG1" s="183" t="s">
        <v>556</v>
      </c>
      <c r="AH1" s="183" t="s">
        <v>260</v>
      </c>
      <c r="AI1" s="183" t="s">
        <v>558</v>
      </c>
      <c r="AJ1" s="192" t="s">
        <v>269</v>
      </c>
      <c r="AK1" s="183" t="s">
        <v>560</v>
      </c>
      <c r="AL1" s="183" t="s">
        <v>270</v>
      </c>
      <c r="AM1" s="183" t="s">
        <v>562</v>
      </c>
      <c r="AN1" s="183" t="s">
        <v>564</v>
      </c>
      <c r="AO1" s="183" t="s">
        <v>271</v>
      </c>
      <c r="AP1" s="183" t="s">
        <v>566</v>
      </c>
      <c r="AQ1" s="183" t="s">
        <v>568</v>
      </c>
      <c r="AR1" s="183" t="s">
        <v>272</v>
      </c>
      <c r="AS1" s="183" t="s">
        <v>569</v>
      </c>
      <c r="AT1" s="183" t="s">
        <v>571</v>
      </c>
      <c r="AU1" s="183" t="s">
        <v>572</v>
      </c>
      <c r="AV1" s="183" t="s">
        <v>573</v>
      </c>
      <c r="AW1" s="183" t="s">
        <v>575</v>
      </c>
      <c r="AX1" s="183" t="s">
        <v>577</v>
      </c>
      <c r="AY1" s="183" t="s">
        <v>578</v>
      </c>
      <c r="AZ1" s="183" t="s">
        <v>273</v>
      </c>
      <c r="BA1" s="183" t="s">
        <v>580</v>
      </c>
      <c r="BB1" s="183" t="s">
        <v>582</v>
      </c>
      <c r="BC1" s="183" t="s">
        <v>584</v>
      </c>
      <c r="BD1" s="183" t="s">
        <v>586</v>
      </c>
      <c r="BE1" s="183" t="s">
        <v>588</v>
      </c>
      <c r="BF1" s="183" t="s">
        <v>590</v>
      </c>
      <c r="BG1" s="183" t="s">
        <v>592</v>
      </c>
      <c r="BH1" s="183" t="s">
        <v>594</v>
      </c>
      <c r="BI1" s="183" t="s">
        <v>286</v>
      </c>
      <c r="BJ1" s="183" t="s">
        <v>596</v>
      </c>
      <c r="BK1" s="183" t="s">
        <v>598</v>
      </c>
      <c r="BL1" s="183" t="s">
        <v>600</v>
      </c>
      <c r="BM1" s="183" t="s">
        <v>602</v>
      </c>
      <c r="BN1" s="183" t="s">
        <v>604</v>
      </c>
      <c r="BO1" s="183" t="s">
        <v>606</v>
      </c>
      <c r="BP1" s="183" t="s">
        <v>608</v>
      </c>
      <c r="BQ1" s="183" t="s">
        <v>610</v>
      </c>
      <c r="BR1" s="183" t="s">
        <v>612</v>
      </c>
      <c r="BS1" s="183" t="s">
        <v>614</v>
      </c>
      <c r="BT1" s="192" t="s">
        <v>274</v>
      </c>
      <c r="BU1" s="183" t="s">
        <v>275</v>
      </c>
      <c r="BV1" s="183" t="s">
        <v>616</v>
      </c>
      <c r="BW1" s="183" t="s">
        <v>276</v>
      </c>
      <c r="BX1" s="183" t="s">
        <v>618</v>
      </c>
      <c r="BY1" s="183" t="s">
        <v>620</v>
      </c>
      <c r="BZ1" s="192" t="s">
        <v>277</v>
      </c>
      <c r="CA1" s="183" t="s">
        <v>278</v>
      </c>
      <c r="CB1" s="183" t="s">
        <v>622</v>
      </c>
      <c r="CC1" s="183" t="s">
        <v>279</v>
      </c>
      <c r="CD1" s="183" t="s">
        <v>624</v>
      </c>
      <c r="CE1" s="183" t="s">
        <v>626</v>
      </c>
      <c r="CF1" s="183" t="s">
        <v>628</v>
      </c>
      <c r="CG1" s="192" t="s">
        <v>280</v>
      </c>
      <c r="CH1" s="183" t="s">
        <v>634</v>
      </c>
      <c r="CI1" s="183" t="s">
        <v>636</v>
      </c>
      <c r="CJ1" s="183" t="s">
        <v>281</v>
      </c>
      <c r="CK1" s="183" t="s">
        <v>630</v>
      </c>
      <c r="CL1" s="183" t="s">
        <v>632</v>
      </c>
      <c r="CM1" s="183" t="s">
        <v>282</v>
      </c>
      <c r="CN1" s="183" t="s">
        <v>638</v>
      </c>
      <c r="CO1" s="183" t="s">
        <v>283</v>
      </c>
      <c r="CP1" s="183" t="s">
        <v>639</v>
      </c>
      <c r="CQ1" s="180" t="s">
        <v>287</v>
      </c>
      <c r="CR1" s="192" t="s">
        <v>288</v>
      </c>
      <c r="CS1" s="183" t="s">
        <v>640</v>
      </c>
      <c r="CT1" s="183" t="s">
        <v>641</v>
      </c>
      <c r="CU1" s="183" t="s">
        <v>643</v>
      </c>
      <c r="CV1" s="183" t="s">
        <v>289</v>
      </c>
      <c r="CW1" s="183" t="s">
        <v>645</v>
      </c>
      <c r="CX1" s="183" t="s">
        <v>647</v>
      </c>
      <c r="CY1" s="183" t="s">
        <v>649</v>
      </c>
      <c r="CZ1" s="183" t="s">
        <v>651</v>
      </c>
      <c r="DA1" s="183" t="s">
        <v>653</v>
      </c>
      <c r="DB1" s="183" t="s">
        <v>655</v>
      </c>
      <c r="DC1" s="192" t="s">
        <v>290</v>
      </c>
      <c r="DD1" s="183" t="s">
        <v>291</v>
      </c>
      <c r="DE1" s="183" t="s">
        <v>657</v>
      </c>
      <c r="DF1" s="183" t="s">
        <v>292</v>
      </c>
      <c r="DG1" s="183" t="s">
        <v>659</v>
      </c>
      <c r="DH1" s="183" t="s">
        <v>661</v>
      </c>
      <c r="DI1" s="183" t="s">
        <v>663</v>
      </c>
      <c r="DJ1" s="183" t="s">
        <v>665</v>
      </c>
      <c r="DK1" s="183" t="s">
        <v>667</v>
      </c>
      <c r="DL1" s="183" t="s">
        <v>669</v>
      </c>
      <c r="DM1" s="183" t="s">
        <v>671</v>
      </c>
      <c r="DN1" s="183" t="s">
        <v>293</v>
      </c>
      <c r="DO1" s="183" t="s">
        <v>673</v>
      </c>
      <c r="DP1" s="183" t="s">
        <v>675</v>
      </c>
      <c r="DQ1" s="183" t="s">
        <v>677</v>
      </c>
      <c r="DR1" s="192" t="s">
        <v>294</v>
      </c>
      <c r="DS1" s="183" t="s">
        <v>679</v>
      </c>
      <c r="DT1" s="183" t="s">
        <v>295</v>
      </c>
      <c r="DU1" s="183" t="s">
        <v>681</v>
      </c>
      <c r="DV1" s="183" t="s">
        <v>296</v>
      </c>
      <c r="DW1" s="183" t="s">
        <v>683</v>
      </c>
      <c r="DX1" s="183" t="s">
        <v>685</v>
      </c>
      <c r="DY1" s="183" t="s">
        <v>687</v>
      </c>
      <c r="DZ1" s="183" t="s">
        <v>689</v>
      </c>
      <c r="EA1" s="183" t="s">
        <v>691</v>
      </c>
      <c r="EB1" s="183" t="s">
        <v>693</v>
      </c>
      <c r="EC1" s="183" t="s">
        <v>695</v>
      </c>
      <c r="ED1" s="183" t="s">
        <v>697</v>
      </c>
      <c r="EE1" s="183" t="s">
        <v>699</v>
      </c>
      <c r="EF1" s="183" t="s">
        <v>701</v>
      </c>
      <c r="EG1" s="183" t="s">
        <v>703</v>
      </c>
      <c r="EH1" s="192" t="s">
        <v>297</v>
      </c>
      <c r="EI1" s="183" t="s">
        <v>705</v>
      </c>
      <c r="EJ1" s="183" t="s">
        <v>298</v>
      </c>
      <c r="EK1" s="183" t="s">
        <v>707</v>
      </c>
      <c r="EL1" s="183" t="s">
        <v>709</v>
      </c>
      <c r="EM1" s="183" t="s">
        <v>299</v>
      </c>
      <c r="EN1" s="183" t="s">
        <v>711</v>
      </c>
      <c r="EO1" s="183" t="s">
        <v>713</v>
      </c>
      <c r="EP1" s="183" t="s">
        <v>300</v>
      </c>
      <c r="EQ1" s="183" t="s">
        <v>715</v>
      </c>
      <c r="ER1" s="183" t="s">
        <v>717</v>
      </c>
      <c r="ES1" s="183" t="s">
        <v>719</v>
      </c>
      <c r="ET1" s="183" t="s">
        <v>301</v>
      </c>
      <c r="EU1" s="183" t="s">
        <v>721</v>
      </c>
      <c r="EV1" s="183" t="s">
        <v>723</v>
      </c>
      <c r="EW1" s="192" t="s">
        <v>302</v>
      </c>
      <c r="EX1" s="183" t="s">
        <v>303</v>
      </c>
      <c r="EY1" s="183" t="s">
        <v>725</v>
      </c>
      <c r="EZ1" s="183" t="s">
        <v>727</v>
      </c>
      <c r="FA1" s="183" t="s">
        <v>729</v>
      </c>
      <c r="FB1" s="183" t="s">
        <v>731</v>
      </c>
      <c r="FC1" s="183" t="s">
        <v>304</v>
      </c>
      <c r="FD1" s="183" t="s">
        <v>733</v>
      </c>
      <c r="FE1" s="183" t="s">
        <v>735</v>
      </c>
      <c r="FF1" s="183" t="s">
        <v>737</v>
      </c>
      <c r="FG1" s="183" t="s">
        <v>739</v>
      </c>
      <c r="FH1" s="183" t="s">
        <v>741</v>
      </c>
      <c r="FI1" s="183" t="s">
        <v>305</v>
      </c>
      <c r="FJ1" s="183" t="s">
        <v>744</v>
      </c>
      <c r="FK1" s="183" t="s">
        <v>306</v>
      </c>
      <c r="FL1" s="183" t="s">
        <v>747</v>
      </c>
      <c r="FM1" s="183" t="s">
        <v>748</v>
      </c>
      <c r="FN1" s="183" t="s">
        <v>750</v>
      </c>
      <c r="FO1" s="183" t="s">
        <v>307</v>
      </c>
      <c r="FP1" s="183" t="s">
        <v>753</v>
      </c>
      <c r="FQ1" s="183" t="s">
        <v>754</v>
      </c>
      <c r="FR1" s="183" t="s">
        <v>756</v>
      </c>
      <c r="FS1" s="183" t="s">
        <v>308</v>
      </c>
      <c r="FT1" s="183" t="s">
        <v>759</v>
      </c>
      <c r="FU1" s="183" t="s">
        <v>761</v>
      </c>
      <c r="FV1" s="183" t="s">
        <v>763</v>
      </c>
      <c r="FW1" s="192" t="s">
        <v>309</v>
      </c>
      <c r="FX1" s="192" t="s">
        <v>310</v>
      </c>
      <c r="FY1" s="183" t="s">
        <v>316</v>
      </c>
      <c r="FZ1" s="183" t="s">
        <v>765</v>
      </c>
      <c r="GA1" s="183" t="s">
        <v>767</v>
      </c>
      <c r="GB1" s="183" t="s">
        <v>769</v>
      </c>
      <c r="GC1" s="183" t="s">
        <v>771</v>
      </c>
      <c r="GD1" s="183" t="s">
        <v>773</v>
      </c>
      <c r="GE1" s="183" t="s">
        <v>775</v>
      </c>
      <c r="GF1" s="192" t="s">
        <v>311</v>
      </c>
      <c r="GG1" s="183" t="s">
        <v>317</v>
      </c>
      <c r="GH1" s="183" t="s">
        <v>777</v>
      </c>
      <c r="GI1" s="183" t="s">
        <v>779</v>
      </c>
      <c r="GJ1" s="183" t="s">
        <v>780</v>
      </c>
      <c r="GK1" s="183" t="s">
        <v>318</v>
      </c>
      <c r="GL1" s="183" t="s">
        <v>783</v>
      </c>
      <c r="GM1" s="183" t="s">
        <v>784</v>
      </c>
      <c r="GN1" s="192" t="s">
        <v>312</v>
      </c>
      <c r="GO1" s="183" t="s">
        <v>313</v>
      </c>
      <c r="GP1" s="183" t="s">
        <v>786</v>
      </c>
      <c r="GQ1" s="183" t="s">
        <v>788</v>
      </c>
      <c r="GR1" s="183" t="s">
        <v>790</v>
      </c>
      <c r="GS1" s="183" t="s">
        <v>792</v>
      </c>
      <c r="GT1" s="183" t="s">
        <v>794</v>
      </c>
      <c r="GU1" s="192" t="s">
        <v>314</v>
      </c>
      <c r="GV1" s="183" t="s">
        <v>315</v>
      </c>
      <c r="GW1" s="183" t="s">
        <v>796</v>
      </c>
      <c r="GX1" s="183" t="s">
        <v>798</v>
      </c>
      <c r="GY1" s="183" t="s">
        <v>800</v>
      </c>
      <c r="GZ1" s="183" t="s">
        <v>802</v>
      </c>
      <c r="HA1" s="183" t="s">
        <v>804</v>
      </c>
      <c r="HB1" s="183" t="s">
        <v>806</v>
      </c>
      <c r="HC1" s="180" t="s">
        <v>319</v>
      </c>
      <c r="HD1" s="192" t="s">
        <v>320</v>
      </c>
      <c r="HE1" s="183" t="s">
        <v>321</v>
      </c>
      <c r="HF1" s="183" t="s">
        <v>808</v>
      </c>
      <c r="HG1" s="183" t="s">
        <v>810</v>
      </c>
      <c r="HH1" s="183" t="s">
        <v>812</v>
      </c>
      <c r="HI1" s="183" t="s">
        <v>814</v>
      </c>
      <c r="HJ1" s="183" t="s">
        <v>322</v>
      </c>
      <c r="HK1" s="183" t="s">
        <v>817</v>
      </c>
      <c r="HL1" s="183" t="s">
        <v>339</v>
      </c>
      <c r="HM1" s="183" t="s">
        <v>855</v>
      </c>
      <c r="HN1" s="183" t="s">
        <v>857</v>
      </c>
      <c r="HO1" s="183" t="s">
        <v>859</v>
      </c>
      <c r="HP1" s="192" t="s">
        <v>323</v>
      </c>
      <c r="HQ1" s="183" t="s">
        <v>819</v>
      </c>
      <c r="HR1" s="183" t="s">
        <v>821</v>
      </c>
      <c r="HS1" s="183" t="s">
        <v>324</v>
      </c>
      <c r="HT1" s="183" t="s">
        <v>824</v>
      </c>
      <c r="HU1" s="183" t="s">
        <v>826</v>
      </c>
      <c r="HV1" s="183" t="s">
        <v>827</v>
      </c>
      <c r="HW1" s="183" t="s">
        <v>829</v>
      </c>
      <c r="HX1" s="192" t="s">
        <v>325</v>
      </c>
      <c r="HY1" s="183" t="s">
        <v>831</v>
      </c>
      <c r="HZ1" s="183" t="s">
        <v>833</v>
      </c>
      <c r="IA1" s="183" t="s">
        <v>835</v>
      </c>
      <c r="IB1" s="183" t="s">
        <v>326</v>
      </c>
      <c r="IC1" s="183" t="s">
        <v>837</v>
      </c>
      <c r="ID1" s="183" t="s">
        <v>839</v>
      </c>
      <c r="IE1" s="183" t="s">
        <v>327</v>
      </c>
      <c r="IF1" s="183" t="s">
        <v>841</v>
      </c>
      <c r="IG1" s="183" t="s">
        <v>843</v>
      </c>
      <c r="IH1" s="183" t="s">
        <v>328</v>
      </c>
      <c r="II1" s="183" t="s">
        <v>845</v>
      </c>
      <c r="IJ1" s="183" t="s">
        <v>847</v>
      </c>
      <c r="IK1" s="183" t="s">
        <v>849</v>
      </c>
      <c r="IL1" s="183" t="s">
        <v>851</v>
      </c>
      <c r="IM1" s="183" t="s">
        <v>329</v>
      </c>
      <c r="IN1" s="183" t="s">
        <v>853</v>
      </c>
      <c r="IO1" s="192" t="s">
        <v>330</v>
      </c>
      <c r="IP1" s="183" t="s">
        <v>861</v>
      </c>
      <c r="IQ1" s="183" t="s">
        <v>863</v>
      </c>
      <c r="IR1" s="183" t="s">
        <v>331</v>
      </c>
      <c r="IS1" s="183" t="s">
        <v>865</v>
      </c>
      <c r="IT1" s="183" t="s">
        <v>867</v>
      </c>
      <c r="IU1" s="183" t="s">
        <v>869</v>
      </c>
      <c r="IV1" s="192" t="s">
        <v>332</v>
      </c>
      <c r="IW1" s="183" t="s">
        <v>871</v>
      </c>
      <c r="IX1" s="183" t="s">
        <v>333</v>
      </c>
      <c r="IY1" s="183" t="s">
        <v>874</v>
      </c>
      <c r="IZ1" s="183" t="s">
        <v>876</v>
      </c>
      <c r="JA1" s="183" t="s">
        <v>878</v>
      </c>
      <c r="JB1" s="183" t="s">
        <v>880</v>
      </c>
      <c r="JC1" s="183" t="s">
        <v>882</v>
      </c>
      <c r="JD1" s="183" t="s">
        <v>884</v>
      </c>
      <c r="JE1" s="183" t="s">
        <v>334</v>
      </c>
      <c r="JF1" s="183" t="s">
        <v>887</v>
      </c>
      <c r="JG1" s="183" t="s">
        <v>889</v>
      </c>
      <c r="JH1" s="183" t="s">
        <v>891</v>
      </c>
      <c r="JI1" s="183" t="s">
        <v>893</v>
      </c>
      <c r="JJ1" s="183" t="s">
        <v>895</v>
      </c>
      <c r="JK1" s="183" t="s">
        <v>897</v>
      </c>
      <c r="JL1" s="183" t="s">
        <v>899</v>
      </c>
      <c r="JM1" s="183" t="s">
        <v>901</v>
      </c>
      <c r="JN1" s="183" t="s">
        <v>335</v>
      </c>
      <c r="JO1" s="183" t="s">
        <v>904</v>
      </c>
      <c r="JP1" s="183" t="s">
        <v>906</v>
      </c>
      <c r="JQ1" s="183" t="s">
        <v>908</v>
      </c>
      <c r="JR1" s="183" t="s">
        <v>910</v>
      </c>
      <c r="JS1" s="183" t="s">
        <v>911</v>
      </c>
      <c r="JT1" s="183" t="s">
        <v>913</v>
      </c>
      <c r="JU1" s="183" t="s">
        <v>915</v>
      </c>
      <c r="JV1" s="183" t="s">
        <v>917</v>
      </c>
      <c r="JW1" s="183" t="s">
        <v>919</v>
      </c>
      <c r="JX1" s="183" t="s">
        <v>921</v>
      </c>
      <c r="JY1" s="183" t="s">
        <v>923</v>
      </c>
      <c r="JZ1" s="183" t="s">
        <v>925</v>
      </c>
      <c r="KA1" s="183" t="s">
        <v>927</v>
      </c>
      <c r="KB1" s="183" t="s">
        <v>929</v>
      </c>
      <c r="KC1" s="183" t="s">
        <v>931</v>
      </c>
      <c r="KD1" s="183" t="s">
        <v>933</v>
      </c>
      <c r="KE1" s="183" t="s">
        <v>935</v>
      </c>
      <c r="KF1" s="183" t="s">
        <v>937</v>
      </c>
      <c r="KG1" s="183" t="s">
        <v>939</v>
      </c>
      <c r="KH1" s="183" t="s">
        <v>941</v>
      </c>
      <c r="KI1" s="183" t="s">
        <v>943</v>
      </c>
      <c r="KJ1" s="183" t="s">
        <v>945</v>
      </c>
      <c r="KK1" s="183" t="s">
        <v>947</v>
      </c>
      <c r="KL1" s="183" t="s">
        <v>949</v>
      </c>
      <c r="KM1" s="183" t="s">
        <v>951</v>
      </c>
      <c r="KN1" s="183" t="s">
        <v>953</v>
      </c>
      <c r="KO1" s="192" t="s">
        <v>336</v>
      </c>
      <c r="KP1" s="183" t="s">
        <v>955</v>
      </c>
      <c r="KQ1" s="183" t="s">
        <v>337</v>
      </c>
      <c r="KR1" s="183" t="s">
        <v>958</v>
      </c>
      <c r="KS1" s="183" t="s">
        <v>960</v>
      </c>
      <c r="KT1" s="183" t="s">
        <v>962</v>
      </c>
      <c r="KU1" s="183" t="s">
        <v>964</v>
      </c>
      <c r="KV1" s="183" t="s">
        <v>338</v>
      </c>
      <c r="KW1" s="183" t="s">
        <v>967</v>
      </c>
      <c r="KX1" s="183" t="s">
        <v>969</v>
      </c>
      <c r="KY1" s="183" t="s">
        <v>971</v>
      </c>
      <c r="KZ1" s="183" t="s">
        <v>973</v>
      </c>
      <c r="LA1" s="183" t="s">
        <v>975</v>
      </c>
      <c r="LB1" s="183" t="s">
        <v>977</v>
      </c>
      <c r="LC1" s="183" t="s">
        <v>979</v>
      </c>
      <c r="LD1" s="180" t="s">
        <v>340</v>
      </c>
      <c r="LE1" s="192" t="s">
        <v>341</v>
      </c>
      <c r="LF1" s="183" t="s">
        <v>342</v>
      </c>
      <c r="LG1" s="183" t="s">
        <v>356</v>
      </c>
      <c r="LH1" s="183" t="s">
        <v>981</v>
      </c>
      <c r="LI1" s="183" t="s">
        <v>983</v>
      </c>
      <c r="LJ1" s="183" t="s">
        <v>985</v>
      </c>
      <c r="LK1" s="183" t="s">
        <v>987</v>
      </c>
      <c r="LL1" s="183" t="s">
        <v>357</v>
      </c>
      <c r="LM1" s="183" t="s">
        <v>989</v>
      </c>
      <c r="LN1" s="183" t="s">
        <v>358</v>
      </c>
      <c r="LO1" s="183" t="s">
        <v>991</v>
      </c>
      <c r="LP1" s="183" t="s">
        <v>343</v>
      </c>
      <c r="LQ1" s="183" t="s">
        <v>993</v>
      </c>
      <c r="LR1" s="183" t="s">
        <v>359</v>
      </c>
      <c r="LS1" s="183" t="s">
        <v>995</v>
      </c>
      <c r="LT1" s="183" t="s">
        <v>997</v>
      </c>
      <c r="LU1" s="183" t="s">
        <v>360</v>
      </c>
      <c r="LV1" s="192" t="s">
        <v>344</v>
      </c>
      <c r="LW1" s="183" t="s">
        <v>345</v>
      </c>
      <c r="LX1" s="183" t="s">
        <v>999</v>
      </c>
      <c r="LY1" s="183" t="s">
        <v>1001</v>
      </c>
      <c r="LZ1" s="183" t="s">
        <v>1002</v>
      </c>
      <c r="MA1" s="183" t="s">
        <v>1004</v>
      </c>
      <c r="MB1" s="183" t="s">
        <v>1005</v>
      </c>
      <c r="MC1" s="183" t="s">
        <v>1007</v>
      </c>
      <c r="MD1" s="183" t="s">
        <v>1009</v>
      </c>
      <c r="ME1" s="183" t="s">
        <v>1011</v>
      </c>
      <c r="MF1" s="183" t="s">
        <v>1013</v>
      </c>
      <c r="MG1" s="183" t="s">
        <v>346</v>
      </c>
      <c r="MH1" s="183" t="s">
        <v>1016</v>
      </c>
      <c r="MI1" s="183" t="s">
        <v>1017</v>
      </c>
      <c r="MJ1" s="183" t="s">
        <v>1019</v>
      </c>
      <c r="MK1" s="183" t="s">
        <v>347</v>
      </c>
      <c r="ML1" s="183" t="s">
        <v>1022</v>
      </c>
      <c r="MM1" s="183" t="s">
        <v>1023</v>
      </c>
      <c r="MN1" s="183" t="s">
        <v>1025</v>
      </c>
      <c r="MO1" s="183" t="s">
        <v>1027</v>
      </c>
      <c r="MP1" s="183" t="s">
        <v>348</v>
      </c>
      <c r="MQ1" s="183" t="s">
        <v>1030</v>
      </c>
      <c r="MR1" s="183" t="s">
        <v>1032</v>
      </c>
      <c r="MS1" s="183" t="s">
        <v>1034</v>
      </c>
      <c r="MT1" s="183" t="s">
        <v>1036</v>
      </c>
      <c r="MU1" s="183" t="s">
        <v>349</v>
      </c>
      <c r="MV1" s="183" t="s">
        <v>1039</v>
      </c>
      <c r="MW1" s="183" t="s">
        <v>1041</v>
      </c>
      <c r="MX1" s="183" t="s">
        <v>1043</v>
      </c>
      <c r="MY1" s="183" t="s">
        <v>1045</v>
      </c>
      <c r="MZ1" s="183" t="s">
        <v>1047</v>
      </c>
      <c r="NA1" s="183" t="s">
        <v>1049</v>
      </c>
      <c r="NB1" s="183" t="s">
        <v>1051</v>
      </c>
      <c r="NC1" s="183" t="s">
        <v>1053</v>
      </c>
      <c r="ND1" s="183" t="s">
        <v>1055</v>
      </c>
      <c r="NE1" s="183" t="s">
        <v>1057</v>
      </c>
      <c r="NF1" s="183" t="s">
        <v>1059</v>
      </c>
      <c r="NG1" s="183" t="s">
        <v>1060</v>
      </c>
      <c r="NH1" s="192" t="s">
        <v>350</v>
      </c>
      <c r="NI1" s="183" t="s">
        <v>351</v>
      </c>
      <c r="NJ1" s="183" t="s">
        <v>1062</v>
      </c>
      <c r="NK1" s="183" t="s">
        <v>1064</v>
      </c>
      <c r="NL1" s="183" t="s">
        <v>1066</v>
      </c>
      <c r="NM1" s="183" t="s">
        <v>1068</v>
      </c>
      <c r="NN1" s="192" t="s">
        <v>352</v>
      </c>
      <c r="NO1" s="183" t="s">
        <v>353</v>
      </c>
      <c r="NP1" s="183" t="s">
        <v>1069</v>
      </c>
      <c r="NQ1" s="183" t="s">
        <v>354</v>
      </c>
      <c r="NR1" s="183" t="s">
        <v>1071</v>
      </c>
      <c r="NS1" s="183" t="s">
        <v>1073</v>
      </c>
      <c r="NT1" s="183" t="s">
        <v>355</v>
      </c>
      <c r="NU1" s="183" t="s">
        <v>1075</v>
      </c>
      <c r="NV1" s="180" t="s">
        <v>361</v>
      </c>
      <c r="NW1" s="192" t="s">
        <v>362</v>
      </c>
      <c r="NX1" s="183" t="s">
        <v>363</v>
      </c>
      <c r="NY1" s="183" t="s">
        <v>1078</v>
      </c>
      <c r="NZ1" s="183" t="s">
        <v>1080</v>
      </c>
      <c r="OA1" s="183" t="s">
        <v>364</v>
      </c>
      <c r="OB1" s="183" t="s">
        <v>374</v>
      </c>
      <c r="OC1" s="183" t="s">
        <v>1082</v>
      </c>
      <c r="OD1" s="183" t="s">
        <v>1084</v>
      </c>
      <c r="OE1" s="183" t="s">
        <v>1086</v>
      </c>
      <c r="OF1" s="183" t="s">
        <v>1088</v>
      </c>
      <c r="OG1" s="183" t="s">
        <v>1090</v>
      </c>
      <c r="OH1" s="183" t="s">
        <v>1092</v>
      </c>
      <c r="OI1" s="183" t="s">
        <v>1094</v>
      </c>
      <c r="OJ1" s="183" t="s">
        <v>1096</v>
      </c>
      <c r="OK1" s="183" t="s">
        <v>1098</v>
      </c>
      <c r="OL1" s="183" t="s">
        <v>1100</v>
      </c>
      <c r="OM1" s="183" t="s">
        <v>1102</v>
      </c>
      <c r="ON1" s="183" t="s">
        <v>1104</v>
      </c>
      <c r="OO1" s="183" t="s">
        <v>1106</v>
      </c>
      <c r="OP1" s="183" t="s">
        <v>1108</v>
      </c>
      <c r="OQ1" s="183" t="s">
        <v>1110</v>
      </c>
      <c r="OR1" s="183" t="s">
        <v>1112</v>
      </c>
      <c r="OS1" s="183" t="s">
        <v>1114</v>
      </c>
      <c r="OT1" s="183" t="s">
        <v>1116</v>
      </c>
      <c r="OU1" s="183" t="s">
        <v>1118</v>
      </c>
      <c r="OV1" s="183" t="s">
        <v>1120</v>
      </c>
      <c r="OW1" s="183" t="s">
        <v>1122</v>
      </c>
      <c r="OX1" s="183" t="s">
        <v>1124</v>
      </c>
      <c r="OY1" s="183" t="s">
        <v>375</v>
      </c>
      <c r="OZ1" s="183" t="s">
        <v>1127</v>
      </c>
      <c r="PA1" s="183" t="s">
        <v>1129</v>
      </c>
      <c r="PB1" s="183" t="s">
        <v>1130</v>
      </c>
      <c r="PC1" s="183" t="s">
        <v>1132</v>
      </c>
      <c r="PD1" s="183" t="s">
        <v>1134</v>
      </c>
      <c r="PE1" s="183" t="s">
        <v>1136</v>
      </c>
      <c r="PF1" s="183" t="s">
        <v>1138</v>
      </c>
      <c r="PG1" s="183" t="s">
        <v>1140</v>
      </c>
      <c r="PH1" s="183" t="s">
        <v>1142</v>
      </c>
      <c r="PI1" s="183" t="s">
        <v>1144</v>
      </c>
      <c r="PJ1" s="183" t="s">
        <v>1146</v>
      </c>
      <c r="PK1" s="183" t="s">
        <v>1148</v>
      </c>
      <c r="PL1" s="183" t="s">
        <v>1150</v>
      </c>
      <c r="PM1" s="183" t="s">
        <v>1152</v>
      </c>
      <c r="PN1" s="183" t="s">
        <v>1154</v>
      </c>
      <c r="PO1" s="183" t="s">
        <v>1156</v>
      </c>
      <c r="PP1" s="183" t="s">
        <v>1158</v>
      </c>
      <c r="PQ1" s="183" t="s">
        <v>1160</v>
      </c>
      <c r="PR1" s="183" t="s">
        <v>1162</v>
      </c>
      <c r="PS1" s="183" t="s">
        <v>1164</v>
      </c>
      <c r="PT1" s="183" t="s">
        <v>1166</v>
      </c>
      <c r="PU1" s="183" t="s">
        <v>1168</v>
      </c>
      <c r="PV1" s="183" t="s">
        <v>1170</v>
      </c>
      <c r="PW1" s="183" t="s">
        <v>1172</v>
      </c>
      <c r="PX1" s="183" t="s">
        <v>1174</v>
      </c>
      <c r="PY1" s="183" t="s">
        <v>1176</v>
      </c>
      <c r="PZ1" s="183" t="s">
        <v>365</v>
      </c>
      <c r="QA1" s="183" t="s">
        <v>1178</v>
      </c>
      <c r="QB1" s="183" t="s">
        <v>1180</v>
      </c>
      <c r="QC1" s="183" t="s">
        <v>1182</v>
      </c>
      <c r="QD1" s="183" t="s">
        <v>1184</v>
      </c>
      <c r="QE1" s="183" t="s">
        <v>1186</v>
      </c>
      <c r="QF1" s="192" t="s">
        <v>366</v>
      </c>
      <c r="QG1" s="183" t="s">
        <v>367</v>
      </c>
      <c r="QH1" s="183" t="s">
        <v>1188</v>
      </c>
      <c r="QI1" s="183" t="s">
        <v>1190</v>
      </c>
      <c r="QJ1" s="183" t="s">
        <v>1192</v>
      </c>
      <c r="QK1" s="183" t="s">
        <v>1194</v>
      </c>
      <c r="QL1" s="183" t="s">
        <v>1196</v>
      </c>
      <c r="QM1" s="183" t="s">
        <v>1198</v>
      </c>
      <c r="QN1" s="192" t="s">
        <v>368</v>
      </c>
      <c r="QO1" s="183" t="s">
        <v>1200</v>
      </c>
      <c r="QP1" s="183" t="s">
        <v>369</v>
      </c>
      <c r="QQ1" s="183" t="s">
        <v>376</v>
      </c>
      <c r="QR1" s="183" t="s">
        <v>1202</v>
      </c>
      <c r="QS1" s="183" t="s">
        <v>1204</v>
      </c>
      <c r="QT1" s="183" t="s">
        <v>1206</v>
      </c>
      <c r="QU1" s="183" t="s">
        <v>1208</v>
      </c>
      <c r="QV1" s="183" t="s">
        <v>1210</v>
      </c>
      <c r="QW1" s="183" t="s">
        <v>1212</v>
      </c>
      <c r="QX1" s="183" t="s">
        <v>1214</v>
      </c>
      <c r="QY1" s="183" t="s">
        <v>1216</v>
      </c>
      <c r="QZ1" s="183" t="s">
        <v>1218</v>
      </c>
      <c r="RA1" s="183" t="s">
        <v>1220</v>
      </c>
      <c r="RB1" s="183" t="s">
        <v>1222</v>
      </c>
      <c r="RC1" s="183" t="s">
        <v>1224</v>
      </c>
      <c r="RD1" s="183" t="s">
        <v>1226</v>
      </c>
      <c r="RE1" s="183" t="s">
        <v>1228</v>
      </c>
      <c r="RF1" s="192" t="s">
        <v>370</v>
      </c>
      <c r="RG1" s="183" t="s">
        <v>371</v>
      </c>
      <c r="RH1" s="183" t="s">
        <v>1230</v>
      </c>
      <c r="RI1" s="183" t="s">
        <v>1232</v>
      </c>
      <c r="RJ1" s="192" t="s">
        <v>372</v>
      </c>
      <c r="RK1" s="183" t="s">
        <v>373</v>
      </c>
      <c r="RL1" s="183" t="s">
        <v>1234</v>
      </c>
      <c r="RM1" s="183" t="s">
        <v>1235</v>
      </c>
      <c r="RN1" s="183" t="s">
        <v>1236</v>
      </c>
      <c r="RO1" s="183" t="s">
        <v>1237</v>
      </c>
      <c r="RP1" s="183" t="s">
        <v>1239</v>
      </c>
      <c r="RQ1" s="183" t="s">
        <v>1240</v>
      </c>
      <c r="RR1" s="183" t="s">
        <v>1242</v>
      </c>
      <c r="RS1" s="183" t="s">
        <v>1243</v>
      </c>
      <c r="RT1" s="180" t="s">
        <v>377</v>
      </c>
      <c r="RU1" s="192" t="s">
        <v>378</v>
      </c>
      <c r="RV1" s="183" t="s">
        <v>379</v>
      </c>
      <c r="RW1" s="183" t="s">
        <v>1245</v>
      </c>
      <c r="RX1" s="183" t="s">
        <v>1247</v>
      </c>
      <c r="RY1" s="183" t="s">
        <v>380</v>
      </c>
      <c r="RZ1" s="183" t="s">
        <v>1249</v>
      </c>
      <c r="SA1" s="183" t="s">
        <v>1251</v>
      </c>
      <c r="SB1" s="183" t="s">
        <v>1253</v>
      </c>
      <c r="SC1" s="183" t="s">
        <v>1255</v>
      </c>
      <c r="SD1" s="192" t="s">
        <v>381</v>
      </c>
      <c r="SE1" s="183" t="s">
        <v>382</v>
      </c>
      <c r="SF1" s="183" t="s">
        <v>1257</v>
      </c>
      <c r="SG1" s="183" t="s">
        <v>1259</v>
      </c>
      <c r="SH1" s="183" t="s">
        <v>1261</v>
      </c>
      <c r="SI1" s="183" t="s">
        <v>1263</v>
      </c>
      <c r="SJ1" s="183" t="s">
        <v>1265</v>
      </c>
      <c r="SK1" s="183" t="s">
        <v>1267</v>
      </c>
      <c r="SL1" s="183" t="s">
        <v>1269</v>
      </c>
      <c r="SM1" s="183" t="s">
        <v>1271</v>
      </c>
      <c r="SN1" s="183" t="s">
        <v>1273</v>
      </c>
      <c r="SO1" s="183" t="s">
        <v>1275</v>
      </c>
      <c r="SP1" s="183" t="s">
        <v>1277</v>
      </c>
      <c r="SQ1" s="183" t="s">
        <v>1279</v>
      </c>
      <c r="SR1" s="183" t="s">
        <v>1281</v>
      </c>
      <c r="SS1" s="183" t="s">
        <v>1283</v>
      </c>
      <c r="ST1" s="183" t="s">
        <v>1285</v>
      </c>
      <c r="SU1" s="180" t="s">
        <v>383</v>
      </c>
      <c r="SV1" s="192" t="s">
        <v>384</v>
      </c>
      <c r="SW1" s="183" t="s">
        <v>385</v>
      </c>
      <c r="SX1" s="183" t="s">
        <v>1287</v>
      </c>
      <c r="SY1" s="183" t="s">
        <v>1289</v>
      </c>
      <c r="SZ1" s="183" t="s">
        <v>1291</v>
      </c>
      <c r="TA1" s="183" t="s">
        <v>1293</v>
      </c>
      <c r="TB1" s="183" t="s">
        <v>1295</v>
      </c>
      <c r="TC1" s="183" t="s">
        <v>386</v>
      </c>
      <c r="TD1" s="183" t="s">
        <v>1297</v>
      </c>
      <c r="TE1" s="183" t="s">
        <v>1299</v>
      </c>
      <c r="TF1" s="183" t="s">
        <v>1301</v>
      </c>
      <c r="TG1" s="183" t="s">
        <v>1303</v>
      </c>
      <c r="TH1" s="183" t="s">
        <v>1305</v>
      </c>
      <c r="TI1" s="183" t="s">
        <v>1307</v>
      </c>
      <c r="TJ1" s="192" t="s">
        <v>387</v>
      </c>
      <c r="TK1" s="183" t="s">
        <v>388</v>
      </c>
      <c r="TL1" s="183" t="s">
        <v>389</v>
      </c>
      <c r="TM1" s="183" t="s">
        <v>1309</v>
      </c>
      <c r="TN1" s="183" t="s">
        <v>1311</v>
      </c>
      <c r="TO1" s="183" t="s">
        <v>1312</v>
      </c>
      <c r="TP1" s="183" t="s">
        <v>1314</v>
      </c>
      <c r="TQ1" s="183" t="s">
        <v>1316</v>
      </c>
      <c r="TR1" s="183" t="s">
        <v>1318</v>
      </c>
      <c r="TS1" s="183" t="s">
        <v>1320</v>
      </c>
      <c r="TT1" s="183" t="s">
        <v>1322</v>
      </c>
      <c r="TU1" s="183" t="s">
        <v>1324</v>
      </c>
      <c r="TV1" s="183" t="s">
        <v>1326</v>
      </c>
      <c r="TW1" s="183" t="s">
        <v>1328</v>
      </c>
      <c r="TX1" s="183" t="s">
        <v>1330</v>
      </c>
      <c r="TY1" s="183" t="s">
        <v>1332</v>
      </c>
      <c r="TZ1" s="183" t="s">
        <v>1334</v>
      </c>
      <c r="UA1" s="183" t="s">
        <v>1336</v>
      </c>
      <c r="UB1" s="183" t="s">
        <v>1338</v>
      </c>
      <c r="UC1" s="180" t="s">
        <v>1340</v>
      </c>
      <c r="UD1" s="183" t="s">
        <v>1342</v>
      </c>
      <c r="UE1" s="183" t="s">
        <v>1344</v>
      </c>
      <c r="UF1" s="183" t="s">
        <v>1346</v>
      </c>
      <c r="UG1" s="183" t="s">
        <v>1348</v>
      </c>
      <c r="UH1" s="183" t="s">
        <v>1350</v>
      </c>
      <c r="UI1" s="186"/>
    </row>
    <row r="2" spans="1:555" s="124" customFormat="1" hidden="1" x14ac:dyDescent="0.25">
      <c r="A2" s="124" t="s">
        <v>1383</v>
      </c>
      <c r="B2" s="124" t="s">
        <v>1385</v>
      </c>
      <c r="C2" s="124" t="s">
        <v>484</v>
      </c>
      <c r="D2" s="124" t="s">
        <v>1384</v>
      </c>
      <c r="E2" s="124" t="s">
        <v>1386</v>
      </c>
      <c r="F2" s="124" t="s">
        <v>485</v>
      </c>
      <c r="G2" s="162" t="s">
        <v>1387</v>
      </c>
      <c r="H2" s="124" t="s">
        <v>1388</v>
      </c>
      <c r="I2" s="124" t="s">
        <v>1389</v>
      </c>
      <c r="J2" s="124" t="s">
        <v>1390</v>
      </c>
      <c r="K2" s="124" t="s">
        <v>1391</v>
      </c>
      <c r="L2" s="124" t="s">
        <v>1392</v>
      </c>
      <c r="M2" s="124" t="s">
        <v>1393</v>
      </c>
      <c r="N2" s="124" t="s">
        <v>1394</v>
      </c>
      <c r="R2" s="124" t="s">
        <v>138</v>
      </c>
      <c r="S2" s="124" t="s">
        <v>1488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0">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8"/>
    </row>
    <row r="10" spans="1:555" ht="15.75" thickBot="1" x14ac:dyDescent="0.3">
      <c r="C10" s="159" t="s">
        <v>53</v>
      </c>
      <c r="D10" s="110">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c r="E13" s="95"/>
      <c r="F13" s="95"/>
      <c r="G13" s="95"/>
      <c r="H13" s="76"/>
      <c r="I13" s="76"/>
      <c r="J13" s="76"/>
      <c r="K13" s="114"/>
    </row>
    <row r="14" spans="1:555" ht="18.75" x14ac:dyDescent="0.25">
      <c r="B14" s="9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421</v>
      </c>
      <c r="K16" s="135" t="s">
        <v>422</v>
      </c>
      <c r="L16" s="135" t="s">
        <v>478</v>
      </c>
    </row>
    <row r="17" spans="3:12" x14ac:dyDescent="0.25">
      <c r="C17" s="143"/>
      <c r="D17" s="160"/>
      <c r="E17" s="117"/>
      <c r="F17" s="99">
        <f t="shared" ref="F17:F51" si="0">D17*E17</f>
        <v>0</v>
      </c>
      <c r="G17" s="163" t="s">
        <v>138</v>
      </c>
      <c r="H17" s="144" t="s">
        <v>1082</v>
      </c>
      <c r="I17" s="132" t="str">
        <f>VLOOKUP(H17,Presupuesto!$B$11:$C$565,2,0)</f>
        <v>BECAS</v>
      </c>
      <c r="J17" s="225" t="s">
        <v>1386</v>
      </c>
      <c r="K17" s="100" t="s">
        <v>405</v>
      </c>
      <c r="L17" s="100"/>
    </row>
    <row r="18" spans="3:12" x14ac:dyDescent="0.25">
      <c r="C18" s="143"/>
      <c r="D18" s="160"/>
      <c r="E18" s="125"/>
      <c r="F18" s="99">
        <f t="shared" si="0"/>
        <v>0</v>
      </c>
      <c r="G18" s="163"/>
      <c r="H18" s="144" t="s">
        <v>1084</v>
      </c>
      <c r="I18" s="132" t="str">
        <f>VLOOKUP(H18,Presupuesto!$B$11:$C$565,2,0)</f>
        <v>BECAS ESTUDIANTES DE PREGRADO (PLAN REFORMA)</v>
      </c>
      <c r="J18" s="100" t="str">
        <f>$J$17</f>
        <v>Estudiantes y Graduados</v>
      </c>
      <c r="K18" s="100" t="s">
        <v>423</v>
      </c>
      <c r="L18" s="100"/>
    </row>
    <row r="19" spans="3:12" x14ac:dyDescent="0.25">
      <c r="C19" s="143"/>
      <c r="D19" s="160"/>
      <c r="E19" s="125"/>
      <c r="F19" s="99">
        <f t="shared" si="0"/>
        <v>0</v>
      </c>
      <c r="G19" s="163"/>
      <c r="H19" s="144" t="s">
        <v>1086</v>
      </c>
      <c r="I19" s="132" t="str">
        <f>VLOOKUP(H19,Presupuesto!$B$11:$C$565,2,0)</f>
        <v>BECAS CONVENIO MINISTERIO SALUD -IHSS-UNAH</v>
      </c>
      <c r="J19" s="100" t="str">
        <f t="shared" ref="J19:J51" si="1">$J$17</f>
        <v>Estudiantes y Graduados</v>
      </c>
      <c r="K19" s="100" t="s">
        <v>423</v>
      </c>
      <c r="L19" s="100"/>
    </row>
    <row r="20" spans="3:12" x14ac:dyDescent="0.25">
      <c r="C20" s="143"/>
      <c r="D20" s="160"/>
      <c r="E20" s="125"/>
      <c r="F20" s="99">
        <f t="shared" si="0"/>
        <v>0</v>
      </c>
      <c r="G20" s="163"/>
      <c r="H20" s="144" t="s">
        <v>1088</v>
      </c>
      <c r="I20" s="132" t="str">
        <f>VLOOKUP(H20,Presupuesto!$B$11:$C$565,2,0)</f>
        <v>BECAS DE ACTUALIZACION Y CAPACITACION DOCENTE</v>
      </c>
      <c r="J20" s="100" t="str">
        <f t="shared" si="1"/>
        <v>Estudiantes y Graduados</v>
      </c>
      <c r="K20" s="100" t="s">
        <v>423</v>
      </c>
      <c r="L20" s="100"/>
    </row>
    <row r="21" spans="3:12" x14ac:dyDescent="0.25">
      <c r="C21" s="143"/>
      <c r="D21" s="160"/>
      <c r="E21" s="125"/>
      <c r="F21" s="99">
        <f t="shared" si="0"/>
        <v>0</v>
      </c>
      <c r="G21" s="163"/>
      <c r="H21" s="144" t="s">
        <v>1090</v>
      </c>
      <c r="I21" s="132" t="str">
        <f>VLOOKUP(H21,Presupuesto!$B$11:$C$565,2,0)</f>
        <v>BECAS EXCELENCIA ACADEMICA</v>
      </c>
      <c r="J21" s="100" t="str">
        <f t="shared" si="1"/>
        <v>Estudiantes y Graduados</v>
      </c>
      <c r="K21" s="100" t="s">
        <v>423</v>
      </c>
      <c r="L21" s="100"/>
    </row>
    <row r="22" spans="3:12" x14ac:dyDescent="0.25">
      <c r="C22" s="143"/>
      <c r="D22" s="160"/>
      <c r="E22" s="125"/>
      <c r="F22" s="99">
        <f t="shared" si="0"/>
        <v>0</v>
      </c>
      <c r="G22" s="163"/>
      <c r="H22" s="144" t="s">
        <v>1092</v>
      </c>
      <c r="I22" s="132" t="str">
        <f>VLOOKUP(H22,Presupuesto!$B$11:$C$565,2,0)</f>
        <v>BECAS PARA HIJOS DE LOS TRABAJADORES</v>
      </c>
      <c r="J22" s="100" t="str">
        <f t="shared" si="1"/>
        <v>Estudiantes y Graduados</v>
      </c>
      <c r="K22" s="100" t="s">
        <v>412</v>
      </c>
      <c r="L22" s="100"/>
    </row>
    <row r="23" spans="3:12" x14ac:dyDescent="0.25">
      <c r="C23" s="143"/>
      <c r="D23" s="160"/>
      <c r="E23" s="125"/>
      <c r="F23" s="99">
        <f t="shared" si="0"/>
        <v>0</v>
      </c>
      <c r="G23" s="163"/>
      <c r="H23" s="144" t="s">
        <v>1094</v>
      </c>
      <c r="I23" s="132" t="str">
        <f>VLOOKUP(H23,Presupuesto!$B$11:$C$565,2,0)</f>
        <v>BECAS POST GRADO ECONOMIA</v>
      </c>
      <c r="J23" s="100" t="str">
        <f t="shared" si="1"/>
        <v>Estudiantes y Graduados</v>
      </c>
      <c r="K23" s="100" t="s">
        <v>423</v>
      </c>
      <c r="L23" s="100"/>
    </row>
    <row r="24" spans="3:12" x14ac:dyDescent="0.25">
      <c r="C24" s="143"/>
      <c r="D24" s="160"/>
      <c r="E24" s="125"/>
      <c r="F24" s="99">
        <f t="shared" si="0"/>
        <v>0</v>
      </c>
      <c r="G24" s="163"/>
      <c r="H24" s="144" t="s">
        <v>1096</v>
      </c>
      <c r="I24" s="132" t="str">
        <f>VLOOKUP(H24,Presupuesto!$B$11:$C$565,2,0)</f>
        <v>BECAS POST-GRADO DE TRABAJO SOCIAL</v>
      </c>
      <c r="J24" s="100" t="str">
        <f t="shared" si="1"/>
        <v>Estudiantes y Graduados</v>
      </c>
      <c r="K24" s="100" t="s">
        <v>423</v>
      </c>
      <c r="L24" s="100"/>
    </row>
    <row r="25" spans="3:12" x14ac:dyDescent="0.25">
      <c r="C25" s="143"/>
      <c r="D25" s="160"/>
      <c r="E25" s="125"/>
      <c r="F25" s="99">
        <f t="shared" si="0"/>
        <v>0</v>
      </c>
      <c r="G25" s="163"/>
      <c r="H25" s="144" t="s">
        <v>1098</v>
      </c>
      <c r="I25" s="132" t="str">
        <f>VLOOKUP(H25,Presupuesto!$B$11:$C$565,2,0)</f>
        <v>BECAS PROFESIONALIZANTES DOCENTE (PLAN DE REFORMA)</v>
      </c>
      <c r="J25" s="100" t="str">
        <f t="shared" si="1"/>
        <v>Estudiantes y Graduados</v>
      </c>
      <c r="K25" s="100" t="s">
        <v>423</v>
      </c>
      <c r="L25" s="100"/>
    </row>
    <row r="26" spans="3:12" x14ac:dyDescent="0.25">
      <c r="C26" s="143"/>
      <c r="D26" s="160"/>
      <c r="E26" s="125"/>
      <c r="F26" s="99">
        <f t="shared" si="0"/>
        <v>0</v>
      </c>
      <c r="G26" s="163"/>
      <c r="H26" s="144" t="s">
        <v>1100</v>
      </c>
      <c r="I26" s="132" t="str">
        <f>VLOOKUP(H26,Presupuesto!$B$11:$C$565,2,0)</f>
        <v>PRESTAMOS A ESTUDIANTES</v>
      </c>
      <c r="J26" s="100" t="str">
        <f t="shared" si="1"/>
        <v>Estudiantes y Graduados</v>
      </c>
      <c r="K26" s="100" t="s">
        <v>423</v>
      </c>
      <c r="L26" s="100"/>
    </row>
    <row r="27" spans="3:12" x14ac:dyDescent="0.25">
      <c r="C27" s="143"/>
      <c r="D27" s="160"/>
      <c r="E27" s="125"/>
      <c r="F27" s="99">
        <f t="shared" si="0"/>
        <v>0</v>
      </c>
      <c r="G27" s="163"/>
      <c r="H27" s="144" t="s">
        <v>1102</v>
      </c>
      <c r="I27" s="132" t="str">
        <f>VLOOKUP(H27,Presupuesto!$B$11:$C$565,2,0)</f>
        <v>BECAS TALLERES EMPLEADOS A ESTUDIANTES</v>
      </c>
      <c r="J27" s="100" t="str">
        <f t="shared" si="1"/>
        <v>Estudiantes y Graduados</v>
      </c>
      <c r="K27" s="100" t="s">
        <v>423</v>
      </c>
      <c r="L27" s="100"/>
    </row>
    <row r="28" spans="3:12" x14ac:dyDescent="0.25">
      <c r="C28" s="143"/>
      <c r="D28" s="160"/>
      <c r="E28" s="125"/>
      <c r="F28" s="99">
        <f t="shared" si="0"/>
        <v>0</v>
      </c>
      <c r="G28" s="163"/>
      <c r="H28" s="144" t="s">
        <v>1104</v>
      </c>
      <c r="I28" s="132" t="str">
        <f>VLOOKUP(H28,Presupuesto!$B$11:$C$565,2,0)</f>
        <v>BECAS EXTERNAS DE INVESTIGACION</v>
      </c>
      <c r="J28" s="100" t="str">
        <f t="shared" si="1"/>
        <v>Estudiantes y Graduados</v>
      </c>
      <c r="K28" s="100" t="s">
        <v>423</v>
      </c>
      <c r="L28" s="100"/>
    </row>
    <row r="29" spans="3:12" x14ac:dyDescent="0.25">
      <c r="C29" s="143"/>
      <c r="D29" s="160"/>
      <c r="E29" s="125"/>
      <c r="F29" s="99">
        <f t="shared" si="0"/>
        <v>0</v>
      </c>
      <c r="G29" s="163"/>
      <c r="H29" s="144" t="s">
        <v>1106</v>
      </c>
      <c r="I29" s="132" t="str">
        <f>VLOOKUP(H29,Presupuesto!$B$11:$C$565,2,0)</f>
        <v>BECAS SUSTANTIVAS DE INVESTIGACIÓN</v>
      </c>
      <c r="J29" s="100" t="str">
        <f t="shared" si="1"/>
        <v>Estudiantes y Graduados</v>
      </c>
      <c r="K29" s="100" t="s">
        <v>423</v>
      </c>
      <c r="L29" s="100"/>
    </row>
    <row r="30" spans="3:12" x14ac:dyDescent="0.25">
      <c r="C30" s="143"/>
      <c r="D30" s="160"/>
      <c r="E30" s="125"/>
      <c r="F30" s="99">
        <f t="shared" si="0"/>
        <v>0</v>
      </c>
      <c r="G30" s="163"/>
      <c r="H30" s="144" t="s">
        <v>1108</v>
      </c>
      <c r="I30" s="132" t="str">
        <f>VLOOKUP(H30,Presupuesto!$B$11:$C$565,2,0)</f>
        <v>BECAS DE INVEST, PARA ESTUD. DE PREGRADO</v>
      </c>
      <c r="J30" s="100" t="str">
        <f t="shared" si="1"/>
        <v>Estudiantes y Graduados</v>
      </c>
      <c r="K30" s="100" t="s">
        <v>423</v>
      </c>
      <c r="L30" s="100"/>
    </row>
    <row r="31" spans="3:12" x14ac:dyDescent="0.25">
      <c r="C31" s="143"/>
      <c r="D31" s="160"/>
      <c r="E31" s="125"/>
      <c r="F31" s="99">
        <f t="shared" si="0"/>
        <v>0</v>
      </c>
      <c r="G31" s="163"/>
      <c r="H31" s="144" t="s">
        <v>1110</v>
      </c>
      <c r="I31" s="132" t="str">
        <f>VLOOKUP(H31,Presupuesto!$B$11:$C$565,2,0)</f>
        <v>BECAS DE INVEST. PARA DOC.DE POST-GRADO</v>
      </c>
      <c r="J31" s="100" t="str">
        <f t="shared" si="1"/>
        <v>Estudiantes y Graduados</v>
      </c>
      <c r="K31" s="100" t="s">
        <v>423</v>
      </c>
      <c r="L31" s="100"/>
    </row>
    <row r="32" spans="3:12" x14ac:dyDescent="0.25">
      <c r="C32" s="143"/>
      <c r="D32" s="160"/>
      <c r="E32" s="125"/>
      <c r="F32" s="99">
        <f t="shared" si="0"/>
        <v>0</v>
      </c>
      <c r="G32" s="163"/>
      <c r="H32" s="144" t="s">
        <v>1112</v>
      </c>
      <c r="I32" s="132" t="str">
        <f>VLOOKUP(H32,Presupuesto!$B$11:$C$565,2,0)</f>
        <v>BECAS BÁSICAS DE INVESTIGACIÓN</v>
      </c>
      <c r="J32" s="100" t="str">
        <f t="shared" si="1"/>
        <v>Estudiantes y Graduados</v>
      </c>
      <c r="K32" s="100" t="s">
        <v>423</v>
      </c>
      <c r="L32" s="100"/>
    </row>
    <row r="33" spans="3:12" x14ac:dyDescent="0.25">
      <c r="C33" s="143"/>
      <c r="D33" s="160"/>
      <c r="E33" s="125"/>
      <c r="F33" s="99">
        <f t="shared" si="0"/>
        <v>0</v>
      </c>
      <c r="G33" s="163"/>
      <c r="H33" s="144" t="s">
        <v>1114</v>
      </c>
      <c r="I33" s="132" t="str">
        <f>VLOOKUP(H33,Presupuesto!$B$11:$C$565,2,0)</f>
        <v>BECAS RELEVO GENERACIONAL</v>
      </c>
      <c r="J33" s="100" t="str">
        <f t="shared" si="1"/>
        <v>Estudiantes y Graduados</v>
      </c>
      <c r="K33" s="100" t="s">
        <v>423</v>
      </c>
      <c r="L33" s="100"/>
    </row>
    <row r="34" spans="3:12" x14ac:dyDescent="0.25">
      <c r="C34" s="143"/>
      <c r="D34" s="160"/>
      <c r="E34" s="125"/>
      <c r="F34" s="99">
        <f t="shared" si="0"/>
        <v>0</v>
      </c>
      <c r="G34" s="163"/>
      <c r="H34" s="144" t="s">
        <v>1116</v>
      </c>
      <c r="I34" s="132" t="str">
        <f>VLOOKUP(H34,Presupuesto!$B$11:$C$565,2,0)</f>
        <v>BECAS DE EQUIDAD</v>
      </c>
      <c r="J34" s="100" t="str">
        <f t="shared" si="1"/>
        <v>Estudiantes y Graduados</v>
      </c>
      <c r="K34" s="100" t="s">
        <v>423</v>
      </c>
      <c r="L34" s="100"/>
    </row>
    <row r="35" spans="3:12" x14ac:dyDescent="0.25">
      <c r="C35" s="143"/>
      <c r="D35" s="160"/>
      <c r="E35" s="125"/>
      <c r="F35" s="99">
        <f t="shared" si="0"/>
        <v>0</v>
      </c>
      <c r="G35" s="163"/>
      <c r="H35" s="144" t="s">
        <v>1118</v>
      </c>
      <c r="I35" s="132" t="str">
        <f>VLOOKUP(H35,Presupuesto!$B$11:$C$565,2,0)</f>
        <v>PREMIOS AL INVESTIGADOR</v>
      </c>
      <c r="J35" s="100" t="str">
        <f t="shared" si="1"/>
        <v>Estudiantes y Graduados</v>
      </c>
      <c r="K35" s="100" t="s">
        <v>423</v>
      </c>
      <c r="L35" s="100"/>
    </row>
    <row r="36" spans="3:12" x14ac:dyDescent="0.25">
      <c r="C36" s="143"/>
      <c r="D36" s="160"/>
      <c r="E36" s="125"/>
      <c r="F36" s="99">
        <f t="shared" si="0"/>
        <v>0</v>
      </c>
      <c r="G36" s="163"/>
      <c r="H36" s="144" t="s">
        <v>1120</v>
      </c>
      <c r="I36" s="132" t="str">
        <f>VLOOKUP(H36,Presupuesto!$B$11:$C$565,2,0)</f>
        <v>BECAS DE INV. PARA ESTUDIANTES DE POSTGRADO</v>
      </c>
      <c r="J36" s="100" t="str">
        <f t="shared" si="1"/>
        <v>Estudiantes y Graduados</v>
      </c>
      <c r="K36" s="100" t="s">
        <v>423</v>
      </c>
      <c r="L36" s="100"/>
    </row>
    <row r="37" spans="3:12" x14ac:dyDescent="0.25">
      <c r="C37" s="143"/>
      <c r="D37" s="160"/>
      <c r="E37" s="125"/>
      <c r="F37" s="99">
        <f t="shared" si="0"/>
        <v>0</v>
      </c>
      <c r="G37" s="163"/>
      <c r="H37" s="144" t="s">
        <v>1122</v>
      </c>
      <c r="I37" s="132" t="str">
        <f>VLOOKUP(H37,Presupuesto!$B$11:$C$565,2,0)</f>
        <v>Becas Especiales de Investigación</v>
      </c>
      <c r="J37" s="100" t="str">
        <f t="shared" si="1"/>
        <v>Estudiantes y Graduados</v>
      </c>
      <c r="K37" s="100" t="s">
        <v>423</v>
      </c>
      <c r="L37" s="100"/>
    </row>
    <row r="38" spans="3:12" x14ac:dyDescent="0.25">
      <c r="C38" s="143"/>
      <c r="D38" s="160"/>
      <c r="E38" s="125"/>
      <c r="F38" s="99">
        <f t="shared" si="0"/>
        <v>0</v>
      </c>
      <c r="G38" s="163"/>
      <c r="H38" s="144"/>
      <c r="I38" s="132" t="e">
        <f>VLOOKUP(H38,Presupuesto!$B$11:$C$565,2,0)</f>
        <v>#N/A</v>
      </c>
      <c r="J38" s="100" t="str">
        <f t="shared" si="1"/>
        <v>Estudiantes y Graduados</v>
      </c>
      <c r="K38" s="100" t="s">
        <v>423</v>
      </c>
      <c r="L38" s="100"/>
    </row>
    <row r="39" spans="3:12" x14ac:dyDescent="0.25">
      <c r="C39" s="145"/>
      <c r="D39" s="160"/>
      <c r="E39" s="120"/>
      <c r="F39" s="99">
        <f t="shared" si="0"/>
        <v>0</v>
      </c>
      <c r="G39" s="163"/>
      <c r="H39" s="146"/>
      <c r="I39" s="132" t="e">
        <f>VLOOKUP(H39,Presupuesto!$B$11:$C$565,2,0)</f>
        <v>#N/A</v>
      </c>
      <c r="J39" s="100" t="str">
        <f t="shared" si="1"/>
        <v>Estudiantes y Graduados</v>
      </c>
      <c r="K39" s="100" t="s">
        <v>423</v>
      </c>
      <c r="L39" s="100"/>
    </row>
    <row r="40" spans="3:12" x14ac:dyDescent="0.25">
      <c r="C40" s="145"/>
      <c r="D40" s="160"/>
      <c r="E40" s="120"/>
      <c r="F40" s="99">
        <f t="shared" si="0"/>
        <v>0</v>
      </c>
      <c r="G40" s="163"/>
      <c r="H40" s="146"/>
      <c r="I40" s="132" t="e">
        <f>VLOOKUP(H40,Presupuesto!$B$11:$C$565,2,0)</f>
        <v>#N/A</v>
      </c>
      <c r="J40" s="100" t="str">
        <f t="shared" si="1"/>
        <v>Estudiantes y Graduados</v>
      </c>
      <c r="K40" s="100" t="s">
        <v>423</v>
      </c>
      <c r="L40" s="100"/>
    </row>
    <row r="41" spans="3:12" x14ac:dyDescent="0.25">
      <c r="C41" s="145"/>
      <c r="D41" s="160"/>
      <c r="E41" s="120"/>
      <c r="F41" s="99">
        <f t="shared" si="0"/>
        <v>0</v>
      </c>
      <c r="G41" s="163"/>
      <c r="H41" s="146"/>
      <c r="I41" s="132" t="e">
        <f>VLOOKUP(H41,Presupuesto!$B$11:$C$565,2,0)</f>
        <v>#N/A</v>
      </c>
      <c r="J41" s="100" t="str">
        <f t="shared" si="1"/>
        <v>Estudiantes y Graduados</v>
      </c>
      <c r="K41" s="100" t="s">
        <v>423</v>
      </c>
      <c r="L41" s="100"/>
    </row>
    <row r="42" spans="3:12" x14ac:dyDescent="0.25">
      <c r="C42" s="145"/>
      <c r="D42" s="160"/>
      <c r="E42" s="120"/>
      <c r="F42" s="99">
        <f t="shared" si="0"/>
        <v>0</v>
      </c>
      <c r="G42" s="163"/>
      <c r="H42" s="146"/>
      <c r="I42" s="132" t="e">
        <f>VLOOKUP(H42,Presupuesto!$B$11:$C$565,2,0)</f>
        <v>#N/A</v>
      </c>
      <c r="J42" s="100" t="str">
        <f t="shared" si="1"/>
        <v>Estudiantes y Graduados</v>
      </c>
      <c r="K42" s="100" t="s">
        <v>423</v>
      </c>
      <c r="L42" s="100"/>
    </row>
    <row r="43" spans="3:12" x14ac:dyDescent="0.25">
      <c r="C43" s="145"/>
      <c r="D43" s="160"/>
      <c r="E43" s="120"/>
      <c r="F43" s="99">
        <f t="shared" si="0"/>
        <v>0</v>
      </c>
      <c r="G43" s="163"/>
      <c r="H43" s="146"/>
      <c r="I43" s="132" t="e">
        <f>VLOOKUP(H43,Presupuesto!$B$11:$C$565,2,0)</f>
        <v>#N/A</v>
      </c>
      <c r="J43" s="100" t="str">
        <f t="shared" si="1"/>
        <v>Estudiantes y Graduados</v>
      </c>
      <c r="K43" s="100" t="s">
        <v>423</v>
      </c>
      <c r="L43" s="100"/>
    </row>
    <row r="44" spans="3:12" x14ac:dyDescent="0.25">
      <c r="C44" s="145"/>
      <c r="D44" s="160"/>
      <c r="E44" s="120"/>
      <c r="F44" s="99">
        <f t="shared" si="0"/>
        <v>0</v>
      </c>
      <c r="G44" s="163"/>
      <c r="H44" s="146"/>
      <c r="I44" s="132" t="e">
        <f>VLOOKUP(H44,Presupuesto!$B$11:$C$565,2,0)</f>
        <v>#N/A</v>
      </c>
      <c r="J44" s="100" t="str">
        <f t="shared" si="1"/>
        <v>Estudiantes y Graduados</v>
      </c>
      <c r="K44" s="100" t="s">
        <v>423</v>
      </c>
      <c r="L44" s="100"/>
    </row>
    <row r="45" spans="3:12" x14ac:dyDescent="0.25">
      <c r="C45" s="145"/>
      <c r="D45" s="160"/>
      <c r="E45" s="120"/>
      <c r="F45" s="99">
        <f t="shared" si="0"/>
        <v>0</v>
      </c>
      <c r="G45" s="163"/>
      <c r="H45" s="146"/>
      <c r="I45" s="132" t="e">
        <f>VLOOKUP(H45,Presupuesto!$B$11:$C$565,2,0)</f>
        <v>#N/A</v>
      </c>
      <c r="J45" s="100" t="str">
        <f t="shared" si="1"/>
        <v>Estudiantes y Graduados</v>
      </c>
      <c r="K45" s="100" t="s">
        <v>423</v>
      </c>
      <c r="L45" s="100"/>
    </row>
    <row r="46" spans="3:12" x14ac:dyDescent="0.25">
      <c r="C46" s="145"/>
      <c r="D46" s="160"/>
      <c r="E46" s="120"/>
      <c r="F46" s="99">
        <f t="shared" si="0"/>
        <v>0</v>
      </c>
      <c r="G46" s="163"/>
      <c r="H46" s="146"/>
      <c r="I46" s="132" t="e">
        <f>VLOOKUP(H46,Presupuesto!$B$11:$C$565,2,0)</f>
        <v>#N/A</v>
      </c>
      <c r="J46" s="100" t="str">
        <f t="shared" si="1"/>
        <v>Estudiantes y Graduados</v>
      </c>
      <c r="K46" s="100" t="s">
        <v>423</v>
      </c>
      <c r="L46" s="100"/>
    </row>
    <row r="47" spans="3:12" x14ac:dyDescent="0.25">
      <c r="C47" s="147"/>
      <c r="D47" s="160"/>
      <c r="E47" s="120"/>
      <c r="F47" s="99">
        <f t="shared" si="0"/>
        <v>0</v>
      </c>
      <c r="G47" s="163"/>
      <c r="H47" s="148"/>
      <c r="I47" s="132" t="e">
        <f>VLOOKUP(H47,Presupuesto!$B$11:$C$565,2,0)</f>
        <v>#N/A</v>
      </c>
      <c r="J47" s="100" t="str">
        <f t="shared" si="1"/>
        <v>Estudiantes y Graduados</v>
      </c>
      <c r="K47" s="100" t="s">
        <v>414</v>
      </c>
      <c r="L47" s="100"/>
    </row>
    <row r="48" spans="3:12" x14ac:dyDescent="0.25">
      <c r="C48" s="147"/>
      <c r="D48" s="160"/>
      <c r="E48" s="120"/>
      <c r="F48" s="99">
        <f t="shared" si="0"/>
        <v>0</v>
      </c>
      <c r="G48" s="163"/>
      <c r="H48" s="148"/>
      <c r="I48" s="132" t="e">
        <f>VLOOKUP(H48,Presupuesto!$B$11:$C$565,2,0)</f>
        <v>#N/A</v>
      </c>
      <c r="J48" s="100" t="str">
        <f t="shared" si="1"/>
        <v>Estudiantes y Graduados</v>
      </c>
      <c r="K48" s="100" t="s">
        <v>423</v>
      </c>
      <c r="L48" s="100"/>
    </row>
    <row r="49" spans="3:12" x14ac:dyDescent="0.25">
      <c r="C49" s="147"/>
      <c r="D49" s="160"/>
      <c r="E49" s="120"/>
      <c r="F49" s="99">
        <f t="shared" si="0"/>
        <v>0</v>
      </c>
      <c r="G49" s="163"/>
      <c r="H49" s="148"/>
      <c r="I49" s="132" t="e">
        <f>VLOOKUP(H49,Presupuesto!$B$11:$C$565,2,0)</f>
        <v>#N/A</v>
      </c>
      <c r="J49" s="100" t="str">
        <f t="shared" si="1"/>
        <v>Estudiantes y Graduados</v>
      </c>
      <c r="K49" s="100" t="s">
        <v>423</v>
      </c>
      <c r="L49" s="100"/>
    </row>
    <row r="50" spans="3:12" x14ac:dyDescent="0.25">
      <c r="C50" s="147"/>
      <c r="D50" s="160"/>
      <c r="E50" s="120"/>
      <c r="F50" s="99">
        <f t="shared" si="0"/>
        <v>0</v>
      </c>
      <c r="G50" s="163"/>
      <c r="H50" s="148"/>
      <c r="I50" s="132" t="e">
        <f>VLOOKUP(H50,Presupuesto!$B$11:$C$565,2,0)</f>
        <v>#N/A</v>
      </c>
      <c r="J50" s="100" t="str">
        <f t="shared" si="1"/>
        <v>Estudiantes y Graduados</v>
      </c>
      <c r="K50" s="100" t="s">
        <v>423</v>
      </c>
      <c r="L50" s="100"/>
    </row>
    <row r="51" spans="3:12" ht="15.75" thickBot="1" x14ac:dyDescent="0.3">
      <c r="C51" s="149"/>
      <c r="D51" s="229"/>
      <c r="E51" s="105"/>
      <c r="F51" s="107">
        <f t="shared" si="0"/>
        <v>0</v>
      </c>
      <c r="G51" s="164"/>
      <c r="H51" s="150"/>
      <c r="I51" s="134" t="e">
        <f>VLOOKUP(H51,Presupuesto!$B$11:$C$565,2,0)</f>
        <v>#N/A</v>
      </c>
      <c r="J51" s="108" t="str">
        <f t="shared" si="1"/>
        <v>Estudiantes y Graduados</v>
      </c>
      <c r="K51" s="126" t="s">
        <v>405</v>
      </c>
      <c r="L51" s="126"/>
    </row>
    <row r="52" spans="3:12" x14ac:dyDescent="0.25">
      <c r="F52" s="92"/>
      <c r="G52" s="91"/>
      <c r="H52" s="92"/>
      <c r="I52" s="92"/>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5</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'Cuadro resumen'!Área_de_impresión</vt:lpstr>
      <vt:lpstr>'Desarrollo e Innov. Curricular'!Área_de_impresión</vt:lpstr>
      <vt:lpstr>'CME VACIO'!Títulos_a_imprimir</vt:lpstr>
      <vt:lpstr>'Desarrollo e Innov. Curricular'!Títulos_a_imprimir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Carmen Elizabeth</cp:lastModifiedBy>
  <cp:lastPrinted>2014-09-16T20:31:37Z</cp:lastPrinted>
  <dcterms:created xsi:type="dcterms:W3CDTF">2010-05-02T01:28:32Z</dcterms:created>
  <dcterms:modified xsi:type="dcterms:W3CDTF">2014-09-23T09:23:56Z</dcterms:modified>
</cp:coreProperties>
</file>