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firstSheet="13" activeTab="16"/>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sheetId="21" r:id="rId13"/>
    <sheet name="Vinculación Univ. Sociedad" sheetId="22" r:id="rId14"/>
    <sheet name="Docencia y Profesorado Universi" sheetId="29" r:id="rId15"/>
    <sheet name="Graduados" sheetId="33" r:id="rId16"/>
    <sheet name="Gestión del Conocimiento" sheetId="23" r:id="rId17"/>
    <sheet name="Estudiantes" sheetId="30" r:id="rId18"/>
    <sheet name="Gestion Administrativa" sheetId="24" r:id="rId19"/>
    <sheet name="Gestion Academica" sheetId="31" r:id="rId20"/>
    <sheet name="Gobernabilidad" sheetId="34" r:id="rId21"/>
    <sheet name="NIVEL DE ES Y  SISTEMA NACIONAL" sheetId="44" r:id="rId22"/>
    <sheet name="Lo Esencial" sheetId="45" r:id="rId23"/>
    <sheet name="Hoja1" sheetId="46" r:id="rId24"/>
    <sheet name="Hoja2" sheetId="47" r:id="rId25"/>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I12" i="27" l="1"/>
  <c r="J17" i="7" l="1"/>
  <c r="J18" i="7"/>
  <c r="K18" i="7"/>
  <c r="J19" i="7"/>
  <c r="K19" i="7"/>
  <c r="J20" i="7"/>
  <c r="K20" i="7"/>
  <c r="J21" i="7"/>
  <c r="K21" i="7"/>
  <c r="J22" i="7"/>
  <c r="K22" i="7"/>
  <c r="J23" i="7"/>
  <c r="K23" i="7"/>
  <c r="J24" i="7"/>
  <c r="K24" i="7"/>
  <c r="J25" i="7"/>
  <c r="K25" i="7"/>
  <c r="J26" i="7"/>
  <c r="K26" i="7"/>
  <c r="H9" i="28" l="1"/>
  <c r="N9" i="28"/>
  <c r="L9" i="28"/>
  <c r="J9" i="28"/>
  <c r="F56" i="12"/>
  <c r="I163" i="12"/>
  <c r="F163" i="12"/>
  <c r="J162" i="12"/>
  <c r="I162" i="12"/>
  <c r="F162" i="12"/>
  <c r="J161" i="12"/>
  <c r="I161" i="12"/>
  <c r="F161" i="12"/>
  <c r="J160" i="12"/>
  <c r="I160" i="12"/>
  <c r="I159" i="12"/>
  <c r="J158" i="12"/>
  <c r="I158" i="12"/>
  <c r="J157" i="12"/>
  <c r="I157" i="12"/>
  <c r="J156" i="12"/>
  <c r="I156" i="12"/>
  <c r="I155" i="12"/>
  <c r="J154" i="12"/>
  <c r="I154" i="12"/>
  <c r="J153" i="12"/>
  <c r="I153" i="12"/>
  <c r="J152" i="12"/>
  <c r="I152" i="12"/>
  <c r="J151" i="12"/>
  <c r="I151" i="12"/>
  <c r="J150" i="12"/>
  <c r="I150" i="12"/>
  <c r="J149" i="12"/>
  <c r="I149" i="12"/>
  <c r="J148" i="12"/>
  <c r="I148" i="12"/>
  <c r="J147" i="12"/>
  <c r="I147" i="12"/>
  <c r="J146" i="12"/>
  <c r="I146" i="12"/>
  <c r="J145" i="12"/>
  <c r="I145" i="12"/>
  <c r="J144" i="12"/>
  <c r="I144" i="12"/>
  <c r="J143" i="12"/>
  <c r="I143" i="12"/>
  <c r="J142" i="12"/>
  <c r="I142" i="12"/>
  <c r="J141" i="12"/>
  <c r="I141" i="12"/>
  <c r="J140" i="12"/>
  <c r="I140" i="12"/>
  <c r="J139" i="12"/>
  <c r="I139" i="12"/>
  <c r="J138" i="12"/>
  <c r="I138" i="12"/>
  <c r="J137" i="12"/>
  <c r="I137" i="12"/>
  <c r="J136" i="12"/>
  <c r="I136" i="12"/>
  <c r="J135" i="12"/>
  <c r="I135" i="12"/>
  <c r="J134" i="12"/>
  <c r="I134" i="12"/>
  <c r="J133" i="12"/>
  <c r="I133" i="12"/>
  <c r="J132" i="12"/>
  <c r="I132" i="12"/>
  <c r="J131" i="12"/>
  <c r="I131" i="12"/>
  <c r="J130" i="12"/>
  <c r="I130" i="12"/>
  <c r="J129" i="12"/>
  <c r="I129" i="12"/>
  <c r="J128" i="12"/>
  <c r="I128" i="12"/>
  <c r="J127" i="12"/>
  <c r="I127" i="12"/>
  <c r="J126" i="12"/>
  <c r="I126" i="12"/>
  <c r="J125" i="12"/>
  <c r="I125" i="12"/>
  <c r="J124" i="12"/>
  <c r="I124" i="12"/>
  <c r="J123" i="12"/>
  <c r="I123" i="12"/>
  <c r="J122" i="12"/>
  <c r="I122" i="12"/>
  <c r="I121" i="12"/>
  <c r="C118" i="12"/>
  <c r="D114" i="12"/>
  <c r="I111" i="12"/>
  <c r="F111" i="12"/>
  <c r="J110" i="12"/>
  <c r="I110" i="12"/>
  <c r="F110" i="12"/>
  <c r="J109" i="12"/>
  <c r="I109" i="12"/>
  <c r="F109" i="12"/>
  <c r="J108" i="12"/>
  <c r="I108" i="12"/>
  <c r="I107" i="12"/>
  <c r="J106" i="12"/>
  <c r="I106" i="12"/>
  <c r="J105" i="12"/>
  <c r="I105" i="12"/>
  <c r="J104" i="12"/>
  <c r="I104" i="12"/>
  <c r="I103" i="12"/>
  <c r="J102" i="12"/>
  <c r="I102" i="12"/>
  <c r="J101" i="12"/>
  <c r="I101" i="12"/>
  <c r="J100" i="12"/>
  <c r="I100" i="12"/>
  <c r="J99" i="12"/>
  <c r="I99" i="12"/>
  <c r="J98" i="12"/>
  <c r="I98" i="12"/>
  <c r="J97" i="12"/>
  <c r="I97" i="12"/>
  <c r="J96" i="12"/>
  <c r="I96" i="12"/>
  <c r="J95" i="12"/>
  <c r="I95" i="12"/>
  <c r="J94" i="12"/>
  <c r="I94" i="12"/>
  <c r="J93" i="12"/>
  <c r="I93" i="12"/>
  <c r="J92" i="12"/>
  <c r="I92" i="12"/>
  <c r="J91" i="12"/>
  <c r="I91" i="12"/>
  <c r="J90" i="12"/>
  <c r="I90" i="12"/>
  <c r="J89" i="12"/>
  <c r="I89" i="12"/>
  <c r="J88" i="12"/>
  <c r="I88" i="12"/>
  <c r="J87" i="12"/>
  <c r="I87" i="12"/>
  <c r="J86" i="12"/>
  <c r="I86" i="12"/>
  <c r="J85" i="12"/>
  <c r="I85" i="12"/>
  <c r="J84" i="12"/>
  <c r="I84" i="12"/>
  <c r="J83" i="12"/>
  <c r="I83" i="12"/>
  <c r="J82" i="12"/>
  <c r="I82" i="12"/>
  <c r="J81" i="12"/>
  <c r="I81" i="12"/>
  <c r="J80" i="12"/>
  <c r="I80" i="12"/>
  <c r="J79" i="12"/>
  <c r="I79" i="12"/>
  <c r="J78" i="12"/>
  <c r="I78" i="12"/>
  <c r="J77" i="12"/>
  <c r="I77" i="12"/>
  <c r="J76" i="12"/>
  <c r="I76" i="12"/>
  <c r="J75" i="12"/>
  <c r="I75" i="12"/>
  <c r="J74" i="12"/>
  <c r="I74" i="12"/>
  <c r="J73" i="12"/>
  <c r="I73" i="12"/>
  <c r="J72" i="12"/>
  <c r="I72" i="12"/>
  <c r="J71" i="12"/>
  <c r="I71" i="12"/>
  <c r="J70" i="12"/>
  <c r="I70" i="12"/>
  <c r="I69" i="12"/>
  <c r="C66" i="12"/>
  <c r="D62" i="12"/>
  <c r="F52" i="12"/>
  <c r="I52" i="12"/>
  <c r="J52" i="12"/>
  <c r="F53" i="12"/>
  <c r="I53" i="12"/>
  <c r="J53" i="12"/>
  <c r="F54" i="12"/>
  <c r="I54" i="12"/>
  <c r="J54" i="12"/>
  <c r="F55" i="12"/>
  <c r="I55" i="12"/>
  <c r="F24" i="12"/>
  <c r="I56" i="12"/>
  <c r="J56" i="12"/>
  <c r="F57" i="12"/>
  <c r="I57" i="12"/>
  <c r="J57" i="12"/>
  <c r="F58" i="12"/>
  <c r="I58" i="12"/>
  <c r="J58" i="12"/>
  <c r="F59" i="12"/>
  <c r="I59" i="12"/>
  <c r="P9" i="28" l="1"/>
  <c r="K118" i="7"/>
  <c r="J118" i="7"/>
  <c r="K117" i="7"/>
  <c r="J117" i="7"/>
  <c r="K116" i="7"/>
  <c r="J116" i="7"/>
  <c r="K115" i="7"/>
  <c r="J115" i="7"/>
  <c r="K114" i="7"/>
  <c r="J114" i="7"/>
  <c r="K113" i="7"/>
  <c r="J113" i="7"/>
  <c r="K112" i="7"/>
  <c r="J112" i="7"/>
  <c r="K111" i="7"/>
  <c r="J111" i="7"/>
  <c r="K110" i="7"/>
  <c r="J110" i="7"/>
  <c r="D102" i="7"/>
  <c r="J109" i="7"/>
  <c r="C106" i="7"/>
  <c r="K100" i="7"/>
  <c r="J100" i="7"/>
  <c r="K99" i="7"/>
  <c r="J99" i="7"/>
  <c r="K98" i="7"/>
  <c r="J98" i="7"/>
  <c r="K97" i="7"/>
  <c r="J97" i="7"/>
  <c r="K96" i="7"/>
  <c r="J96" i="7"/>
  <c r="K95" i="7"/>
  <c r="J95" i="7"/>
  <c r="K94" i="7"/>
  <c r="J94" i="7"/>
  <c r="K93" i="7"/>
  <c r="J93" i="7"/>
  <c r="K92" i="7"/>
  <c r="J92" i="7"/>
  <c r="D84" i="7"/>
  <c r="J91" i="7"/>
  <c r="C88" i="7"/>
  <c r="K81" i="7"/>
  <c r="J81" i="7"/>
  <c r="K80" i="7"/>
  <c r="J80" i="7"/>
  <c r="K79" i="7"/>
  <c r="J79" i="7"/>
  <c r="K78" i="7"/>
  <c r="J78" i="7"/>
  <c r="K77" i="7"/>
  <c r="J77" i="7"/>
  <c r="K76" i="7"/>
  <c r="J76" i="7"/>
  <c r="K75" i="7"/>
  <c r="J75" i="7"/>
  <c r="K74" i="7"/>
  <c r="J74" i="7"/>
  <c r="K73" i="7"/>
  <c r="J73" i="7"/>
  <c r="D65" i="7"/>
  <c r="J72" i="7"/>
  <c r="C69" i="7"/>
  <c r="K63" i="7"/>
  <c r="J63" i="7"/>
  <c r="K62" i="7"/>
  <c r="J62" i="7"/>
  <c r="K61" i="7"/>
  <c r="J61" i="7"/>
  <c r="K60" i="7"/>
  <c r="J60" i="7"/>
  <c r="K59" i="7"/>
  <c r="J59" i="7"/>
  <c r="K58" i="7"/>
  <c r="J58" i="7"/>
  <c r="K57" i="7"/>
  <c r="J57" i="7"/>
  <c r="K56" i="7"/>
  <c r="J56" i="7"/>
  <c r="K55" i="7"/>
  <c r="J55" i="7"/>
  <c r="D47" i="7"/>
  <c r="J54" i="7"/>
  <c r="C51" i="7"/>
  <c r="K44" i="7"/>
  <c r="J44" i="7"/>
  <c r="K43" i="7"/>
  <c r="J43" i="7"/>
  <c r="K42" i="7"/>
  <c r="J42" i="7"/>
  <c r="K41" i="7"/>
  <c r="J41" i="7"/>
  <c r="K40" i="7"/>
  <c r="J40" i="7"/>
  <c r="K39" i="7"/>
  <c r="J39" i="7"/>
  <c r="K38" i="7"/>
  <c r="J38" i="7"/>
  <c r="K37" i="7"/>
  <c r="J37" i="7"/>
  <c r="K36" i="7"/>
  <c r="J36" i="7"/>
  <c r="J35" i="7"/>
  <c r="C32" i="7"/>
  <c r="F21" i="40"/>
  <c r="F21" i="43"/>
  <c r="F20" i="43"/>
  <c r="J44" i="9"/>
  <c r="I44" i="9"/>
  <c r="F44" i="9"/>
  <c r="J43" i="9"/>
  <c r="I43" i="9"/>
  <c r="F43" i="9"/>
  <c r="J42" i="9"/>
  <c r="I42" i="9"/>
  <c r="F42" i="9"/>
  <c r="J41" i="9"/>
  <c r="I41" i="9"/>
  <c r="F41" i="9"/>
  <c r="J40" i="9"/>
  <c r="I40" i="9"/>
  <c r="F40" i="9"/>
  <c r="J39" i="9"/>
  <c r="I39" i="9"/>
  <c r="F39" i="9"/>
  <c r="J38" i="9"/>
  <c r="I38" i="9"/>
  <c r="F38" i="9"/>
  <c r="J37" i="9"/>
  <c r="I37" i="9"/>
  <c r="F37" i="9"/>
  <c r="J36" i="9"/>
  <c r="I36" i="9"/>
  <c r="F36" i="9"/>
  <c r="I35" i="9"/>
  <c r="F35" i="9"/>
  <c r="C32" i="9"/>
  <c r="D28" i="9" l="1"/>
  <c r="D28" i="7"/>
  <c r="E18" i="10"/>
  <c r="E17" i="10"/>
  <c r="I563" i="38"/>
  <c r="G563" i="38"/>
  <c r="I581" i="38"/>
  <c r="G581" i="38"/>
  <c r="AJ586" i="38"/>
  <c r="AI586" i="38"/>
  <c r="AH586" i="38"/>
  <c r="AF586" i="38"/>
  <c r="AE586" i="38"/>
  <c r="AD586" i="38"/>
  <c r="AB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W162" i="38"/>
  <c r="V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l="1"/>
  <c r="AB563" i="38"/>
  <c r="AF581" i="38"/>
  <c r="X563" i="38"/>
  <c r="AI563" i="38"/>
  <c r="AH563" i="38"/>
  <c r="AB581" i="38"/>
  <c r="AH581" i="38"/>
  <c r="AE581" i="38"/>
  <c r="AJ581" i="38"/>
  <c r="D563" i="38"/>
  <c r="Z563" i="38"/>
  <c r="AE563" i="38"/>
  <c r="AJ563" i="38"/>
  <c r="F571" i="38"/>
  <c r="J571" i="38" s="1"/>
  <c r="F576" i="38"/>
  <c r="H576" i="38" s="1"/>
  <c r="F580" i="38"/>
  <c r="H580" i="38" s="1"/>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D501" i="38" s="1"/>
  <c r="AH502" i="38"/>
  <c r="AC512" i="38"/>
  <c r="Y503" i="38"/>
  <c r="AC504" i="38"/>
  <c r="AC508" i="38"/>
  <c r="Y509" i="38"/>
  <c r="AK510" i="38"/>
  <c r="AD502" i="38"/>
  <c r="AD501" i="38" s="1"/>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J398" i="38"/>
  <c r="AG320" i="38"/>
  <c r="AG323" i="38"/>
  <c r="AK324" i="38"/>
  <c r="AK318" i="38"/>
  <c r="Y319" i="38"/>
  <c r="F320" i="38"/>
  <c r="J320" i="38" s="1"/>
  <c r="AC320" i="38"/>
  <c r="AK322" i="38"/>
  <c r="Y318" i="38"/>
  <c r="F319" i="38"/>
  <c r="J319" i="38" s="1"/>
  <c r="AC319" i="38"/>
  <c r="AK321" i="38"/>
  <c r="F323" i="38"/>
  <c r="H323" i="38" s="1"/>
  <c r="AG324" i="38"/>
  <c r="F317" i="38"/>
  <c r="J317" i="38" s="1"/>
  <c r="Y320" i="38"/>
  <c r="AG322" i="38"/>
  <c r="AK320" i="38"/>
  <c r="Y324" i="38"/>
  <c r="F325" i="38"/>
  <c r="J325" i="38" s="1"/>
  <c r="AK325" i="38"/>
  <c r="AG326" i="38"/>
  <c r="Y317" i="38"/>
  <c r="F318" i="38"/>
  <c r="J318" i="38" s="1"/>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J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B520" i="38"/>
  <c r="AB519" i="38" s="1"/>
  <c r="AA520" i="38"/>
  <c r="Z520" i="38"/>
  <c r="X520" i="38"/>
  <c r="W520" i="38"/>
  <c r="W519" i="38" s="1"/>
  <c r="V520" i="38"/>
  <c r="V519" i="38" s="1"/>
  <c r="E520" i="38"/>
  <c r="D520" i="38"/>
  <c r="AJ451" i="38"/>
  <c r="AI451" i="38"/>
  <c r="AH451" i="38"/>
  <c r="AF451" i="38"/>
  <c r="AF450" i="38" s="1"/>
  <c r="AF449" i="38" s="1"/>
  <c r="AE451" i="38"/>
  <c r="AD451" i="38"/>
  <c r="AB451" i="38"/>
  <c r="AA451" i="38"/>
  <c r="AA450" i="38" s="1"/>
  <c r="AA449" i="38" s="1"/>
  <c r="Z451" i="38"/>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Z196" i="38"/>
  <c r="X196" i="38"/>
  <c r="W196" i="38"/>
  <c r="V196" i="38"/>
  <c r="E196" i="38"/>
  <c r="D196" i="38"/>
  <c r="AJ195" i="38"/>
  <c r="AI195" i="38"/>
  <c r="AH195" i="38"/>
  <c r="AF195" i="38"/>
  <c r="AE195" i="38"/>
  <c r="AD195" i="38"/>
  <c r="AB195" i="38"/>
  <c r="AA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Z450" i="38"/>
  <c r="Z449" i="38" s="1"/>
  <c r="AD450" i="38"/>
  <c r="AD449" i="38" s="1"/>
  <c r="AH450" i="38"/>
  <c r="AH449" i="38" s="1"/>
  <c r="G501" i="38"/>
  <c r="I501" i="38"/>
  <c r="W501" i="38"/>
  <c r="Z501" i="38"/>
  <c r="AF501" i="38"/>
  <c r="AH501" i="38"/>
  <c r="G519" i="38"/>
  <c r="I519" i="38"/>
  <c r="Z519" i="38"/>
  <c r="AD519" i="38"/>
  <c r="G546" i="38"/>
  <c r="I546" i="38"/>
  <c r="G560" i="38"/>
  <c r="I560" i="38"/>
  <c r="AB560" i="38"/>
  <c r="AH560" i="38"/>
  <c r="J20" i="38" l="1"/>
  <c r="H112" i="38"/>
  <c r="J410" i="38"/>
  <c r="H381"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AL360"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320" i="38"/>
  <c r="AL277" i="38"/>
  <c r="AL310" i="38"/>
  <c r="J281" i="38"/>
  <c r="H322" i="38"/>
  <c r="H307" i="38"/>
  <c r="AL274" i="38"/>
  <c r="AL282" i="38"/>
  <c r="AL285" i="38"/>
  <c r="AL327"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61" i="38"/>
  <c r="AL244" i="38"/>
  <c r="H244" i="38"/>
  <c r="AL245" i="38"/>
  <c r="H208" i="38"/>
  <c r="J234" i="38"/>
  <c r="AL239" i="38"/>
  <c r="AL240" i="38"/>
  <c r="H224" i="38"/>
  <c r="AL242" i="38"/>
  <c r="AL241" i="38"/>
  <c r="AL243" i="38"/>
  <c r="H245" i="38"/>
  <c r="H210"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H173" i="38"/>
  <c r="AL155" i="38"/>
  <c r="H160" i="38"/>
  <c r="H180" i="38"/>
  <c r="H179" i="38"/>
  <c r="J176" i="38"/>
  <c r="AL179" i="38"/>
  <c r="AL177" i="38"/>
  <c r="AL190" i="38"/>
  <c r="H149" i="38"/>
  <c r="AL146" i="38"/>
  <c r="H163" i="38"/>
  <c r="H158" i="38"/>
  <c r="H159" i="38"/>
  <c r="H171" i="38"/>
  <c r="AL170" i="38"/>
  <c r="J174"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V38" i="38"/>
  <c r="AA38" i="38"/>
  <c r="AF38" i="38"/>
  <c r="H109" i="38"/>
  <c r="AL108" i="38"/>
  <c r="H101" i="38"/>
  <c r="AL100" i="38"/>
  <c r="AL109" i="38"/>
  <c r="H55" i="38"/>
  <c r="AL55" i="38"/>
  <c r="X38" i="38"/>
  <c r="AD38"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V315" i="38"/>
  <c r="AL22" i="38"/>
  <c r="X315" i="38"/>
  <c r="X384" i="38"/>
  <c r="AF394" i="38"/>
  <c r="AF393" i="38" s="1"/>
  <c r="AF194" i="38"/>
  <c r="AE221" i="38"/>
  <c r="AE212" i="38" s="1"/>
  <c r="AA270" i="38"/>
  <c r="AD315" i="38"/>
  <c r="AA340" i="38"/>
  <c r="AD384" i="38"/>
  <c r="AA394" i="38"/>
  <c r="AA393" i="38" s="1"/>
  <c r="H23" i="38"/>
  <c r="AG213" i="38"/>
  <c r="AL19" i="38"/>
  <c r="AL20" i="38"/>
  <c r="E194" i="38"/>
  <c r="V194" i="38"/>
  <c r="V221" i="38"/>
  <c r="V212" i="38" s="1"/>
  <c r="AH230" i="38"/>
  <c r="AD246" i="38"/>
  <c r="Z315" i="38"/>
  <c r="V340"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AD168"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V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G203" i="38"/>
  <c r="AK211" i="38"/>
  <c r="Y220" i="38"/>
  <c r="X221" i="38"/>
  <c r="X212" i="38" s="1"/>
  <c r="AK228" i="38"/>
  <c r="AJ230" i="38"/>
  <c r="E246" i="38"/>
  <c r="AA246" i="38"/>
  <c r="AF246" i="38"/>
  <c r="AE270"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W340"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A168" i="38"/>
  <c r="W168" i="38"/>
  <c r="AJ153" i="38"/>
  <c r="AF153" i="38"/>
  <c r="AB153" i="38"/>
  <c r="D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K55" i="8"/>
  <c r="J55" i="8"/>
  <c r="K54"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Y315" i="38"/>
  <c r="H423" i="38"/>
  <c r="J231" i="38"/>
  <c r="J83" i="38"/>
  <c r="AC270" i="38"/>
  <c r="H138" i="38"/>
  <c r="H211" i="38"/>
  <c r="J37" i="38"/>
  <c r="F69" i="38"/>
  <c r="J69" i="38" s="1"/>
  <c r="J385" i="38"/>
  <c r="AK519" i="38"/>
  <c r="Y38"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AL231" i="38"/>
  <c r="Y546" i="38"/>
  <c r="AG450" i="38"/>
  <c r="AG546" i="38"/>
  <c r="H169" i="38"/>
  <c r="AK449" i="38"/>
  <c r="AL403" i="38"/>
  <c r="AI229" i="38"/>
  <c r="AL228" i="38"/>
  <c r="AK76" i="38"/>
  <c r="Y76" i="38"/>
  <c r="AK450"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Y340" i="38"/>
  <c r="F315" i="38"/>
  <c r="H315" i="38" s="1"/>
  <c r="AK270" i="38"/>
  <c r="AL432" i="38"/>
  <c r="Y384" i="38"/>
  <c r="AL136" i="38"/>
  <c r="Y69" i="38"/>
  <c r="AK546" i="38"/>
  <c r="AL341" i="38"/>
  <c r="W229" i="38"/>
  <c r="AC63" i="38"/>
  <c r="AL385" i="38"/>
  <c r="AE110" i="38"/>
  <c r="AL154" i="38"/>
  <c r="Y449" i="38"/>
  <c r="Y63" i="38"/>
  <c r="V229" i="38"/>
  <c r="AC137" i="38"/>
  <c r="AD229" i="38"/>
  <c r="AI336" i="38"/>
  <c r="AK221" i="38"/>
  <c r="AK315" i="38"/>
  <c r="AC87" i="38"/>
  <c r="J88" i="38"/>
  <c r="AL316" i="38"/>
  <c r="AG340" i="38"/>
  <c r="AL45" i="38"/>
  <c r="F87" i="38"/>
  <c r="J87" i="38" s="1"/>
  <c r="AK393" i="38"/>
  <c r="AG519" i="38"/>
  <c r="J502" i="38"/>
  <c r="Y450" i="38"/>
  <c r="H123" i="38"/>
  <c r="H220" i="38"/>
  <c r="J339" i="38"/>
  <c r="F86" i="38"/>
  <c r="J86" i="38" s="1"/>
  <c r="AD336" i="38"/>
  <c r="W336" i="38"/>
  <c r="Y394" i="38"/>
  <c r="AG394" i="38"/>
  <c r="AG413" i="38"/>
  <c r="AI212" i="38"/>
  <c r="AK212" i="38" s="1"/>
  <c r="H392" i="38"/>
  <c r="H414" i="38"/>
  <c r="AI545" i="38"/>
  <c r="AK545" i="38" s="1"/>
  <c r="AG337" i="38"/>
  <c r="F137" i="38"/>
  <c r="H137" i="38" s="1"/>
  <c r="AK137" i="38"/>
  <c r="H341" i="38"/>
  <c r="AF336" i="38"/>
  <c r="AL411" i="38"/>
  <c r="AL339" i="38"/>
  <c r="AL203" i="38"/>
  <c r="AL167" i="38"/>
  <c r="AG69" i="38"/>
  <c r="AC69" i="38"/>
  <c r="AL271" i="38"/>
  <c r="AL414" i="38"/>
  <c r="AF229" i="38"/>
  <c r="AI412" i="38"/>
  <c r="AK153" i="38"/>
  <c r="AL65" i="38"/>
  <c r="Y270" i="38"/>
  <c r="AK413" i="38"/>
  <c r="F38" i="38"/>
  <c r="H38" i="38" s="1"/>
  <c r="AJ336" i="38"/>
  <c r="AL439" i="38"/>
  <c r="AG86" i="38"/>
  <c r="AL68" i="38"/>
  <c r="AF110" i="38"/>
  <c r="AG168" i="38"/>
  <c r="AL395" i="38"/>
  <c r="AK340" i="38"/>
  <c r="V110" i="38"/>
  <c r="X336" i="38"/>
  <c r="AL169" i="38"/>
  <c r="AG153" i="38"/>
  <c r="V336" i="38"/>
  <c r="F122" i="38"/>
  <c r="J122" i="38" s="1"/>
  <c r="F378" i="38"/>
  <c r="J378" i="38" s="1"/>
  <c r="F168" i="38"/>
  <c r="J168" i="38" s="1"/>
  <c r="AD110" i="38"/>
  <c r="AH229" i="38"/>
  <c r="AB336" i="38"/>
  <c r="E412" i="38"/>
  <c r="AK38" i="38"/>
  <c r="AA12" i="38"/>
  <c r="H53" i="38"/>
  <c r="AL83" i="38"/>
  <c r="AG87" i="38"/>
  <c r="AL135" i="38"/>
  <c r="H136" i="38"/>
  <c r="H335" i="38"/>
  <c r="AJ412" i="38"/>
  <c r="AL451" i="38"/>
  <c r="AL547" i="38"/>
  <c r="AL431" i="38"/>
  <c r="AL211" i="38"/>
  <c r="AK69" i="38"/>
  <c r="AG76" i="38"/>
  <c r="J400" i="38"/>
  <c r="H400" i="38"/>
  <c r="AC230" i="38"/>
  <c r="Y519" i="38"/>
  <c r="AL53" i="38"/>
  <c r="AC76"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AL222" i="38"/>
  <c r="J203" i="38"/>
  <c r="H203" i="38"/>
  <c r="AJ110" i="38"/>
  <c r="W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F340" i="38"/>
  <c r="AH12" i="38"/>
  <c r="D330" i="38"/>
  <c r="F330" i="38" s="1"/>
  <c r="F331" i="38"/>
  <c r="F230" i="38"/>
  <c r="D229" i="38"/>
  <c r="AL378" i="38"/>
  <c r="D110" i="38"/>
  <c r="F111" i="38"/>
  <c r="D212" i="38"/>
  <c r="F221" i="38"/>
  <c r="AC13" i="38"/>
  <c r="Z12" i="38"/>
  <c r="AG13" i="38"/>
  <c r="AD12" i="38"/>
  <c r="AL424" i="38"/>
  <c r="F337" i="38"/>
  <c r="D336" i="38"/>
  <c r="AL502" i="38"/>
  <c r="AL238" i="38"/>
  <c r="D393" i="38"/>
  <c r="F393" i="38" s="1"/>
  <c r="F394" i="38"/>
  <c r="D545" i="38"/>
  <c r="F545" i="38" s="1"/>
  <c r="F546" i="38"/>
  <c r="J404" i="38"/>
  <c r="H404" i="38"/>
  <c r="J424" i="38"/>
  <c r="H424"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K27" i="8"/>
  <c r="J28" i="8"/>
  <c r="K28" i="8"/>
  <c r="K31" i="8"/>
  <c r="J31" i="8"/>
  <c r="K30" i="8"/>
  <c r="J30" i="8"/>
  <c r="J29" i="8"/>
  <c r="G29" i="8"/>
  <c r="K22" i="8"/>
  <c r="J22" i="8"/>
  <c r="K21" i="8"/>
  <c r="J21" i="8"/>
  <c r="J20" i="8"/>
  <c r="G20" i="8"/>
  <c r="F30" i="8" l="1"/>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H168" i="38"/>
  <c r="AK229" i="38"/>
  <c r="H378" i="38"/>
  <c r="AL221" i="38"/>
  <c r="AL449" i="38"/>
  <c r="H246" i="38"/>
  <c r="AL122" i="38"/>
  <c r="H87" i="38"/>
  <c r="AC336" i="38"/>
  <c r="AL270" i="38"/>
  <c r="AL546" i="38"/>
  <c r="H86" i="38"/>
  <c r="AK336" i="38"/>
  <c r="AL519" i="38"/>
  <c r="J137" i="38"/>
  <c r="AG229" i="38"/>
  <c r="AL69" i="38"/>
  <c r="AL86" i="38"/>
  <c r="AG12" i="38"/>
  <c r="AG336" i="38"/>
  <c r="AK110" i="38"/>
  <c r="AG110" i="38"/>
  <c r="AL413" i="38"/>
  <c r="AL137" i="38"/>
  <c r="AL63" i="38"/>
  <c r="J450" i="38"/>
  <c r="H384" i="38"/>
  <c r="H194" i="38"/>
  <c r="AL340" i="38"/>
  <c r="AL384" i="38"/>
  <c r="J315" i="38"/>
  <c r="AL394" i="38"/>
  <c r="AL393" i="38"/>
  <c r="AK412" i="38"/>
  <c r="AL412" i="38" s="1"/>
  <c r="AL212" i="38"/>
  <c r="H122" i="38"/>
  <c r="AL337" i="38"/>
  <c r="Y336" i="38"/>
  <c r="AL76" i="38"/>
  <c r="AL87" i="38"/>
  <c r="AL38" i="38"/>
  <c r="AL545" i="38"/>
  <c r="J560" i="38"/>
  <c r="F212" i="38"/>
  <c r="H212" i="38" s="1"/>
  <c r="F412" i="38"/>
  <c r="H412" i="38" s="1"/>
  <c r="AL518" i="38"/>
  <c r="AC12" i="38"/>
  <c r="F336" i="38"/>
  <c r="H336" i="38" s="1"/>
  <c r="F229" i="38"/>
  <c r="J229" i="38" s="1"/>
  <c r="H394" i="38"/>
  <c r="J394" i="38"/>
  <c r="J337" i="38"/>
  <c r="H337" i="38"/>
  <c r="H230" i="38"/>
  <c r="J230" i="38"/>
  <c r="H518" i="38"/>
  <c r="J518" i="38"/>
  <c r="H546" i="38"/>
  <c r="J546" i="38"/>
  <c r="J331" i="38"/>
  <c r="H331" i="38"/>
  <c r="J270" i="38"/>
  <c r="H270" i="38"/>
  <c r="H413" i="38"/>
  <c r="J413" i="38"/>
  <c r="J221" i="38"/>
  <c r="H221" i="38"/>
  <c r="J340" i="38"/>
  <c r="H340" i="38"/>
  <c r="H97" i="38"/>
  <c r="J97" i="38"/>
  <c r="H519" i="38"/>
  <c r="J519" i="38"/>
  <c r="H393" i="38"/>
  <c r="J393" i="38"/>
  <c r="J111" i="38"/>
  <c r="H111" i="38"/>
  <c r="H545" i="38"/>
  <c r="J545" i="38"/>
  <c r="H330" i="38"/>
  <c r="J330" i="38"/>
  <c r="J98" i="38"/>
  <c r="H98" i="38"/>
  <c r="F31" i="8"/>
  <c r="G31" i="8" s="1"/>
  <c r="F33" i="8"/>
  <c r="G33" i="8" s="1"/>
  <c r="F28" i="8"/>
  <c r="G28" i="8" s="1"/>
  <c r="F21" i="8"/>
  <c r="G21" i="8" s="1"/>
  <c r="AL336" i="38" l="1"/>
  <c r="J412" i="38"/>
  <c r="H229" i="38"/>
  <c r="J212" i="38"/>
  <c r="J336" i="38"/>
  <c r="P18" i="28"/>
  <c r="P17" i="28"/>
  <c r="P16" i="28"/>
  <c r="P15" i="28"/>
  <c r="P14" i="28"/>
  <c r="P13" i="28"/>
  <c r="P11" i="28"/>
  <c r="C14" i="7"/>
  <c r="C14" i="8"/>
  <c r="C14" i="9"/>
  <c r="C14" i="10"/>
  <c r="C14" i="12"/>
  <c r="C14" i="40"/>
  <c r="A11" i="42"/>
  <c r="A11"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G25" i="45"/>
  <c r="O25" i="45" s="1"/>
  <c r="N14" i="44"/>
  <c r="M14" i="44"/>
  <c r="L14" i="44"/>
  <c r="K14" i="44"/>
  <c r="J14" i="44"/>
  <c r="I14" i="44"/>
  <c r="H14" i="44"/>
  <c r="G14" i="44"/>
  <c r="O14" i="44" s="1"/>
  <c r="G31" i="23"/>
  <c r="H31" i="23"/>
  <c r="I31" i="23"/>
  <c r="J31" i="23"/>
  <c r="K31" i="23"/>
  <c r="L31" i="23"/>
  <c r="M31" i="23"/>
  <c r="N31" i="23"/>
  <c r="N11" i="33"/>
  <c r="M11" i="33"/>
  <c r="L11" i="33"/>
  <c r="K11" i="33"/>
  <c r="J11" i="33"/>
  <c r="I11" i="33"/>
  <c r="H11" i="33"/>
  <c r="G11" i="33"/>
  <c r="N15" i="24"/>
  <c r="M15" i="24"/>
  <c r="L15" i="24"/>
  <c r="K15" i="24"/>
  <c r="J15" i="24"/>
  <c r="I15" i="24"/>
  <c r="H15" i="24"/>
  <c r="G15" i="24"/>
  <c r="N20" i="30"/>
  <c r="M20" i="30"/>
  <c r="L20" i="30"/>
  <c r="K20" i="30"/>
  <c r="J20" i="30"/>
  <c r="I20" i="30"/>
  <c r="H20" i="30"/>
  <c r="G20" i="30"/>
  <c r="N14" i="29"/>
  <c r="M14" i="29"/>
  <c r="L14" i="29"/>
  <c r="K14" i="29"/>
  <c r="J14" i="29"/>
  <c r="I14" i="29"/>
  <c r="H14" i="29"/>
  <c r="G14" i="29"/>
  <c r="N15" i="22"/>
  <c r="M15" i="22"/>
  <c r="L15" i="22"/>
  <c r="K15" i="22"/>
  <c r="J15" i="22"/>
  <c r="I15" i="22"/>
  <c r="H15" i="22"/>
  <c r="G15" i="22"/>
  <c r="O28" i="21"/>
  <c r="N28" i="21"/>
  <c r="M28" i="21"/>
  <c r="L28" i="21"/>
  <c r="K28" i="21"/>
  <c r="J28" i="21"/>
  <c r="I28" i="21"/>
  <c r="H28" i="21"/>
  <c r="N19" i="28"/>
  <c r="M19" i="28"/>
  <c r="L19" i="28"/>
  <c r="K19" i="28"/>
  <c r="J19" i="28"/>
  <c r="I19" i="28"/>
  <c r="H19" i="28"/>
  <c r="G19" i="28"/>
  <c r="P15" i="24" l="1"/>
  <c r="I8" i="27" s="1"/>
  <c r="P14" i="44"/>
  <c r="P25" i="45"/>
  <c r="I13" i="27" s="1"/>
  <c r="O15" i="24"/>
  <c r="P20" i="30"/>
  <c r="I7" i="27" s="1"/>
  <c r="O20" i="30"/>
  <c r="O11" i="33"/>
  <c r="P14" i="29"/>
  <c r="I6" i="27" s="1"/>
  <c r="O14" i="29"/>
  <c r="P31" i="23"/>
  <c r="I11" i="27" s="1"/>
  <c r="O31" i="23"/>
  <c r="P11" i="33"/>
  <c r="I9" i="27" s="1"/>
  <c r="P19" i="28"/>
  <c r="I3" i="27" s="1"/>
  <c r="O19" i="28"/>
  <c r="Q28" i="21"/>
  <c r="P28" i="21"/>
  <c r="P15" i="22"/>
  <c r="I5" i="27" s="1"/>
  <c r="D73" i="27" l="1"/>
  <c r="G17" i="8"/>
  <c r="G59" i="8"/>
  <c r="D48" i="27" s="1"/>
  <c r="G56" i="8"/>
  <c r="D47" i="27" s="1"/>
  <c r="G65" i="8"/>
  <c r="D50" i="27" s="1"/>
  <c r="G62" i="8"/>
  <c r="D49" i="27" s="1"/>
  <c r="F60" i="8" l="1"/>
  <c r="F61" i="8"/>
  <c r="D14" i="38"/>
  <c r="V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O22" i="43"/>
  <c r="P22" i="43" s="1"/>
  <c r="O21" i="43"/>
  <c r="Q21" i="43" s="1"/>
  <c r="P20" i="43"/>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J20" i="43"/>
  <c r="I20" i="43"/>
  <c r="J19" i="43"/>
  <c r="I19" i="43"/>
  <c r="F19" i="43"/>
  <c r="J18" i="43"/>
  <c r="I18" i="43"/>
  <c r="I17" i="43"/>
  <c r="F17" i="43"/>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J20" i="40"/>
  <c r="J51" i="40" s="1"/>
  <c r="I20" i="40"/>
  <c r="F20" i="40"/>
  <c r="J19" i="40"/>
  <c r="I19" i="40"/>
  <c r="F19" i="40"/>
  <c r="J18" i="40"/>
  <c r="I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J107" i="12" l="1"/>
  <c r="J103" i="12"/>
  <c r="J111" i="12"/>
  <c r="J159" i="12"/>
  <c r="J155" i="12"/>
  <c r="J55" i="12"/>
  <c r="J59" i="12"/>
  <c r="J163" i="12"/>
  <c r="Q23" i="43"/>
  <c r="P23" i="43"/>
  <c r="Q40" i="43"/>
  <c r="V32" i="38"/>
  <c r="Y32" i="38" s="1"/>
  <c r="AL32" i="38" s="1"/>
  <c r="D32" i="38"/>
  <c r="F32" i="38" s="1"/>
  <c r="J51" i="43"/>
  <c r="Q24" i="43"/>
  <c r="Q22" i="43"/>
  <c r="Q38" i="43"/>
  <c r="Q30" i="43"/>
  <c r="Q46" i="43"/>
  <c r="Q32" i="43"/>
  <c r="Q48" i="43"/>
  <c r="Q20" i="43"/>
  <c r="Q28" i="43"/>
  <c r="Q36" i="43"/>
  <c r="Q44" i="43"/>
  <c r="Q26" i="43"/>
  <c r="Q34" i="43"/>
  <c r="Q42" i="43"/>
  <c r="Q50" i="43"/>
  <c r="P19" i="43"/>
  <c r="P21"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26" i="9"/>
  <c r="J25" i="9"/>
  <c r="J24" i="9"/>
  <c r="J23" i="9"/>
  <c r="J22" i="9"/>
  <c r="J21" i="9"/>
  <c r="J20" i="9"/>
  <c r="J19" i="9"/>
  <c r="J18" i="9"/>
  <c r="D5" i="43" l="1"/>
  <c r="C10" i="27" s="1"/>
  <c r="P10" i="28"/>
  <c r="P12" i="28"/>
  <c r="H32" i="38"/>
  <c r="J32" i="38"/>
  <c r="K67" i="8"/>
  <c r="K66" i="8"/>
  <c r="K65" i="8"/>
  <c r="K64" i="8"/>
  <c r="K63" i="8"/>
  <c r="K62" i="8"/>
  <c r="K61" i="8"/>
  <c r="K60" i="8"/>
  <c r="K59" i="8"/>
  <c r="K58" i="8"/>
  <c r="K57" i="8"/>
  <c r="K19" i="8"/>
  <c r="K18" i="8"/>
  <c r="F26" i="7"/>
  <c r="G26" i="7" l="1"/>
  <c r="AA196" i="38" s="1"/>
  <c r="AC196" i="38" l="1"/>
  <c r="AL196" i="38" s="1"/>
  <c r="AA194" i="38"/>
  <c r="AA110" i="38" s="1"/>
  <c r="G25"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E18" i="7"/>
  <c r="G18" i="7" s="1"/>
  <c r="X175" i="38" s="1"/>
  <c r="E19" i="7"/>
  <c r="G19" i="7" s="1"/>
  <c r="G20" i="7"/>
  <c r="Z195" i="38" s="1"/>
  <c r="G21" i="7"/>
  <c r="Z251" i="38" s="1"/>
  <c r="G22" i="7"/>
  <c r="G23" i="7"/>
  <c r="G24" i="7"/>
  <c r="Y175" i="38" l="1"/>
  <c r="AL175" i="38" s="1"/>
  <c r="X168" i="38"/>
  <c r="Y168" i="38" s="1"/>
  <c r="AL168" i="38" s="1"/>
  <c r="AC251" i="38"/>
  <c r="AL251" i="38" s="1"/>
  <c r="Z246" i="38"/>
  <c r="X162" i="38"/>
  <c r="E162" i="38"/>
  <c r="Z194" i="38"/>
  <c r="AC195" i="38"/>
  <c r="AL195" i="38" s="1"/>
  <c r="AA586" i="38"/>
  <c r="AA581" i="38" s="1"/>
  <c r="AA318" i="38"/>
  <c r="Z586" i="38"/>
  <c r="Z581" i="38" s="1"/>
  <c r="X232" i="38"/>
  <c r="E582" i="38"/>
  <c r="E581" i="38" s="1"/>
  <c r="D10" i="7"/>
  <c r="X582" i="38"/>
  <c r="X586" i="38"/>
  <c r="V582" i="38"/>
  <c r="D582" i="38"/>
  <c r="W586" i="38"/>
  <c r="C97" i="27"/>
  <c r="F58" i="8"/>
  <c r="G58" i="8" s="1"/>
  <c r="C51" i="27"/>
  <c r="D5" i="7"/>
  <c r="C3" i="27" s="1"/>
  <c r="AC586" i="38" l="1"/>
  <c r="Y232" i="38"/>
  <c r="AL232" i="38" s="1"/>
  <c r="X230" i="38"/>
  <c r="AC246" i="38"/>
  <c r="AL246" i="38" s="1"/>
  <c r="Z229" i="38"/>
  <c r="AC318" i="38"/>
  <c r="AL318" i="38" s="1"/>
  <c r="AA315" i="38"/>
  <c r="F162" i="38"/>
  <c r="E153" i="38"/>
  <c r="AC194" i="38"/>
  <c r="AL194" i="38" s="1"/>
  <c r="Z110" i="38"/>
  <c r="AC110" i="38" s="1"/>
  <c r="Y162" i="38"/>
  <c r="AL162" i="38" s="1"/>
  <c r="X153" i="38"/>
  <c r="X581" i="38"/>
  <c r="D581" i="38"/>
  <c r="F582" i="38"/>
  <c r="Y582" i="38"/>
  <c r="AL582" i="38" s="1"/>
  <c r="V581" i="38"/>
  <c r="W581" i="38"/>
  <c r="Y586" i="38"/>
  <c r="AL586" i="38" s="1"/>
  <c r="N10" i="34"/>
  <c r="M10" i="34"/>
  <c r="L10" i="34"/>
  <c r="K10" i="34"/>
  <c r="J10" i="34"/>
  <c r="I10" i="34"/>
  <c r="H10" i="34"/>
  <c r="G10" i="34"/>
  <c r="P9" i="34"/>
  <c r="O9" i="34"/>
  <c r="O7" i="34"/>
  <c r="N19" i="31"/>
  <c r="N20" i="31" s="1"/>
  <c r="M19" i="31"/>
  <c r="M20" i="31" s="1"/>
  <c r="L19" i="31"/>
  <c r="L20" i="31" s="1"/>
  <c r="K19" i="31"/>
  <c r="K20" i="31" s="1"/>
  <c r="J19" i="31"/>
  <c r="J20" i="31" s="1"/>
  <c r="I19" i="31"/>
  <c r="I20" i="31" s="1"/>
  <c r="H19" i="31"/>
  <c r="H20" i="31" s="1"/>
  <c r="G19" i="31"/>
  <c r="G20" i="31" s="1"/>
  <c r="P18" i="31"/>
  <c r="O18" i="31"/>
  <c r="O17" i="31"/>
  <c r="O16" i="31"/>
  <c r="P15" i="31"/>
  <c r="O15" i="31"/>
  <c r="P14" i="31"/>
  <c r="O14" i="31"/>
  <c r="P13" i="31"/>
  <c r="O13" i="31"/>
  <c r="P12" i="31"/>
  <c r="O12" i="31"/>
  <c r="P11" i="31"/>
  <c r="O11" i="31"/>
  <c r="P7" i="31"/>
  <c r="O7"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3" i="12"/>
  <c r="F22" i="12"/>
  <c r="F21" i="12"/>
  <c r="F20" i="12"/>
  <c r="F19" i="12"/>
  <c r="F18" i="12"/>
  <c r="F17" i="12"/>
  <c r="F30" i="10"/>
  <c r="D96" i="27" s="1"/>
  <c r="D95" i="27"/>
  <c r="F28" i="10"/>
  <c r="D94" i="27" s="1"/>
  <c r="F27" i="10"/>
  <c r="F26" i="10"/>
  <c r="D92" i="27" s="1"/>
  <c r="F25" i="10"/>
  <c r="D91" i="27" s="1"/>
  <c r="F24" i="10"/>
  <c r="D90" i="27" s="1"/>
  <c r="F23" i="10"/>
  <c r="D89" i="27" s="1"/>
  <c r="F22" i="10"/>
  <c r="F21" i="10"/>
  <c r="D87" i="27" s="1"/>
  <c r="F20" i="10"/>
  <c r="D86" i="27" s="1"/>
  <c r="F19" i="10"/>
  <c r="D85" i="27" s="1"/>
  <c r="F18" i="10"/>
  <c r="D80" i="27" s="1"/>
  <c r="F17" i="10"/>
  <c r="F26" i="9"/>
  <c r="D72" i="27" s="1"/>
  <c r="F25" i="9"/>
  <c r="D71" i="27" s="1"/>
  <c r="F24" i="9"/>
  <c r="D70" i="27" s="1"/>
  <c r="F23" i="9"/>
  <c r="D69" i="27" s="1"/>
  <c r="F22" i="9"/>
  <c r="D68" i="27" s="1"/>
  <c r="D67" i="27"/>
  <c r="F20" i="9"/>
  <c r="F19" i="9"/>
  <c r="D65" i="27" s="1"/>
  <c r="F18" i="9"/>
  <c r="D64" i="27" s="1"/>
  <c r="F17" i="9"/>
  <c r="F66" i="8"/>
  <c r="G66" i="8" s="1"/>
  <c r="G64" i="8"/>
  <c r="G63" i="8"/>
  <c r="G61" i="8"/>
  <c r="T10" i="4"/>
  <c r="T31" i="4" s="1"/>
  <c r="AC315" i="38" l="1"/>
  <c r="AL315" i="38" s="1"/>
  <c r="AA229" i="38"/>
  <c r="Y230" i="38"/>
  <c r="AL230" i="38" s="1"/>
  <c r="X229" i="38"/>
  <c r="Y229" i="38" s="1"/>
  <c r="AL229" i="38" s="1"/>
  <c r="X110" i="38"/>
  <c r="Y110" i="38" s="1"/>
  <c r="AL110" i="38" s="1"/>
  <c r="Y153" i="38"/>
  <c r="AL153" i="38" s="1"/>
  <c r="F153" i="38"/>
  <c r="E110" i="38"/>
  <c r="F110" i="38" s="1"/>
  <c r="AC229" i="38"/>
  <c r="H162" i="38"/>
  <c r="J162" i="38"/>
  <c r="P10" i="34"/>
  <c r="O10" i="34"/>
  <c r="J582" i="38"/>
  <c r="H582" i="38"/>
  <c r="D63" i="27"/>
  <c r="AJ36" i="38"/>
  <c r="E36" i="38"/>
  <c r="F36" i="38" s="1"/>
  <c r="D66" i="27"/>
  <c r="X14" i="38"/>
  <c r="E14" i="38"/>
  <c r="F14" i="38" s="1"/>
  <c r="D83" i="27"/>
  <c r="D97" i="27" s="1"/>
  <c r="V27" i="38"/>
  <c r="Y27" i="38" s="1"/>
  <c r="AL27" i="38" s="1"/>
  <c r="E27" i="38"/>
  <c r="F27" i="38" s="1"/>
  <c r="V21" i="38"/>
  <c r="D21" i="38"/>
  <c r="D13" i="38" s="1"/>
  <c r="D12" i="38" s="1"/>
  <c r="P19" i="31"/>
  <c r="D10" i="12"/>
  <c r="D5" i="12" s="1"/>
  <c r="C7" i="27" s="1"/>
  <c r="I4" i="27"/>
  <c r="D10" i="9"/>
  <c r="G60" i="8"/>
  <c r="F67" i="8"/>
  <c r="G67" i="8" s="1"/>
  <c r="O20" i="31"/>
  <c r="D10" i="10"/>
  <c r="D5" i="10" s="1"/>
  <c r="C6" i="27" s="1"/>
  <c r="O19" i="31"/>
  <c r="P20" i="31"/>
  <c r="I10" i="27" s="1"/>
  <c r="H110" i="38" l="1"/>
  <c r="J110" i="38"/>
  <c r="H153" i="38"/>
  <c r="J153" i="38"/>
  <c r="D74" i="27"/>
  <c r="H14" i="38"/>
  <c r="J14" i="38"/>
  <c r="X13" i="38"/>
  <c r="X12" i="38" s="1"/>
  <c r="Y14" i="38"/>
  <c r="AL14" i="38" s="1"/>
  <c r="J36" i="38"/>
  <c r="H36" i="38"/>
  <c r="AK36" i="38"/>
  <c r="AL36" i="38" s="1"/>
  <c r="AJ13" i="38"/>
  <c r="V13" i="38"/>
  <c r="V12" i="38" s="1"/>
  <c r="J27" i="38"/>
  <c r="H27" i="38"/>
  <c r="AJ12" i="38" l="1"/>
  <c r="AK12" i="38" s="1"/>
  <c r="AK13" i="38"/>
  <c r="I15" i="27" l="1"/>
  <c r="D5" i="9"/>
  <c r="C5" i="27" s="1"/>
  <c r="C74" i="27"/>
  <c r="J51" i="12" l="1"/>
  <c r="S585" i="38" l="1"/>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R404" i="38" s="1"/>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N546" i="38" s="1"/>
  <c r="S451" i="38"/>
  <c r="P448" i="38"/>
  <c r="P439" i="38" s="1"/>
  <c r="M438" i="38"/>
  <c r="M435" i="38" s="1"/>
  <c r="O431" i="38"/>
  <c r="O424" i="38" s="1"/>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T561" i="38"/>
  <c r="T560" i="38" s="1"/>
  <c r="Q547" i="38"/>
  <c r="Q546" i="38" s="1"/>
  <c r="K520" i="38"/>
  <c r="K519" i="38" s="1"/>
  <c r="O448" i="38"/>
  <c r="O439" i="38" s="1"/>
  <c r="K423" i="38"/>
  <c r="T400" i="38"/>
  <c r="Q395" i="38"/>
  <c r="M341" i="38"/>
  <c r="R271" i="38"/>
  <c r="N222" i="38"/>
  <c r="Q203" i="38"/>
  <c r="O154" i="38"/>
  <c r="U121" i="38"/>
  <c r="R37" i="38"/>
  <c r="T547" i="38"/>
  <c r="T546" i="38" s="1"/>
  <c r="U431" i="38"/>
  <c r="U424" i="38" s="1"/>
  <c r="O385" i="38"/>
  <c r="U271" i="38"/>
  <c r="S211" i="38"/>
  <c r="L167" i="38"/>
  <c r="N135" i="38"/>
  <c r="R53" i="38"/>
  <c r="P14" i="38"/>
  <c r="M520" i="38"/>
  <c r="M519" i="38" s="1"/>
  <c r="Q423" i="38"/>
  <c r="P411" i="38"/>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T519" i="38" s="1"/>
  <c r="O451" i="38"/>
  <c r="L448" i="38"/>
  <c r="L439" i="38" s="1"/>
  <c r="R434" i="38"/>
  <c r="R432" i="38" s="1"/>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M546" i="38" s="1"/>
  <c r="R451" i="38"/>
  <c r="K448" i="38"/>
  <c r="K439" i="38" s="1"/>
  <c r="U434" i="38"/>
  <c r="U432" i="38" s="1"/>
  <c r="N431" i="38"/>
  <c r="N424" i="38" s="1"/>
  <c r="T422" i="38"/>
  <c r="Q414" i="38"/>
  <c r="S403" i="38"/>
  <c r="P400" i="38"/>
  <c r="M395" i="38"/>
  <c r="O390" i="38"/>
  <c r="L385" i="38"/>
  <c r="R339" i="38"/>
  <c r="K338" i="38"/>
  <c r="U316" i="38"/>
  <c r="N271" i="38"/>
  <c r="T231" i="38"/>
  <c r="Q228" i="38"/>
  <c r="S220" i="38"/>
  <c r="P211" i="38"/>
  <c r="M203" i="38"/>
  <c r="O195" i="38"/>
  <c r="L169" i="38"/>
  <c r="R166" i="38"/>
  <c r="K154" i="38"/>
  <c r="U138" i="38"/>
  <c r="N136" i="38"/>
  <c r="T123" i="38"/>
  <c r="Q121" i="38"/>
  <c r="M96" i="38"/>
  <c r="O83" i="38"/>
  <c r="L70" i="38"/>
  <c r="R65" i="38"/>
  <c r="K53" i="38"/>
  <c r="U42" i="38"/>
  <c r="N37" i="38"/>
  <c r="M14" i="38"/>
  <c r="T28" i="38"/>
  <c r="S561" i="38"/>
  <c r="S560" i="38" s="1"/>
  <c r="P547" i="38"/>
  <c r="P546" i="38" s="1"/>
  <c r="P545" i="38" s="1"/>
  <c r="U451" i="38"/>
  <c r="N448" i="38"/>
  <c r="N439" i="38" s="1"/>
  <c r="T434" i="38"/>
  <c r="T432" i="38" s="1"/>
  <c r="Q431" i="38"/>
  <c r="Q424" i="38" s="1"/>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R561" i="38"/>
  <c r="R560" i="38" s="1"/>
  <c r="K547" i="38"/>
  <c r="K546" i="38" s="1"/>
  <c r="T451" i="38"/>
  <c r="Q448" i="38"/>
  <c r="Q439" i="38" s="1"/>
  <c r="S434" i="38"/>
  <c r="S432" i="38" s="1"/>
  <c r="P431" i="38"/>
  <c r="P424" i="38" s="1"/>
  <c r="M423" i="38"/>
  <c r="O414" i="38"/>
  <c r="L411" i="38"/>
  <c r="L408" i="38" s="1"/>
  <c r="L407" i="38" s="1"/>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U581" i="38" s="1"/>
  <c r="L586" i="38"/>
  <c r="L581" i="38" s="1"/>
  <c r="O586" i="38"/>
  <c r="O581" i="38" s="1"/>
  <c r="M167" i="38"/>
  <c r="K135" i="38"/>
  <c r="P70" i="38"/>
  <c r="L45" i="38"/>
  <c r="T14" i="38"/>
  <c r="K438" i="38"/>
  <c r="K435" i="38" s="1"/>
  <c r="T414" i="38"/>
  <c r="S400" i="38"/>
  <c r="L341" i="38"/>
  <c r="N247" i="38"/>
  <c r="O169" i="38"/>
  <c r="U136" i="38"/>
  <c r="O70" i="38"/>
  <c r="N28" i="38"/>
  <c r="U448" i="38"/>
  <c r="U439" i="38" s="1"/>
  <c r="M403" i="38"/>
  <c r="U338" i="38"/>
  <c r="P222" i="38"/>
  <c r="R169" i="38"/>
  <c r="T136" i="38"/>
  <c r="L88" i="38"/>
  <c r="U53" i="38"/>
  <c r="S586" i="38"/>
  <c r="S581" i="38" s="1"/>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R63" i="38" s="1"/>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P519" i="38" s="1"/>
  <c r="K451" i="38"/>
  <c r="U438" i="38"/>
  <c r="U435" i="38" s="1"/>
  <c r="N434" i="38"/>
  <c r="N432" i="38" s="1"/>
  <c r="T423" i="38"/>
  <c r="Q422" i="38"/>
  <c r="S411" i="38"/>
  <c r="S408" i="38" s="1"/>
  <c r="S407" i="38" s="1"/>
  <c r="P403" i="38"/>
  <c r="M400" i="38"/>
  <c r="O392" i="38"/>
  <c r="L390" i="38"/>
  <c r="R341" i="38"/>
  <c r="K339" i="38"/>
  <c r="U335" i="38"/>
  <c r="N316" i="38"/>
  <c r="T247" i="38"/>
  <c r="Q231" i="38"/>
  <c r="S222" i="38"/>
  <c r="P220" i="38"/>
  <c r="M211" i="38"/>
  <c r="O196" i="38"/>
  <c r="L195" i="38"/>
  <c r="L194" i="38" s="1"/>
  <c r="R167" i="38"/>
  <c r="K166" i="38"/>
  <c r="U152" i="38"/>
  <c r="N138" i="38"/>
  <c r="T135" i="38"/>
  <c r="Q123" i="38"/>
  <c r="R96" i="38"/>
  <c r="K88" i="38"/>
  <c r="U70" i="38"/>
  <c r="N68" i="38"/>
  <c r="T53" i="38"/>
  <c r="Q45" i="38"/>
  <c r="L561" i="38"/>
  <c r="L560" i="38" s="1"/>
  <c r="S520" i="38"/>
  <c r="S519" i="38" s="1"/>
  <c r="N451" i="38"/>
  <c r="T438" i="38"/>
  <c r="T435" i="38" s="1"/>
  <c r="Q434" i="38"/>
  <c r="Q432" i="38" s="1"/>
  <c r="S423" i="38"/>
  <c r="P422" i="38"/>
  <c r="M414" i="38"/>
  <c r="O403" i="38"/>
  <c r="L400" i="38"/>
  <c r="R392" i="38"/>
  <c r="K390" i="38"/>
  <c r="U341" i="38"/>
  <c r="N339" i="38"/>
  <c r="T335" i="38"/>
  <c r="Q316" i="38"/>
  <c r="Q315" i="38" s="1"/>
  <c r="S247" i="38"/>
  <c r="P231" i="38"/>
  <c r="M228" i="38"/>
  <c r="O220" i="38"/>
  <c r="L211" i="38"/>
  <c r="R196" i="38"/>
  <c r="K195" i="38"/>
  <c r="U167" i="38"/>
  <c r="N166" i="38"/>
  <c r="T152" i="38"/>
  <c r="Q138" i="38"/>
  <c r="S135" i="38"/>
  <c r="P123" i="38"/>
  <c r="M121" i="38"/>
  <c r="R88" i="38"/>
  <c r="K83" i="38"/>
  <c r="U68" i="38"/>
  <c r="N65" i="38"/>
  <c r="T45" i="38"/>
  <c r="Q42" i="38"/>
  <c r="S28" i="38"/>
  <c r="Q14" i="38"/>
  <c r="P28" i="38"/>
  <c r="O561" i="38"/>
  <c r="O560" i="38" s="1"/>
  <c r="L547" i="38"/>
  <c r="L546" i="38" s="1"/>
  <c r="L545" i="38" s="1"/>
  <c r="Q451" i="38"/>
  <c r="S438" i="38"/>
  <c r="S435" i="38" s="1"/>
  <c r="P434" i="38"/>
  <c r="P432" i="38" s="1"/>
  <c r="M431" i="38"/>
  <c r="M424" i="38" s="1"/>
  <c r="O422" i="38"/>
  <c r="L414" i="38"/>
  <c r="R403" i="38"/>
  <c r="K400" i="38"/>
  <c r="U392" i="38"/>
  <c r="N390" i="38"/>
  <c r="T341" i="38"/>
  <c r="Q339" i="38"/>
  <c r="S335" i="38"/>
  <c r="P316" i="38"/>
  <c r="M271" i="38"/>
  <c r="O231" i="38"/>
  <c r="O230" i="38" s="1"/>
  <c r="L228" i="38"/>
  <c r="R220" i="38"/>
  <c r="K211" i="38"/>
  <c r="U196" i="38"/>
  <c r="N195" i="38"/>
  <c r="T167" i="38"/>
  <c r="Q166" i="38"/>
  <c r="S152" i="38"/>
  <c r="P138" i="38"/>
  <c r="M136" i="38"/>
  <c r="O123" i="38"/>
  <c r="L121" i="38"/>
  <c r="U88" i="38"/>
  <c r="N83" i="38"/>
  <c r="T68" i="38"/>
  <c r="Q65" i="38"/>
  <c r="S45" i="38"/>
  <c r="P42" i="38"/>
  <c r="M37" i="38"/>
  <c r="R14" i="38"/>
  <c r="N561" i="38"/>
  <c r="N560" i="38" s="1"/>
  <c r="U520" i="38"/>
  <c r="U519" i="38" s="1"/>
  <c r="P451" i="38"/>
  <c r="M448" i="38"/>
  <c r="M439" i="38" s="1"/>
  <c r="O434" i="38"/>
  <c r="O432" i="38" s="1"/>
  <c r="L431" i="38"/>
  <c r="L424" i="38" s="1"/>
  <c r="R422" i="38"/>
  <c r="K414" i="38"/>
  <c r="U403" i="38"/>
  <c r="N400" i="38"/>
  <c r="T392" i="38"/>
  <c r="Q390" i="38"/>
  <c r="S341" i="38"/>
  <c r="P339" i="38"/>
  <c r="M338" i="38"/>
  <c r="O316" i="38"/>
  <c r="L271" i="38"/>
  <c r="R231" i="38"/>
  <c r="K228" i="38"/>
  <c r="U220" i="38"/>
  <c r="U213" i="38" s="1"/>
  <c r="N211" i="38"/>
  <c r="T196" i="38"/>
  <c r="Q195" i="38"/>
  <c r="S167" i="38"/>
  <c r="P166" i="38"/>
  <c r="M154" i="38"/>
  <c r="O138" i="38"/>
  <c r="L136" i="38"/>
  <c r="R123" i="38"/>
  <c r="K121" i="38"/>
  <c r="T88" i="38"/>
  <c r="Q83" i="38"/>
  <c r="S68" i="38"/>
  <c r="P65" i="38"/>
  <c r="M53" i="38"/>
  <c r="O42" i="38"/>
  <c r="L37" i="38"/>
  <c r="O14" i="38"/>
  <c r="O37" i="38"/>
  <c r="M586" i="38"/>
  <c r="M581" i="38" s="1"/>
  <c r="N586" i="38"/>
  <c r="N581" i="38" s="1"/>
  <c r="Q32" i="38"/>
  <c r="L438" i="38"/>
  <c r="L435" i="38" s="1"/>
  <c r="N411" i="38"/>
  <c r="P385" i="38"/>
  <c r="L335" i="38"/>
  <c r="U228" i="38"/>
  <c r="P169" i="38"/>
  <c r="R136" i="38"/>
  <c r="S83" i="38"/>
  <c r="M68" i="38"/>
  <c r="K37" i="38"/>
  <c r="R448" i="38"/>
  <c r="R439" i="38" s="1"/>
  <c r="N423" i="38"/>
  <c r="M392" i="38"/>
  <c r="K335" i="38"/>
  <c r="Q222" i="38"/>
  <c r="P203" i="38"/>
  <c r="R154" i="38"/>
  <c r="T121" i="38"/>
  <c r="M88" i="38"/>
  <c r="K45" i="38"/>
  <c r="O547" i="38"/>
  <c r="O546" i="38" s="1"/>
  <c r="O545" i="38" s="1"/>
  <c r="N438" i="38"/>
  <c r="N435" i="38" s="1"/>
  <c r="O395" i="38"/>
  <c r="K341" i="38"/>
  <c r="Q247" i="38"/>
  <c r="O203" i="38"/>
  <c r="O197" i="38" s="1"/>
  <c r="U154" i="38"/>
  <c r="S121" i="38"/>
  <c r="K68" i="38"/>
  <c r="Q28" i="38"/>
  <c r="T586" i="38"/>
  <c r="T581" i="38" s="1"/>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N63" i="38" s="1"/>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L95" i="38"/>
  <c r="M35" i="38"/>
  <c r="T31" i="38"/>
  <c r="N20" i="38"/>
  <c r="K17" i="38"/>
  <c r="L23" i="38"/>
  <c r="U23" i="38"/>
  <c r="M89" i="38"/>
  <c r="M30" i="38"/>
  <c r="O25" i="38"/>
  <c r="R18" i="38"/>
  <c r="L15" i="38"/>
  <c r="U22" i="38"/>
  <c r="N18" i="38"/>
  <c r="T95" i="38"/>
  <c r="U32" i="38"/>
  <c r="O27" i="38"/>
  <c r="K15" i="38"/>
  <c r="M17" i="38"/>
  <c r="U89" i="38"/>
  <c r="P33" i="38"/>
  <c r="R20" i="38"/>
  <c r="S23" i="38"/>
  <c r="R547" i="38"/>
  <c r="R546" i="38" s="1"/>
  <c r="L520" i="38"/>
  <c r="L519" i="38" s="1"/>
  <c r="T448" i="38"/>
  <c r="T439" i="38" s="1"/>
  <c r="Q438" i="38"/>
  <c r="Q435" i="38" s="1"/>
  <c r="S431" i="38"/>
  <c r="S424" i="38" s="1"/>
  <c r="P423" i="38"/>
  <c r="M422" i="38"/>
  <c r="O411" i="38"/>
  <c r="L403" i="38"/>
  <c r="R395" i="38"/>
  <c r="K392" i="38"/>
  <c r="U385" i="38"/>
  <c r="U384" i="38" s="1"/>
  <c r="N341" i="38"/>
  <c r="T338" i="38"/>
  <c r="Q335" i="38"/>
  <c r="S271" i="38"/>
  <c r="P247" i="38"/>
  <c r="M231" i="38"/>
  <c r="O222" i="38"/>
  <c r="L220" i="38"/>
  <c r="R203" i="38"/>
  <c r="K196" i="38"/>
  <c r="U169" i="38"/>
  <c r="N167" i="38"/>
  <c r="T154" i="38"/>
  <c r="Q152" i="38"/>
  <c r="S136" i="38"/>
  <c r="P135" i="38"/>
  <c r="M123" i="38"/>
  <c r="N96" i="38"/>
  <c r="T83" i="38"/>
  <c r="Q70" i="38"/>
  <c r="S65" i="38"/>
  <c r="P53" i="38"/>
  <c r="M45" i="38"/>
  <c r="U547" i="38"/>
  <c r="U546" i="38" s="1"/>
  <c r="U545" i="38" s="1"/>
  <c r="O520" i="38"/>
  <c r="O519" i="38" s="1"/>
  <c r="S448" i="38"/>
  <c r="S439" i="38" s="1"/>
  <c r="P438" i="38"/>
  <c r="P435" i="38" s="1"/>
  <c r="M434" i="38"/>
  <c r="M432" i="38" s="1"/>
  <c r="O423" i="38"/>
  <c r="L422" i="38"/>
  <c r="R411" i="38"/>
  <c r="R408" i="38" s="1"/>
  <c r="R407" i="38" s="1"/>
  <c r="K403" i="38"/>
  <c r="U395" i="38"/>
  <c r="N392" i="38"/>
  <c r="T385" i="38"/>
  <c r="T384" i="38" s="1"/>
  <c r="Q341" i="38"/>
  <c r="S338" i="38"/>
  <c r="P335" i="38"/>
  <c r="M316" i="38"/>
  <c r="M315" i="38" s="1"/>
  <c r="O247" i="38"/>
  <c r="L231" i="38"/>
  <c r="R222" i="38"/>
  <c r="K220" i="38"/>
  <c r="U203" i="38"/>
  <c r="N196" i="38"/>
  <c r="T169" i="38"/>
  <c r="Q167" i="38"/>
  <c r="S154" i="38"/>
  <c r="P152" i="38"/>
  <c r="M138" i="38"/>
  <c r="O135" i="38"/>
  <c r="L123" i="38"/>
  <c r="U96" i="38"/>
  <c r="N88" i="38"/>
  <c r="T70" i="38"/>
  <c r="Q68" i="38"/>
  <c r="S53" i="38"/>
  <c r="P45" i="38"/>
  <c r="M42" i="38"/>
  <c r="O28" i="38"/>
  <c r="S37" i="38"/>
  <c r="L28" i="38"/>
  <c r="K561" i="38"/>
  <c r="K560" i="38" s="1"/>
  <c r="R520" i="38"/>
  <c r="R519" i="38" s="1"/>
  <c r="M451" i="38"/>
  <c r="O438" i="38"/>
  <c r="O435" i="38" s="1"/>
  <c r="L434" i="38"/>
  <c r="L432" i="38" s="1"/>
  <c r="R423" i="38"/>
  <c r="K422" i="38"/>
  <c r="U411" i="38"/>
  <c r="N403" i="38"/>
  <c r="T395" i="38"/>
  <c r="Q392" i="38"/>
  <c r="S385" i="38"/>
  <c r="P341" i="38"/>
  <c r="P340" i="38" s="1"/>
  <c r="M339" i="38"/>
  <c r="O335" i="38"/>
  <c r="O331" i="38" s="1"/>
  <c r="O330" i="38" s="1"/>
  <c r="L316" i="38"/>
  <c r="R247" i="38"/>
  <c r="K231" i="38"/>
  <c r="U222" i="38"/>
  <c r="N220" i="38"/>
  <c r="T203" i="38"/>
  <c r="Q196" i="38"/>
  <c r="S169" i="38"/>
  <c r="P167" i="38"/>
  <c r="M166" i="38"/>
  <c r="O152" i="38"/>
  <c r="L138" i="38"/>
  <c r="R135" i="38"/>
  <c r="K123" i="38"/>
  <c r="T96" i="38"/>
  <c r="Q88" i="38"/>
  <c r="S70" i="38"/>
  <c r="P68" i="38"/>
  <c r="M65" i="38"/>
  <c r="O45" i="38"/>
  <c r="L42" i="38"/>
  <c r="R28" i="38"/>
  <c r="L14" i="38"/>
  <c r="S547" i="38"/>
  <c r="S546" i="38" s="1"/>
  <c r="S545" i="38" s="1"/>
  <c r="Q520" i="38"/>
  <c r="Q519" i="38" s="1"/>
  <c r="L451" i="38"/>
  <c r="L450" i="38" s="1"/>
  <c r="L449" i="38" s="1"/>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K14" i="38"/>
  <c r="P586" i="38"/>
  <c r="P581" i="38" s="1"/>
  <c r="Q586" i="38"/>
  <c r="Q581" i="38" s="1"/>
  <c r="R431" i="38"/>
  <c r="R424" i="38" s="1"/>
  <c r="U414" i="38"/>
  <c r="S390" i="38"/>
  <c r="O338" i="38"/>
  <c r="K247" i="38"/>
  <c r="T211" i="38"/>
  <c r="S195" i="38"/>
  <c r="S194" i="38" s="1"/>
  <c r="L152" i="38"/>
  <c r="Q96" i="38"/>
  <c r="O53" i="38"/>
  <c r="K28" i="38"/>
  <c r="N520" i="38"/>
  <c r="N519" i="38" s="1"/>
  <c r="Q411" i="38"/>
  <c r="Q408" i="38" s="1"/>
  <c r="Q407" i="38" s="1"/>
  <c r="P395" i="38"/>
  <c r="R338" i="38"/>
  <c r="T228" i="38"/>
  <c r="M196" i="38"/>
  <c r="K152" i="38"/>
  <c r="P96" i="38"/>
  <c r="L68" i="38"/>
  <c r="U37" i="38"/>
  <c r="T431" i="38"/>
  <c r="T424" i="38" s="1"/>
  <c r="S414" i="38"/>
  <c r="L392" i="38"/>
  <c r="N335" i="38"/>
  <c r="M220" i="38"/>
  <c r="M213" i="38" s="1"/>
  <c r="K167" i="38"/>
  <c r="Q135" i="38"/>
  <c r="O96" i="38"/>
  <c r="N45" i="38"/>
  <c r="R586" i="38"/>
  <c r="R581" i="38" s="1"/>
  <c r="Q21" i="38"/>
  <c r="R21" i="38"/>
  <c r="L21" i="38"/>
  <c r="M21" i="38"/>
  <c r="U21" i="38"/>
  <c r="T21" i="38"/>
  <c r="P21" i="38"/>
  <c r="N21" i="38"/>
  <c r="K582" i="38"/>
  <c r="K586" i="38"/>
  <c r="O21" i="38"/>
  <c r="U14" i="38"/>
  <c r="S21" i="38"/>
  <c r="U36" i="38"/>
  <c r="N27" i="38"/>
  <c r="D34" i="27"/>
  <c r="D51" i="27" s="1"/>
  <c r="F19" i="8"/>
  <c r="G19" i="8" s="1"/>
  <c r="F18" i="8"/>
  <c r="G18" i="8" s="1"/>
  <c r="T204" i="38" l="1"/>
  <c r="N197" i="38"/>
  <c r="T197" i="38"/>
  <c r="S246" i="38"/>
  <c r="P315" i="38"/>
  <c r="K122" i="38"/>
  <c r="U168" i="38"/>
  <c r="Q378" i="38"/>
  <c r="Q404" i="38"/>
  <c r="O221" i="38"/>
  <c r="T545" i="38"/>
  <c r="S413" i="38"/>
  <c r="R337" i="38"/>
  <c r="Q213" i="38"/>
  <c r="T394" i="38"/>
  <c r="U197" i="38"/>
  <c r="Q340" i="38"/>
  <c r="S270" i="38"/>
  <c r="Q221" i="38"/>
  <c r="N204" i="38"/>
  <c r="S340" i="38"/>
  <c r="R450" i="38"/>
  <c r="R449" i="38" s="1"/>
  <c r="Q331" i="38"/>
  <c r="Q330" i="38" s="1"/>
  <c r="P213" i="38"/>
  <c r="K213" i="38"/>
  <c r="M197" i="38"/>
  <c r="L315" i="38"/>
  <c r="M230" i="38"/>
  <c r="L204" i="38"/>
  <c r="N315" i="38"/>
  <c r="U450" i="38"/>
  <c r="U449" i="38" s="1"/>
  <c r="U337" i="38"/>
  <c r="P528" i="38"/>
  <c r="P518" i="38" s="1"/>
  <c r="U413" i="38"/>
  <c r="U412" i="38" s="1"/>
  <c r="M194" i="38"/>
  <c r="S412" i="38"/>
  <c r="K230" i="38"/>
  <c r="L122" i="38"/>
  <c r="S153" i="38"/>
  <c r="O246" i="38"/>
  <c r="Q69" i="38"/>
  <c r="L213" i="38"/>
  <c r="O394" i="38"/>
  <c r="R340" i="38"/>
  <c r="S263" i="38"/>
  <c r="U230" i="38"/>
  <c r="P408" i="38"/>
  <c r="P407" i="38" s="1"/>
  <c r="P378" i="38"/>
  <c r="U13" i="38"/>
  <c r="L13" i="38"/>
  <c r="R38" i="38"/>
  <c r="O63" i="38"/>
  <c r="U153" i="38"/>
  <c r="M87" i="38"/>
  <c r="M86" i="38" s="1"/>
  <c r="P384" i="38"/>
  <c r="L270" i="38"/>
  <c r="U87" i="38"/>
  <c r="U86" i="38" s="1"/>
  <c r="P137" i="38"/>
  <c r="N194" i="38"/>
  <c r="Q450" i="38"/>
  <c r="Q449" i="38" s="1"/>
  <c r="M111" i="38"/>
  <c r="Q122" i="38"/>
  <c r="M204" i="38"/>
  <c r="K197" i="38"/>
  <c r="P413" i="38"/>
  <c r="P412" i="38" s="1"/>
  <c r="O194" i="38"/>
  <c r="K337" i="38"/>
  <c r="P76" i="38"/>
  <c r="T194" i="38"/>
  <c r="P337" i="38"/>
  <c r="S450" i="38"/>
  <c r="S449" i="38" s="1"/>
  <c r="N378" i="38"/>
  <c r="T221" i="38"/>
  <c r="L63" i="38"/>
  <c r="O315" i="38"/>
  <c r="K413" i="38"/>
  <c r="K412" i="38" s="1"/>
  <c r="U340" i="38"/>
  <c r="U69" i="38"/>
  <c r="O168" i="38"/>
  <c r="P69" i="38"/>
  <c r="N384" i="38"/>
  <c r="T230" i="38"/>
  <c r="L246" i="38"/>
  <c r="K263" i="38"/>
  <c r="K404" i="38"/>
  <c r="P502" i="38"/>
  <c r="P501" i="38" s="1"/>
  <c r="Q528" i="38"/>
  <c r="Q518" i="38" s="1"/>
  <c r="N408" i="38"/>
  <c r="N407" i="38" s="1"/>
  <c r="O408" i="38"/>
  <c r="O407" i="38" s="1"/>
  <c r="T408" i="38"/>
  <c r="T407" i="38" s="1"/>
  <c r="K378" i="38"/>
  <c r="U378" i="38"/>
  <c r="O563" i="38"/>
  <c r="P563" i="38"/>
  <c r="L502" i="38"/>
  <c r="L501" i="38" s="1"/>
  <c r="L528" i="38"/>
  <c r="L518" i="38" s="1"/>
  <c r="M528" i="38"/>
  <c r="M518" i="38" s="1"/>
  <c r="R563" i="38"/>
  <c r="R122" i="38"/>
  <c r="N13" i="38"/>
  <c r="K137" i="38"/>
  <c r="R246" i="38"/>
  <c r="T69" i="38"/>
  <c r="T111" i="38"/>
  <c r="S63" i="38"/>
  <c r="R168" i="38"/>
  <c r="P270" i="38"/>
  <c r="R194" i="38"/>
  <c r="N337" i="38"/>
  <c r="M13" i="38"/>
  <c r="Q111" i="38"/>
  <c r="M545" i="38"/>
  <c r="K270" i="38"/>
  <c r="S204" i="38"/>
  <c r="Q197" i="38"/>
  <c r="P153" i="38"/>
  <c r="T38" i="38"/>
  <c r="T76" i="38"/>
  <c r="K581" i="38"/>
  <c r="K246" i="38"/>
  <c r="N230" i="38"/>
  <c r="S394" i="38"/>
  <c r="S69" i="38"/>
  <c r="N213" i="38"/>
  <c r="S384" i="38"/>
  <c r="N87" i="38"/>
  <c r="N86" i="38" s="1"/>
  <c r="M137" i="38"/>
  <c r="T168" i="38"/>
  <c r="R221" i="38"/>
  <c r="P331" i="38"/>
  <c r="P330" i="38" s="1"/>
  <c r="T337" i="38"/>
  <c r="R394" i="38"/>
  <c r="R393" i="38" s="1"/>
  <c r="M76" i="38"/>
  <c r="N76" i="38"/>
  <c r="O76" i="38"/>
  <c r="Q246" i="38"/>
  <c r="R153" i="38"/>
  <c r="T87" i="38"/>
  <c r="T86" i="38" s="1"/>
  <c r="O137" i="38"/>
  <c r="Q194" i="38"/>
  <c r="M337" i="38"/>
  <c r="P450" i="38"/>
  <c r="P449" i="38" s="1"/>
  <c r="O122" i="38"/>
  <c r="K204" i="38"/>
  <c r="M270" i="38"/>
  <c r="T340" i="38"/>
  <c r="O213" i="38"/>
  <c r="M413" i="38"/>
  <c r="M412" i="38" s="1"/>
  <c r="K87" i="38"/>
  <c r="K86" i="38" s="1"/>
  <c r="N137" i="38"/>
  <c r="S221" i="38"/>
  <c r="K450" i="38"/>
  <c r="K449" i="38" s="1"/>
  <c r="U63" i="38"/>
  <c r="P63" i="38"/>
  <c r="O238" i="38"/>
  <c r="P221" i="38"/>
  <c r="N246" i="38"/>
  <c r="N168" i="38"/>
  <c r="L221" i="38"/>
  <c r="S315" i="38"/>
  <c r="O413" i="38"/>
  <c r="O412" i="38" s="1"/>
  <c r="P111" i="38"/>
  <c r="N153" i="38"/>
  <c r="L197" i="38"/>
  <c r="S230" i="38"/>
  <c r="L69" i="38"/>
  <c r="T122" i="38"/>
  <c r="P204" i="38"/>
  <c r="N270" i="38"/>
  <c r="L384" i="38"/>
  <c r="M168" i="38"/>
  <c r="T213" i="38"/>
  <c r="R315" i="38"/>
  <c r="N413" i="38"/>
  <c r="N412" i="38" s="1"/>
  <c r="L331" i="38"/>
  <c r="L330" i="38" s="1"/>
  <c r="P263" i="38"/>
  <c r="U270" i="38"/>
  <c r="N221" i="38"/>
  <c r="Q545" i="38"/>
  <c r="M69" i="38"/>
  <c r="U204" i="38"/>
  <c r="O270" i="38"/>
  <c r="Q384" i="38"/>
  <c r="K408" i="38"/>
  <c r="K407" i="38" s="1"/>
  <c r="N38" i="38"/>
  <c r="K63" i="38"/>
  <c r="U38" i="38"/>
  <c r="R331" i="38"/>
  <c r="R330" i="38" s="1"/>
  <c r="P404" i="38"/>
  <c r="S238" i="38"/>
  <c r="N331" i="38"/>
  <c r="N330" i="38" s="1"/>
  <c r="S331" i="38"/>
  <c r="S330" i="38" s="1"/>
  <c r="M378" i="38"/>
  <c r="U238" i="38"/>
  <c r="U404" i="38"/>
  <c r="O404" i="38"/>
  <c r="T404" i="38"/>
  <c r="R378" i="38"/>
  <c r="M502" i="38"/>
  <c r="M501" i="38" s="1"/>
  <c r="O528" i="38"/>
  <c r="O518" i="38" s="1"/>
  <c r="Q563" i="38"/>
  <c r="U502" i="38"/>
  <c r="U501" i="38" s="1"/>
  <c r="S563" i="38"/>
  <c r="T563" i="38"/>
  <c r="P230" i="38"/>
  <c r="T246" i="38"/>
  <c r="O38" i="38"/>
  <c r="O13" i="38"/>
  <c r="P394" i="38"/>
  <c r="P87" i="38"/>
  <c r="P86" i="38" s="1"/>
  <c r="Q63" i="38"/>
  <c r="P168" i="38"/>
  <c r="R13" i="38"/>
  <c r="L111" i="38"/>
  <c r="P122" i="38"/>
  <c r="T413" i="38"/>
  <c r="T412" i="38" s="1"/>
  <c r="N69" i="38"/>
  <c r="R204" i="38"/>
  <c r="T137" i="38"/>
  <c r="L394" i="38"/>
  <c r="K153" i="38"/>
  <c r="U122" i="38"/>
  <c r="Q204" i="38"/>
  <c r="M384" i="38"/>
  <c r="S38" i="38"/>
  <c r="Q38" i="38"/>
  <c r="R384" i="38"/>
  <c r="P13" i="38"/>
  <c r="Q394" i="38"/>
  <c r="Q393" i="38" s="1"/>
  <c r="R111" i="38"/>
  <c r="N545" i="38"/>
  <c r="S13" i="38"/>
  <c r="O337" i="38"/>
  <c r="N122" i="38"/>
  <c r="S197" i="38"/>
  <c r="U246" i="38"/>
  <c r="O340" i="38"/>
  <c r="Q87" i="38"/>
  <c r="Q86" i="38" s="1"/>
  <c r="L137" i="38"/>
  <c r="S168" i="38"/>
  <c r="U221" i="38"/>
  <c r="U212" i="38" s="1"/>
  <c r="M450" i="38"/>
  <c r="M449" i="38" s="1"/>
  <c r="L230" i="38"/>
  <c r="S337" i="38"/>
  <c r="U394" i="38"/>
  <c r="M122" i="38"/>
  <c r="T153" i="38"/>
  <c r="R197" i="38"/>
  <c r="P246" i="38"/>
  <c r="N340" i="38"/>
  <c r="R545" i="38"/>
  <c r="K38" i="38"/>
  <c r="S111" i="38"/>
  <c r="K340" i="38"/>
  <c r="P197" i="38"/>
  <c r="Q13" i="38"/>
  <c r="K111" i="38"/>
  <c r="M153" i="38"/>
  <c r="R230" i="38"/>
  <c r="R213" i="38"/>
  <c r="L413" i="38"/>
  <c r="L412" i="38" s="1"/>
  <c r="R87" i="38"/>
  <c r="R86" i="38" s="1"/>
  <c r="Q137" i="38"/>
  <c r="K194" i="38"/>
  <c r="T331" i="38"/>
  <c r="T330" i="38" s="1"/>
  <c r="N450" i="38"/>
  <c r="N449" i="38" s="1"/>
  <c r="Q230" i="38"/>
  <c r="Q76" i="38"/>
  <c r="R76" i="38"/>
  <c r="L38" i="38"/>
  <c r="S76" i="38"/>
  <c r="L76" i="38"/>
  <c r="L87" i="38"/>
  <c r="L86" i="38" s="1"/>
  <c r="O69" i="38"/>
  <c r="L340" i="38"/>
  <c r="T13" i="38"/>
  <c r="S137" i="38"/>
  <c r="U194" i="38"/>
  <c r="Q337" i="38"/>
  <c r="K394" i="38"/>
  <c r="T450" i="38"/>
  <c r="T449" i="38" s="1"/>
  <c r="K69" i="38"/>
  <c r="S122" i="38"/>
  <c r="O204" i="38"/>
  <c r="Q270" i="38"/>
  <c r="K384" i="38"/>
  <c r="M408" i="38"/>
  <c r="M407" i="38" s="1"/>
  <c r="L168" i="38"/>
  <c r="S213" i="38"/>
  <c r="U315" i="38"/>
  <c r="Q413" i="38"/>
  <c r="Q412" i="38" s="1"/>
  <c r="O87" i="38"/>
  <c r="O86" i="38" s="1"/>
  <c r="R137" i="38"/>
  <c r="P194" i="38"/>
  <c r="L337" i="38"/>
  <c r="O450" i="38"/>
  <c r="O449" i="38" s="1"/>
  <c r="T63" i="38"/>
  <c r="O384" i="38"/>
  <c r="U111" i="38"/>
  <c r="R270" i="38"/>
  <c r="Q168" i="38"/>
  <c r="K221" i="38"/>
  <c r="M331" i="38"/>
  <c r="M330" i="38" s="1"/>
  <c r="R413" i="38"/>
  <c r="R412" i="38" s="1"/>
  <c r="M63" i="38"/>
  <c r="P238" i="38"/>
  <c r="U331" i="38"/>
  <c r="U330" i="38" s="1"/>
  <c r="U263" i="38"/>
  <c r="R263" i="38"/>
  <c r="K238" i="38"/>
  <c r="O263" i="38"/>
  <c r="R238" i="38"/>
  <c r="N238" i="38"/>
  <c r="N263" i="38"/>
  <c r="S404" i="38"/>
  <c r="M238" i="38"/>
  <c r="M404" i="38"/>
  <c r="L404" i="38"/>
  <c r="T263" i="38"/>
  <c r="N404" i="38"/>
  <c r="R528" i="38"/>
  <c r="R518" i="38" s="1"/>
  <c r="T502" i="38"/>
  <c r="T501" i="38" s="1"/>
  <c r="T528" i="38"/>
  <c r="T518" i="38" s="1"/>
  <c r="U528" i="38"/>
  <c r="U518" i="38" s="1"/>
  <c r="K563" i="38"/>
  <c r="L563" i="38"/>
  <c r="K502" i="38"/>
  <c r="K501" i="38" s="1"/>
  <c r="N502" i="38"/>
  <c r="N501" i="38" s="1"/>
  <c r="N528" i="38"/>
  <c r="N518" i="38" s="1"/>
  <c r="M38" i="38"/>
  <c r="O111" i="38"/>
  <c r="Q153" i="38"/>
  <c r="M246" i="38"/>
  <c r="K545" i="38"/>
  <c r="K168" i="38"/>
  <c r="M221" i="38"/>
  <c r="M212" i="38" s="1"/>
  <c r="T315" i="38"/>
  <c r="U137" i="38"/>
  <c r="M394" i="38"/>
  <c r="N111" i="38"/>
  <c r="L153" i="38"/>
  <c r="U76" i="38"/>
  <c r="P38" i="38"/>
  <c r="R69" i="38"/>
  <c r="T270" i="38"/>
  <c r="O153" i="38"/>
  <c r="M340" i="38"/>
  <c r="S87" i="38"/>
  <c r="S86" i="38" s="1"/>
  <c r="N394" i="38"/>
  <c r="K76" i="38"/>
  <c r="T238" i="38"/>
  <c r="Q238" i="38"/>
  <c r="Q263" i="38"/>
  <c r="L238" i="38"/>
  <c r="M263" i="38"/>
  <c r="O378" i="38"/>
  <c r="K331" i="38"/>
  <c r="K330" i="38" s="1"/>
  <c r="U408" i="38"/>
  <c r="U407" i="38" s="1"/>
  <c r="L263" i="38"/>
  <c r="S378" i="38"/>
  <c r="L378" i="38"/>
  <c r="S502" i="38"/>
  <c r="S501" i="38" s="1"/>
  <c r="K528" i="38"/>
  <c r="K518" i="38" s="1"/>
  <c r="M563" i="38"/>
  <c r="Q502" i="38"/>
  <c r="Q501" i="38" s="1"/>
  <c r="T378" i="38"/>
  <c r="S528" i="38"/>
  <c r="S518" i="38" s="1"/>
  <c r="U563" i="38"/>
  <c r="N563" i="38"/>
  <c r="O502" i="38"/>
  <c r="O501" i="38" s="1"/>
  <c r="R502" i="38"/>
  <c r="R501" i="38" s="1"/>
  <c r="W21" i="38"/>
  <c r="K21" i="38"/>
  <c r="K13" i="38" s="1"/>
  <c r="E21" i="38"/>
  <c r="D10" i="8"/>
  <c r="D5" i="8" s="1"/>
  <c r="C4" i="27" s="1"/>
  <c r="C14" i="27" s="1"/>
  <c r="D562" i="38"/>
  <c r="O212" i="38" l="1"/>
  <c r="T212" i="38"/>
  <c r="Q212" i="38"/>
  <c r="L212" i="38"/>
  <c r="T393" i="38"/>
  <c r="N393" i="38"/>
  <c r="K212" i="38"/>
  <c r="O393" i="38"/>
  <c r="P212" i="38"/>
  <c r="U336" i="38"/>
  <c r="Q336" i="38"/>
  <c r="K393" i="38"/>
  <c r="P336" i="38"/>
  <c r="L12" i="38"/>
  <c r="R336" i="38"/>
  <c r="M393" i="38"/>
  <c r="S229" i="38"/>
  <c r="M229" i="38"/>
  <c r="N336" i="38"/>
  <c r="L110" i="38"/>
  <c r="U229" i="38"/>
  <c r="O229" i="38"/>
  <c r="U12" i="38"/>
  <c r="K12" i="38"/>
  <c r="T229" i="38"/>
  <c r="N110" i="38"/>
  <c r="K229" i="38"/>
  <c r="Q12" i="38"/>
  <c r="M110" i="38"/>
  <c r="U393" i="38"/>
  <c r="N212" i="38"/>
  <c r="K336" i="38"/>
  <c r="Q229" i="38"/>
  <c r="O336" i="38"/>
  <c r="R110" i="38"/>
  <c r="M336" i="38"/>
  <c r="N12" i="38"/>
  <c r="R229" i="38"/>
  <c r="S336" i="38"/>
  <c r="R12" i="38"/>
  <c r="P393" i="38"/>
  <c r="P229" i="38"/>
  <c r="S393" i="38"/>
  <c r="T12" i="38"/>
  <c r="L229" i="38"/>
  <c r="S12" i="38"/>
  <c r="P12" i="38"/>
  <c r="L393" i="38"/>
  <c r="O12" i="38"/>
  <c r="S212" i="38"/>
  <c r="R212" i="38"/>
  <c r="N229" i="38"/>
  <c r="Q110" i="38"/>
  <c r="T110" i="38"/>
  <c r="O110" i="38"/>
  <c r="U110" i="38"/>
  <c r="L336" i="38"/>
  <c r="K110" i="38"/>
  <c r="S110" i="38"/>
  <c r="P110" i="38"/>
  <c r="T336" i="38"/>
  <c r="M12"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10.xml><?xml version="1.0" encoding="utf-8"?>
<comments xmlns="http://schemas.openxmlformats.org/spreadsheetml/2006/main">
  <authors>
    <author>Dr. Lourdes Murcia</author>
  </authors>
  <commentList>
    <comment ref="F7" authorId="0">
      <text>
        <r>
          <rPr>
            <b/>
            <sz val="9"/>
            <color indexed="81"/>
            <rFont val="Tahoma"/>
            <family val="2"/>
          </rPr>
          <t>Dr. Lourdes Murcia:</t>
        </r>
        <r>
          <rPr>
            <sz val="9"/>
            <color indexed="81"/>
            <rFont val="Tahoma"/>
            <family val="2"/>
          </rPr>
          <t xml:space="preserve">
Papel y tinta </t>
        </r>
      </text>
    </comment>
  </commentList>
</comments>
</file>

<file path=xl/comments11.xml><?xml version="1.0" encoding="utf-8"?>
<comments xmlns="http://schemas.openxmlformats.org/spreadsheetml/2006/main">
  <authors>
    <author>Dr. Lourdes Murcia</author>
  </authors>
  <commentList>
    <comment ref="F6" authorId="0">
      <text>
        <r>
          <rPr>
            <b/>
            <sz val="9"/>
            <color indexed="81"/>
            <rFont val="Tahoma"/>
            <family val="2"/>
          </rPr>
          <t>Dr. Lourdes Murcia:</t>
        </r>
        <r>
          <rPr>
            <sz val="9"/>
            <color indexed="81"/>
            <rFont val="Tahoma"/>
            <family val="2"/>
          </rPr>
          <t xml:space="preserve">
Papel y Tinta</t>
        </r>
      </text>
    </comment>
    <comment ref="F8" authorId="0">
      <text>
        <r>
          <rPr>
            <b/>
            <sz val="9"/>
            <color indexed="81"/>
            <rFont val="Tahoma"/>
            <family val="2"/>
          </rPr>
          <t xml:space="preserve">Dr. Lourdes Murcia:Papel Y tinta </t>
        </r>
      </text>
    </comment>
  </commentList>
</comments>
</file>

<file path=xl/comments2.xml><?xml version="1.0" encoding="utf-8"?>
<comments xmlns="http://schemas.openxmlformats.org/spreadsheetml/2006/main">
  <authors>
    <author>Dr. Lourdes Murcia</author>
  </authors>
  <commentList>
    <comment ref="F10" authorId="0">
      <text>
        <r>
          <rPr>
            <b/>
            <sz val="9"/>
            <color indexed="81"/>
            <rFont val="Tahoma"/>
            <family val="2"/>
          </rPr>
          <t>Dr. Lourdes Murcia:</t>
        </r>
        <r>
          <rPr>
            <sz val="9"/>
            <color indexed="81"/>
            <rFont val="Tahoma"/>
            <family val="2"/>
          </rPr>
          <t xml:space="preserve">
Viaticos al exterior para seis personas, cuatro dias.</t>
        </r>
      </text>
    </comment>
    <comment ref="F11" authorId="0">
      <text>
        <r>
          <rPr>
            <b/>
            <sz val="9"/>
            <color indexed="81"/>
            <rFont val="Tahoma"/>
            <family val="2"/>
          </rPr>
          <t>Dr. Lourdes Murcia:dos talleres por periodo</t>
        </r>
      </text>
    </comment>
    <comment ref="F12" authorId="0">
      <text>
        <r>
          <rPr>
            <b/>
            <sz val="9"/>
            <color indexed="81"/>
            <rFont val="Tahoma"/>
            <family val="2"/>
          </rPr>
          <t>Dr. Lourdes Murcia:</t>
        </r>
        <r>
          <rPr>
            <sz val="9"/>
            <color indexed="81"/>
            <rFont val="Tahoma"/>
            <family val="2"/>
          </rPr>
          <t xml:space="preserve">
Talleres</t>
        </r>
      </text>
    </comment>
    <comment ref="F13" authorId="0">
      <text>
        <r>
          <rPr>
            <b/>
            <sz val="9"/>
            <color indexed="81"/>
            <rFont val="Tahoma"/>
            <family val="2"/>
          </rPr>
          <t>Dr. Lourdes Murcia
Fortalecer la base de datos, adquisicion de una computadora para almacenar la base de datos.</t>
        </r>
      </text>
    </comment>
    <comment ref="F14" authorId="0">
      <text>
        <r>
          <rPr>
            <b/>
            <sz val="9"/>
            <color indexed="81"/>
            <rFont val="Tahoma"/>
            <family val="2"/>
          </rPr>
          <t>Dr. Lourdes Murcia:</t>
        </r>
        <r>
          <rPr>
            <sz val="9"/>
            <color indexed="81"/>
            <rFont val="Tahoma"/>
            <family val="2"/>
          </rPr>
          <t xml:space="preserve">
se encesita papeleria, copias, material para encuadernado, tinta para impresoras.</t>
        </r>
      </text>
    </comment>
    <comment ref="F15" authorId="0">
      <text>
        <r>
          <rPr>
            <b/>
            <sz val="9"/>
            <color indexed="81"/>
            <rFont val="Tahoma"/>
            <family val="2"/>
          </rPr>
          <t>Dr. Lourdes Murcia:</t>
        </r>
        <r>
          <rPr>
            <sz val="9"/>
            <color indexed="81"/>
            <rFont val="Tahoma"/>
            <family val="2"/>
          </rPr>
          <t xml:space="preserve">
Se necesitara papeleria, tinta para impresoras, material para encuadernados, copias </t>
        </r>
      </text>
    </comment>
    <comment ref="F16" authorId="0">
      <text>
        <r>
          <rPr>
            <b/>
            <sz val="9"/>
            <color indexed="81"/>
            <rFont val="Tahoma"/>
            <family val="2"/>
          </rPr>
          <t>Dr. Lourdes Murcia:</t>
        </r>
        <r>
          <rPr>
            <sz val="9"/>
            <color indexed="81"/>
            <rFont val="Tahoma"/>
            <family val="2"/>
          </rPr>
          <t xml:space="preserve">
aquí van los 21,000,000 incluir la compra del purificador de agua, CAD CAM para protesis</t>
        </r>
      </text>
    </comment>
    <comment ref="F17" authorId="0">
      <text>
        <r>
          <rPr>
            <b/>
            <sz val="9"/>
            <color indexed="81"/>
            <rFont val="Tahoma"/>
            <family val="2"/>
          </rPr>
          <t>Dr. Lourdes Murcia:</t>
        </r>
        <r>
          <rPr>
            <sz val="9"/>
            <color indexed="81"/>
            <rFont val="Tahoma"/>
            <family val="2"/>
          </rPr>
          <t xml:space="preserve">
Papeleria y tinta para impresora, copias, etc.</t>
        </r>
      </text>
    </comment>
    <comment ref="F18" authorId="0">
      <text>
        <r>
          <rPr>
            <b/>
            <sz val="9"/>
            <color indexed="81"/>
            <rFont val="Tahoma"/>
            <family val="2"/>
          </rPr>
          <t>Dr. Lourdes Murcia:</t>
        </r>
        <r>
          <rPr>
            <sz val="9"/>
            <color indexed="81"/>
            <rFont val="Tahoma"/>
            <family val="2"/>
          </rPr>
          <t xml:space="preserve">
Se puede hacer un taller para la divulgaciòn de las normas academicas. Se necesita papeleria, tienta y coffe.
</t>
        </r>
      </text>
    </comment>
  </commentList>
</comments>
</file>

<file path=xl/comments3.xml><?xml version="1.0" encoding="utf-8"?>
<comments xmlns="http://schemas.openxmlformats.org/spreadsheetml/2006/main">
  <authors>
    <author>Dr. Lourdes Murcia</author>
    <author>aly13</author>
  </authors>
  <commentList>
    <comment ref="F7" authorId="0">
      <text>
        <r>
          <rPr>
            <b/>
            <sz val="9"/>
            <color indexed="81"/>
            <rFont val="Tahoma"/>
            <family val="2"/>
          </rPr>
          <t>Dr. Lourdes Murcia:</t>
        </r>
        <r>
          <rPr>
            <sz val="9"/>
            <color indexed="81"/>
            <rFont val="Tahoma"/>
            <family val="2"/>
          </rPr>
          <t xml:space="preserve">
papelerìa tinta para impresora, copias, computadora, impresora, espejos exploradores, guantes, mascarillas.
</t>
        </r>
      </text>
    </comment>
    <comment ref="F8" authorId="0">
      <text>
        <r>
          <rPr>
            <b/>
            <sz val="9"/>
            <color indexed="81"/>
            <rFont val="Tahoma"/>
            <family val="2"/>
          </rPr>
          <t>Dr. Lourdes Murcia:</t>
        </r>
        <r>
          <rPr>
            <sz val="9"/>
            <color indexed="81"/>
            <rFont val="Tahoma"/>
            <family val="2"/>
          </rPr>
          <t xml:space="preserve">
Papeleria y y tinta</t>
        </r>
      </text>
    </comment>
    <comment ref="F9" authorId="0">
      <text>
        <r>
          <rPr>
            <b/>
            <sz val="9"/>
            <color indexed="81"/>
            <rFont val="Tahoma"/>
            <family val="2"/>
          </rPr>
          <t>Dr. Lourdes Murcia:</t>
        </r>
        <r>
          <rPr>
            <sz val="9"/>
            <color indexed="81"/>
            <rFont val="Tahoma"/>
            <family val="2"/>
          </rPr>
          <t xml:space="preserve">
Papeleria y tinta</t>
        </r>
      </text>
    </comment>
    <comment ref="F11" authorId="0">
      <text>
        <r>
          <rPr>
            <b/>
            <sz val="9"/>
            <color indexed="81"/>
            <rFont val="Tahoma"/>
            <family val="2"/>
          </rPr>
          <t>Dr. Lourdes Murcia:</t>
        </r>
        <r>
          <rPr>
            <sz val="9"/>
            <color indexed="81"/>
            <rFont val="Tahoma"/>
            <family val="2"/>
          </rPr>
          <t xml:space="preserve">
Boletin informativo, </t>
        </r>
      </text>
    </comment>
    <comment ref="F12" authorId="0">
      <text>
        <r>
          <rPr>
            <b/>
            <sz val="9"/>
            <color indexed="81"/>
            <rFont val="Tahoma"/>
            <family val="2"/>
          </rPr>
          <t>Dr. Lourdes Murcia:</t>
        </r>
        <r>
          <rPr>
            <sz val="9"/>
            <color indexed="81"/>
            <rFont val="Tahoma"/>
            <family val="2"/>
          </rPr>
          <t xml:space="preserve">
Creaciòn y Publicacion de revista cientifica </t>
        </r>
      </text>
    </comment>
    <comment ref="T13" authorId="1">
      <text>
        <r>
          <rPr>
            <b/>
            <sz val="9"/>
            <color indexed="81"/>
            <rFont val="Tahoma"/>
            <family val="2"/>
          </rPr>
          <t>aly13:</t>
        </r>
        <r>
          <rPr>
            <sz val="9"/>
            <color indexed="81"/>
            <rFont val="Tahoma"/>
            <family val="2"/>
          </rPr>
          <t xml:space="preserve">
</t>
        </r>
      </text>
    </comment>
  </commentList>
</comments>
</file>

<file path=xl/comments4.xml><?xml version="1.0" encoding="utf-8"?>
<comments xmlns="http://schemas.openxmlformats.org/spreadsheetml/2006/main">
  <authors>
    <author>Dr. Lourdes Murcia</author>
  </authors>
  <commentList>
    <comment ref="F7" authorId="0">
      <text>
        <r>
          <rPr>
            <b/>
            <sz val="9"/>
            <color indexed="81"/>
            <rFont val="Tahoma"/>
            <family val="2"/>
          </rPr>
          <t>Dr. Lourdes Murcia:</t>
        </r>
        <r>
          <rPr>
            <sz val="9"/>
            <color indexed="81"/>
            <rFont val="Tahoma"/>
            <family val="2"/>
          </rPr>
          <t xml:space="preserve">
Se necesita computadora, papelerìa y tinta para impresora.
</t>
        </r>
      </text>
    </comment>
    <comment ref="F8" authorId="0">
      <text>
        <r>
          <rPr>
            <b/>
            <sz val="9"/>
            <color indexed="81"/>
            <rFont val="Tahoma"/>
            <family val="2"/>
          </rPr>
          <t>Dr. Lourdes Murcia:</t>
        </r>
        <r>
          <rPr>
            <sz val="9"/>
            <color indexed="81"/>
            <rFont val="Tahoma"/>
            <family val="2"/>
          </rPr>
          <t xml:space="preserve">
Viaticos para tecnicos y docentes e instructores. 14 brigadas.</t>
        </r>
      </text>
    </comment>
    <comment ref="F9" authorId="0">
      <text>
        <r>
          <rPr>
            <b/>
            <sz val="9"/>
            <color indexed="81"/>
            <rFont val="Tahoma"/>
            <family val="2"/>
          </rPr>
          <t>Dr. Lourdes Murcia:</t>
        </r>
        <r>
          <rPr>
            <sz val="9"/>
            <color indexed="81"/>
            <rFont val="Tahoma"/>
            <family val="2"/>
          </rPr>
          <t xml:space="preserve">
Papelerìa y tinta</t>
        </r>
      </text>
    </comment>
    <comment ref="F10" authorId="0">
      <text>
        <r>
          <rPr>
            <b/>
            <sz val="9"/>
            <color indexed="81"/>
            <rFont val="Tahoma"/>
            <family val="2"/>
          </rPr>
          <t>Dr. Lourdes Murcia:</t>
        </r>
        <r>
          <rPr>
            <sz val="9"/>
            <color indexed="81"/>
            <rFont val="Tahoma"/>
            <family val="2"/>
          </rPr>
          <t xml:space="preserve">
Papelerìa y tinta para impresora</t>
        </r>
      </text>
    </comment>
    <comment ref="F11" authorId="0">
      <text>
        <r>
          <rPr>
            <b/>
            <sz val="9"/>
            <color indexed="81"/>
            <rFont val="Tahoma"/>
            <family val="2"/>
          </rPr>
          <t>Dr. Lourdes Murcia:</t>
        </r>
        <r>
          <rPr>
            <sz val="9"/>
            <color indexed="81"/>
            <rFont val="Tahoma"/>
            <family val="2"/>
          </rPr>
          <t xml:space="preserve">
viaticos</t>
        </r>
      </text>
    </comment>
    <comment ref="F12" authorId="0">
      <text>
        <r>
          <rPr>
            <b/>
            <sz val="9"/>
            <color indexed="81"/>
            <rFont val="Tahoma"/>
            <family val="2"/>
          </rPr>
          <t>Dr. Lourdes Murcia:</t>
        </r>
        <r>
          <rPr>
            <sz val="9"/>
            <color indexed="81"/>
            <rFont val="Tahoma"/>
            <family val="2"/>
          </rPr>
          <t xml:space="preserve">
Se necesita papeleria y tinta para impresora</t>
        </r>
      </text>
    </comment>
  </commentList>
</comments>
</file>

<file path=xl/comments5.xml><?xml version="1.0" encoding="utf-8"?>
<comments xmlns="http://schemas.openxmlformats.org/spreadsheetml/2006/main">
  <authors>
    <author>Dr. Lourdes Murcia</author>
  </authors>
  <commentList>
    <comment ref="F6" authorId="0">
      <text>
        <r>
          <rPr>
            <b/>
            <sz val="9"/>
            <color indexed="81"/>
            <rFont val="Tahoma"/>
            <family val="2"/>
          </rPr>
          <t>Dr. Lourdes Murcia:</t>
        </r>
        <r>
          <rPr>
            <sz val="9"/>
            <color indexed="81"/>
            <rFont val="Tahoma"/>
            <family val="2"/>
          </rPr>
          <t xml:space="preserve">
papeleria copias tinta expositores  200000</t>
        </r>
      </text>
    </comment>
    <comment ref="F7" authorId="0">
      <text>
        <r>
          <rPr>
            <b/>
            <sz val="9"/>
            <color indexed="81"/>
            <rFont val="Tahoma"/>
            <family val="2"/>
          </rPr>
          <t>Dr. Lourdes Murcia:</t>
        </r>
        <r>
          <rPr>
            <sz val="9"/>
            <color indexed="81"/>
            <rFont val="Tahoma"/>
            <family val="2"/>
          </rPr>
          <t xml:space="preserve">
Expositores,  material papeleria, materiales dentales, instrumental y equipo</t>
        </r>
      </text>
    </comment>
    <comment ref="F9" authorId="0">
      <text>
        <r>
          <rPr>
            <b/>
            <sz val="9"/>
            <color indexed="81"/>
            <rFont val="Tahoma"/>
            <family val="2"/>
          </rPr>
          <t>Dr. Lourdes Murcia:</t>
        </r>
        <r>
          <rPr>
            <sz val="9"/>
            <color indexed="81"/>
            <rFont val="Tahoma"/>
            <family val="2"/>
          </rPr>
          <t xml:space="preserve">
manutencion, boletos aereos, materiales, libros</t>
        </r>
      </text>
    </comment>
  </commentList>
</comments>
</file>

<file path=xl/comments6.xml><?xml version="1.0" encoding="utf-8"?>
<comments xmlns="http://schemas.openxmlformats.org/spreadsheetml/2006/main">
  <authors>
    <author>Dr. Lourdes Murcia</author>
  </authors>
  <commentList>
    <comment ref="F6" authorId="0">
      <text>
        <r>
          <rPr>
            <b/>
            <sz val="9"/>
            <color indexed="81"/>
            <rFont val="Tahoma"/>
            <family val="2"/>
          </rPr>
          <t>Dr. Lourdes Murcia:</t>
        </r>
        <r>
          <rPr>
            <sz val="9"/>
            <color indexed="81"/>
            <rFont val="Tahoma"/>
            <family val="2"/>
          </rPr>
          <t xml:space="preserve">
papeleria y tinta </t>
        </r>
      </text>
    </comment>
    <comment ref="F9" authorId="0">
      <text>
        <r>
          <rPr>
            <b/>
            <sz val="9"/>
            <color indexed="81"/>
            <rFont val="Tahoma"/>
            <family val="2"/>
          </rPr>
          <t>Dr. Lourdes Murcia:</t>
        </r>
        <r>
          <rPr>
            <sz val="9"/>
            <color indexed="81"/>
            <rFont val="Tahoma"/>
            <family val="2"/>
          </rPr>
          <t xml:space="preserve">
se realiza por lo menos una encuesta</t>
        </r>
      </text>
    </comment>
  </commentList>
</comments>
</file>

<file path=xl/comments7.xml><?xml version="1.0" encoding="utf-8"?>
<comments xmlns="http://schemas.openxmlformats.org/spreadsheetml/2006/main">
  <authors>
    <author>Dr. Lourdes Murcia</author>
  </authors>
  <commentList>
    <comment ref="F19" authorId="0">
      <text>
        <r>
          <rPr>
            <b/>
            <sz val="9"/>
            <color indexed="81"/>
            <rFont val="Tahoma"/>
            <family val="2"/>
          </rPr>
          <t>Dr. Lourdes Murcia:</t>
        </r>
        <r>
          <rPr>
            <sz val="9"/>
            <color indexed="81"/>
            <rFont val="Tahoma"/>
            <family val="2"/>
          </rPr>
          <t xml:space="preserve">
tinta y papel </t>
        </r>
      </text>
    </comment>
    <comment ref="F20" authorId="0">
      <text>
        <r>
          <rPr>
            <b/>
            <sz val="9"/>
            <color indexed="81"/>
            <rFont val="Tahoma"/>
            <family val="2"/>
          </rPr>
          <t>Dr. Lourdes Murcia:</t>
        </r>
        <r>
          <rPr>
            <sz val="9"/>
            <color indexed="81"/>
            <rFont val="Tahoma"/>
            <family val="2"/>
          </rPr>
          <t xml:space="preserve">
Tinta y papel</t>
        </r>
      </text>
    </comment>
  </commentList>
</comments>
</file>

<file path=xl/comments8.xml><?xml version="1.0" encoding="utf-8"?>
<comments xmlns="http://schemas.openxmlformats.org/spreadsheetml/2006/main">
  <authors>
    <author>Dr. Lourdes Murcia</author>
  </authors>
  <commentList>
    <comment ref="F6" authorId="0">
      <text>
        <r>
          <rPr>
            <b/>
            <sz val="9"/>
            <color indexed="81"/>
            <rFont val="Tahoma"/>
            <family val="2"/>
          </rPr>
          <t>Dr. Lourdes Murcia:</t>
        </r>
        <r>
          <rPr>
            <sz val="9"/>
            <color indexed="81"/>
            <rFont val="Tahoma"/>
            <family val="2"/>
          </rPr>
          <t xml:space="preserve">
Disco duro, 2 TB </t>
        </r>
      </text>
    </comment>
    <comment ref="F8" authorId="0">
      <text>
        <r>
          <rPr>
            <b/>
            <sz val="9"/>
            <color indexed="81"/>
            <rFont val="Tahoma"/>
            <family val="2"/>
          </rPr>
          <t>Dr. Lourdes Murcia:</t>
        </r>
        <r>
          <rPr>
            <sz val="9"/>
            <color indexed="81"/>
            <rFont val="Tahoma"/>
            <family val="2"/>
          </rPr>
          <t xml:space="preserve">
compra de textos</t>
        </r>
      </text>
    </comment>
  </commentList>
</comments>
</file>

<file path=xl/comments9.xml><?xml version="1.0" encoding="utf-8"?>
<comments xmlns="http://schemas.openxmlformats.org/spreadsheetml/2006/main">
  <authors>
    <author>Dr. Lourdes Murcia</author>
  </authors>
  <commentList>
    <comment ref="F9" authorId="0">
      <text>
        <r>
          <rPr>
            <b/>
            <sz val="9"/>
            <color indexed="81"/>
            <rFont val="Tahoma"/>
            <family val="2"/>
          </rPr>
          <t>Dr. Lourdes Murcia:</t>
        </r>
        <r>
          <rPr>
            <sz val="9"/>
            <color indexed="81"/>
            <rFont val="Tahoma"/>
            <family val="2"/>
          </rPr>
          <t xml:space="preserve">
SEAPI 40000000</t>
        </r>
      </text>
    </comment>
    <comment ref="F10" authorId="0">
      <text>
        <r>
          <rPr>
            <b/>
            <sz val="9"/>
            <color indexed="81"/>
            <rFont val="Tahoma"/>
            <family val="2"/>
          </rPr>
          <t>Dr. Lourdes Murcia:</t>
        </r>
        <r>
          <rPr>
            <sz val="9"/>
            <color indexed="81"/>
            <rFont val="Tahoma"/>
            <family val="2"/>
          </rPr>
          <t xml:space="preserve">
comprar 10 Data show pantallas reguladores de voltaje</t>
        </r>
      </text>
    </comment>
  </commentList>
</comments>
</file>

<file path=xl/sharedStrings.xml><?xml version="1.0" encoding="utf-8"?>
<sst xmlns="http://schemas.openxmlformats.org/spreadsheetml/2006/main" count="8368" uniqueCount="1901">
  <si>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</si>
  <si>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</si>
  <si>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</si>
  <si>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</si>
  <si>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</si>
  <si>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</si>
  <si>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</si>
  <si>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</si>
  <si>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</si>
  <si>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</si>
  <si>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</si>
  <si>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</si>
  <si>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</si>
  <si>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</si>
  <si>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</si>
  <si>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</si>
  <si>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</si>
  <si>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</si>
  <si>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</si>
  <si>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</si>
  <si>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</si>
  <si>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</si>
  <si>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</si>
  <si>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</si>
  <si>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</si>
  <si>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</si>
  <si>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</si>
  <si>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</si>
  <si>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</si>
  <si>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</si>
  <si>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</si>
  <si>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</si>
  <si>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</si>
  <si>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</si>
  <si>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</si>
  <si>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</si>
  <si>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</si>
  <si>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</si>
  <si>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</si>
  <si>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</si>
  <si>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</si>
  <si>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</si>
  <si>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</si>
  <si>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</si>
  <si>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</si>
  <si>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</si>
  <si>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</si>
  <si>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</si>
  <si>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</si>
  <si>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</si>
  <si>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</si>
  <si>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</si>
  <si>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</si>
  <si>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</si>
  <si>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</si>
  <si>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</si>
  <si>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</si>
  <si>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</si>
  <si>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</si>
  <si>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</si>
  <si>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</si>
  <si>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</si>
  <si>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</si>
  <si>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</si>
  <si>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</si>
  <si>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</si>
  <si>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</si>
  <si>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</si>
  <si>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</si>
  <si>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</si>
  <si>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</si>
  <si>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</si>
  <si>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</si>
  <si>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</si>
  <si>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</si>
  <si>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</si>
  <si>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</si>
  <si>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</si>
  <si>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</si>
  <si>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</si>
  <si>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</si>
  <si>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</si>
  <si>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</si>
  <si>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</si>
  <si>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</si>
  <si>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</si>
  <si>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</si>
  <si>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</si>
  <si>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</si>
  <si>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</si>
  <si>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</si>
  <si>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</si>
  <si>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</si>
  <si>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</si>
  <si>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</si>
  <si>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</si>
  <si>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</si>
  <si>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</si>
  <si>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</si>
  <si>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</si>
  <si>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</si>
  <si>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</si>
  <si>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</si>
  <si>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</si>
  <si>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</si>
  <si>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</si>
  <si>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</si>
  <si>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</si>
  <si>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</si>
  <si>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</si>
  <si>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</si>
  <si>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</si>
  <si>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</si>
  <si>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</si>
  <si>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</si>
  <si>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</si>
  <si>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</si>
  <si>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</si>
  <si>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</si>
  <si>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</si>
  <si>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</si>
  <si>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</si>
  <si>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</si>
  <si>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</si>
  <si>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</si>
  <si>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</si>
  <si>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</si>
  <si>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</si>
  <si>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</si>
  <si>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</si>
  <si>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</si>
  <si>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</si>
  <si>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</si>
  <si>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</si>
  <si>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</si>
  <si>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</si>
  <si>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</si>
  <si>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</si>
  <si>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</si>
  <si>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</si>
  <si>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</si>
  <si>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</si>
  <si>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</si>
  <si>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</si>
  <si>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</si>
  <si>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</si>
  <si>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</si>
  <si>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</si>
  <si>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</si>
  <si>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</si>
  <si>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</si>
  <si>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</si>
  <si>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</si>
  <si>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</si>
  <si>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</si>
  <si>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</si>
  <si>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</si>
  <si>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</si>
  <si>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</si>
  <si>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</si>
  <si>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</si>
  <si>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</si>
  <si>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</si>
  <si>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</si>
  <si>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</si>
  <si>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</si>
  <si>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</si>
  <si>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</si>
  <si>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Lente AF-S micro-nikkor 60mm</t>
  </si>
  <si>
    <t>Taller</t>
  </si>
  <si>
    <t>Convenio</t>
  </si>
  <si>
    <t>Proyecto</t>
  </si>
  <si>
    <t>Estudiantes</t>
  </si>
  <si>
    <t>Docentes</t>
  </si>
  <si>
    <t>Talleres</t>
  </si>
  <si>
    <t>inscripcion a congreso</t>
  </si>
  <si>
    <t>otorgar becas al personal docente de postgrados</t>
  </si>
  <si>
    <t>Estudiantes y docentes</t>
  </si>
  <si>
    <t>a.5 Ampliar las áreas recreativas y de estudio para la satisfacción del estudiante de acuerdo al Plan de Desarrollo físico de la Universidad.</t>
  </si>
  <si>
    <t>proceso</t>
  </si>
  <si>
    <t>Garantizar una educacion de calidad e integral</t>
  </si>
  <si>
    <t>Plan de estudio</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</si>
  <si>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</si>
  <si>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</si>
  <si>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</si>
  <si>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</si>
  <si>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</si>
  <si>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</si>
  <si>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</si>
  <si>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</si>
  <si>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</si>
  <si>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</si>
  <si>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</si>
  <si>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</si>
  <si>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</si>
  <si>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</si>
  <si>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</si>
  <si>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</si>
  <si>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</si>
  <si>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</si>
  <si>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</si>
  <si>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</si>
  <si>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</si>
  <si>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</si>
  <si>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</si>
  <si>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</si>
  <si>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</si>
  <si>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</si>
  <si>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</si>
  <si>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</si>
  <si>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</si>
  <si>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</si>
  <si>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</si>
  <si>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</si>
  <si>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</si>
  <si>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</si>
  <si>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</si>
  <si>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</si>
  <si>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</si>
  <si>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</si>
  <si>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</si>
  <si>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</si>
  <si>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</si>
  <si>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</si>
  <si>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</si>
  <si>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</si>
  <si>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</si>
  <si>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</si>
  <si>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</si>
  <si>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</si>
  <si>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</si>
  <si>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</si>
  <si>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</si>
  <si>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</si>
  <si>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</si>
  <si>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</si>
  <si>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</si>
  <si>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</si>
  <si>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</si>
  <si>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</si>
  <si>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</si>
  <si>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</si>
  <si>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</si>
  <si>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</si>
  <si>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</si>
  <si>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</si>
  <si>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</si>
  <si>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</si>
  <si>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</si>
  <si>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</si>
  <si>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</si>
  <si>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</si>
  <si>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</si>
  <si>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</si>
  <si>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</si>
  <si>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</si>
  <si>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</si>
  <si>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</si>
  <si>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</si>
  <si>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</si>
  <si>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</si>
  <si>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</si>
  <si>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</si>
  <si>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</si>
  <si>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</si>
  <si>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</si>
  <si>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</si>
  <si>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</si>
  <si>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</si>
  <si>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</si>
  <si>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</si>
  <si>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</si>
  <si>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</si>
  <si>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</si>
  <si>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</si>
  <si>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</si>
  <si>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</si>
  <si>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</si>
  <si>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</si>
  <si>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</si>
  <si>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</si>
  <si>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</si>
  <si>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</si>
  <si>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</si>
  <si>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</si>
  <si>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</si>
  <si>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</si>
  <si>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</si>
  <si>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</si>
  <si>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</si>
  <si>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</si>
  <si>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</si>
  <si>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</si>
  <si>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</si>
  <si>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</si>
  <si>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</si>
  <si>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</si>
  <si>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</si>
  <si>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</si>
  <si>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</si>
  <si>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</si>
  <si>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</si>
  <si>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</si>
  <si>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</si>
  <si>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</si>
  <si>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</si>
  <si>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</si>
  <si>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</si>
  <si>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</si>
  <si>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</si>
  <si>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</si>
  <si>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</si>
  <si>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</si>
  <si>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</si>
  <si>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</si>
  <si>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</si>
  <si>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</si>
  <si>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</si>
  <si>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</si>
  <si>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</si>
  <si>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</si>
  <si>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</si>
  <si>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</si>
  <si>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</si>
  <si>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</si>
  <si>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</si>
  <si>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</si>
  <si>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</si>
  <si>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</si>
  <si>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</si>
  <si>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</si>
  <si>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</si>
  <si>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</si>
  <si>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</si>
  <si>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</si>
  <si>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</si>
  <si>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</si>
  <si>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</si>
  <si>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</si>
  <si>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</si>
  <si>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</si>
  <si>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</si>
  <si>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</si>
  <si>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</si>
  <si>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</si>
  <si>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</si>
  <si>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</si>
  <si>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</si>
  <si>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</si>
  <si>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</si>
  <si>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</si>
  <si>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</si>
  <si>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</si>
  <si>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</si>
  <si>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</si>
  <si>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</si>
  <si>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</si>
  <si>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</si>
  <si>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</si>
  <si>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</si>
  <si>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</si>
  <si>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</si>
  <si>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</si>
  <si>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</si>
  <si>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</si>
  <si>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</si>
  <si>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</si>
  <si>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</si>
  <si>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</si>
  <si>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</si>
  <si>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</si>
  <si>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</si>
  <si>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</si>
  <si>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</si>
  <si>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</si>
  <si>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</si>
  <si>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</si>
  <si>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</si>
  <si>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</si>
  <si>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</si>
  <si>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</si>
  <si>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</si>
  <si>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</si>
  <si>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</si>
  <si>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</si>
  <si>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</si>
  <si>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</si>
  <si>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</si>
  <si>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</si>
  <si>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</si>
  <si>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</si>
  <si>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</si>
  <si>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</si>
  <si>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</si>
  <si>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</si>
  <si>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</si>
  <si>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</si>
  <si>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</si>
  <si>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</si>
  <si>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</si>
  <si>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</si>
  <si>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</si>
  <si>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</si>
  <si>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</si>
  <si>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</si>
  <si>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</si>
  <si>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</si>
  <si>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</si>
  <si>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</si>
  <si>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</si>
  <si>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</si>
  <si>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</si>
  <si>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</si>
  <si>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</si>
  <si>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</si>
  <si>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</si>
  <si>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</si>
  <si>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</si>
  <si>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</si>
  <si>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</si>
  <si>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</si>
  <si>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</si>
  <si>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</si>
  <si>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</si>
  <si>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</si>
  <si>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</si>
  <si>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</si>
  <si>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</si>
  <si>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</si>
  <si>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</si>
  <si>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</si>
  <si>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</si>
  <si>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</si>
  <si>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</si>
  <si>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</si>
  <si>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</si>
  <si>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</si>
  <si>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</si>
  <si>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</si>
  <si>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</si>
  <si>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</si>
  <si>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</si>
  <si>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</si>
  <si>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</si>
  <si>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</si>
  <si>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</si>
  <si>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</si>
  <si>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</si>
  <si>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</si>
  <si>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</si>
  <si>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</si>
  <si>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</si>
  <si>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</si>
  <si>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</si>
  <si>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</si>
  <si>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</si>
  <si>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</si>
  <si>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</si>
  <si>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</si>
  <si>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</si>
  <si>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</si>
  <si>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</si>
  <si>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</si>
  <si>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</si>
  <si>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</si>
  <si>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</si>
  <si>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</si>
  <si>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</si>
  <si>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</si>
  <si>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</si>
  <si>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</si>
  <si>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</si>
  <si>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</si>
  <si>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</si>
  <si>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</si>
  <si>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</si>
  <si>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</si>
  <si>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</si>
  <si>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</si>
  <si>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</si>
  <si>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</si>
  <si>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</si>
  <si>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</si>
  <si>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</si>
  <si>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</si>
  <si>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</si>
  <si>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</si>
  <si>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</si>
  <si>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</si>
  <si>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</si>
  <si>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</si>
  <si>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</si>
  <si>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</si>
  <si>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</si>
  <si>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</si>
  <si>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</si>
  <si>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</si>
  <si>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</si>
  <si>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</si>
  <si>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</si>
  <si>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</si>
  <si>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</si>
  <si>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</si>
  <si>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</si>
  <si>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</si>
  <si>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</si>
  <si>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</si>
  <si>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</si>
  <si>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</si>
  <si>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</si>
  <si>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</si>
  <si>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</si>
  <si>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</si>
  <si>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</si>
  <si>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</si>
  <si>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</si>
  <si>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</si>
  <si>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</si>
  <si>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</si>
  <si>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</si>
  <si>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</si>
  <si>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</si>
  <si>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</si>
  <si>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</si>
  <si>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</si>
  <si>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</si>
  <si>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</si>
  <si>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</si>
  <si>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</si>
  <si>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</si>
  <si>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</si>
  <si>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</si>
  <si>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</si>
  <si>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</si>
  <si>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</si>
  <si>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</si>
  <si>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</si>
  <si>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</si>
  <si>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</si>
  <si>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</si>
  <si>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</si>
  <si>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</si>
  <si>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</si>
  <si>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</si>
  <si>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</si>
  <si>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</si>
  <si>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</si>
  <si>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</si>
  <si>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</si>
  <si>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</si>
  <si>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</si>
  <si>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</si>
  <si>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</si>
  <si>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</si>
  <si>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</si>
  <si>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</si>
  <si>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</si>
  <si>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</si>
  <si>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</si>
  <si>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</si>
  <si>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</si>
  <si>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</si>
  <si>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</si>
  <si>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</si>
  <si>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</si>
  <si>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</si>
  <si>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</si>
  <si>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</si>
  <si>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</si>
  <si>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</si>
  <si>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</si>
  <si>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</si>
  <si>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</si>
  <si>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</si>
  <si>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</si>
  <si>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</si>
  <si>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</si>
  <si>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</si>
  <si>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</si>
  <si>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</si>
  <si>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</si>
  <si>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</si>
  <si>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</si>
  <si>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</si>
  <si>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</si>
  <si>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</si>
  <si>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</si>
  <si>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</si>
  <si>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</si>
  <si>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</si>
  <si>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</si>
  <si>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</si>
  <si>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</si>
  <si>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</si>
  <si>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</si>
  <si>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</si>
  <si>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</si>
  <si>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</si>
  <si>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</si>
  <si>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</si>
  <si>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</si>
  <si>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</si>
  <si>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</si>
  <si>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</si>
  <si>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</si>
  <si>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</si>
  <si>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</si>
  <si>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</si>
  <si>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</si>
  <si>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</si>
  <si>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b) El proceso de aprendizaje de la carrera responde al Modelo Educativo de la UNAH.</t>
  </si>
  <si>
    <t xml:space="preserve">1) Convenios, redes, proyectos, grupos de trabajo de cooperación académica en ejecución.   </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</si>
  <si>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</si>
  <si>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</si>
  <si>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</si>
  <si>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</si>
  <si>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</si>
  <si>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</si>
  <si>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</si>
  <si>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5)  Modelo educativo ha sido incorporado en las carreras programadas.</t>
  </si>
  <si>
    <t>3) Nuevo Modelo Educativo incorporado en por lo menos 15 carreras.</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</si>
  <si>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</si>
  <si>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</si>
  <si>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</si>
  <si>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</si>
  <si>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</si>
  <si>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</si>
  <si>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</si>
  <si>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</si>
  <si>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</si>
  <si>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</si>
  <si>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</si>
  <si>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</si>
  <si>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</si>
  <si>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</si>
  <si>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</si>
  <si>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</si>
  <si>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</si>
  <si>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</si>
  <si>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</si>
  <si>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</si>
  <si>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</si>
  <si>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</si>
  <si>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</si>
  <si>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</si>
  <si>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</si>
  <si>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</si>
  <si>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</si>
  <si>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</si>
  <si>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</si>
  <si>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</si>
  <si>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</si>
  <si>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</si>
  <si>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</si>
  <si>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</si>
  <si>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</si>
  <si>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</si>
  <si>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</si>
  <si>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</si>
  <si>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</si>
  <si>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</si>
  <si>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</si>
  <si>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</si>
  <si>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</si>
  <si>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</si>
  <si>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</si>
  <si>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</si>
  <si>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</si>
  <si>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</si>
  <si>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</si>
  <si>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</si>
  <si>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</si>
  <si>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</si>
  <si>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</si>
  <si>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</si>
  <si>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</si>
  <si>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</si>
  <si>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</si>
  <si>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</si>
  <si>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</si>
  <si>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</si>
  <si>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</si>
  <si>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</si>
  <si>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</si>
  <si>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</si>
  <si>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</si>
  <si>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</si>
  <si>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</si>
  <si>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</si>
  <si>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</si>
  <si>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</si>
  <si>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</si>
  <si>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</si>
  <si>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</si>
  <si>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</si>
  <si>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</si>
  <si>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</si>
  <si>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</si>
  <si>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</si>
  <si>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</si>
  <si>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</si>
  <si>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</si>
  <si>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</si>
  <si>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</si>
  <si>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</si>
  <si>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</si>
  <si>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</si>
  <si>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</si>
  <si>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</si>
  <si>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</si>
  <si>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</si>
  <si>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</si>
  <si>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</si>
  <si>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</si>
  <si>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</si>
  <si>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</si>
  <si>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</si>
  <si>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</si>
  <si>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</si>
  <si>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</si>
  <si>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</si>
  <si>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</si>
  <si>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</si>
  <si>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</si>
  <si>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</si>
  <si>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</si>
  <si>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</si>
  <si>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</si>
  <si>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</si>
  <si>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</si>
  <si>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</si>
  <si>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</si>
  <si>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</si>
  <si>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</si>
  <si>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</si>
  <si>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</si>
  <si>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</si>
  <si>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</si>
  <si>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</si>
  <si>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</si>
  <si>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</si>
  <si>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</si>
  <si>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</si>
  <si>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</si>
  <si>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</si>
  <si>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</si>
  <si>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</si>
  <si>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</si>
  <si>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</si>
  <si>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</si>
  <si>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</si>
  <si>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</si>
  <si>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</si>
  <si>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</si>
  <si>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</si>
  <si>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</si>
  <si>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</si>
  <si>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</si>
  <si>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</si>
  <si>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</si>
  <si>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</si>
  <si>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</si>
  <si>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</si>
  <si>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</si>
  <si>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</si>
  <si>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</si>
  <si>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</si>
  <si>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2.2.2</t>
  </si>
  <si>
    <t>3.3.3</t>
  </si>
  <si>
    <t>4.4.4</t>
  </si>
  <si>
    <t>5.5.5</t>
  </si>
  <si>
    <t>6.6.6</t>
  </si>
  <si>
    <t>7.7.7</t>
  </si>
  <si>
    <t>8.8.8</t>
  </si>
  <si>
    <t>9.9.9</t>
  </si>
  <si>
    <t>10.10.10</t>
  </si>
  <si>
    <t>11.11.11</t>
  </si>
  <si>
    <t>12.12.12</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</si>
  <si>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</si>
  <si>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</si>
  <si>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</si>
  <si>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</si>
  <si>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</si>
  <si>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</si>
  <si>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</si>
  <si>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</si>
  <si>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</si>
  <si>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</si>
  <si>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</si>
  <si>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</si>
  <si>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</si>
  <si>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</si>
  <si>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</si>
  <si>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</si>
  <si>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</si>
  <si>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</si>
  <si>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</si>
  <si>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</si>
  <si>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</si>
  <si>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</si>
  <si>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</si>
  <si>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</si>
  <si>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</si>
  <si>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</si>
  <si>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</si>
  <si>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</si>
  <si>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</si>
  <si>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</si>
  <si>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</si>
  <si>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</si>
  <si>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</si>
  <si>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</si>
  <si>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</si>
  <si>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</si>
  <si>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</si>
  <si>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</si>
  <si>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</si>
  <si>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</si>
  <si>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</si>
  <si>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</si>
  <si>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</si>
  <si>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</si>
  <si>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</si>
  <si>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</si>
  <si>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</si>
  <si>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</si>
  <si>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</si>
  <si>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</si>
  <si>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</si>
  <si>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</si>
  <si>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</si>
  <si>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</si>
  <si>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</si>
  <si>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</si>
  <si>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</si>
  <si>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</si>
  <si>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</si>
  <si>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</si>
  <si>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</si>
  <si>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</si>
  <si>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</si>
  <si>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</si>
  <si>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</si>
  <si>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</si>
  <si>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</si>
  <si>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</si>
  <si>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</si>
  <si>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</si>
  <si>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</si>
  <si>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</si>
  <si>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</si>
  <si>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</si>
  <si>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</si>
  <si>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</si>
  <si>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</si>
  <si>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</si>
  <si>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</si>
  <si>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</si>
  <si>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</si>
  <si>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</si>
  <si>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</si>
  <si>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</si>
  <si>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</si>
  <si>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</si>
  <si>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</si>
  <si>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</si>
  <si>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</si>
  <si>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</si>
  <si>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</si>
  <si>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</si>
  <si>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</si>
  <si>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</si>
  <si>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</si>
  <si>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</si>
  <si>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</si>
  <si>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</si>
  <si>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</si>
  <si>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</si>
  <si>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</si>
  <si>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</si>
  <si>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</si>
  <si>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</si>
  <si>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</si>
  <si>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</si>
  <si>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</si>
  <si>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</si>
  <si>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</si>
  <si>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</si>
  <si>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</si>
  <si>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</si>
  <si>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</si>
  <si>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</si>
  <si>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</si>
  <si>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</si>
  <si>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</si>
  <si>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</si>
  <si>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</si>
  <si>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</si>
  <si>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</si>
  <si>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</si>
  <si>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</si>
  <si>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</si>
  <si>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</si>
  <si>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</si>
  <si>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</si>
  <si>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</si>
  <si>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</si>
  <si>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</si>
  <si>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</si>
  <si>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</si>
  <si>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</si>
  <si>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</si>
  <si>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</si>
  <si>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</si>
  <si>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</si>
  <si>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</si>
  <si>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</si>
  <si>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</si>
  <si>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</si>
  <si>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</si>
  <si>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</si>
  <si>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</si>
  <si>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</si>
  <si>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</si>
  <si>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</si>
  <si>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</si>
  <si>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</si>
  <si>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</si>
  <si>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</si>
  <si>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</si>
  <si>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</si>
  <si>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</si>
  <si>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</si>
  <si>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</si>
  <si>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</si>
  <si>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</si>
  <si>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</si>
  <si>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</si>
  <si>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</si>
  <si>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</si>
  <si>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</si>
  <si>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</si>
  <si>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</si>
  <si>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</si>
  <si>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</si>
  <si>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</si>
  <si>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</si>
  <si>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</si>
  <si>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</si>
  <si>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</si>
  <si>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</si>
  <si>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</si>
  <si>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</si>
  <si>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</si>
  <si>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</si>
  <si>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</si>
  <si>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</si>
  <si>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</si>
  <si>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</si>
  <si>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</si>
  <si>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</si>
  <si>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</si>
  <si>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</si>
  <si>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</si>
  <si>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</si>
  <si>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</si>
  <si>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</si>
  <si>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</si>
  <si>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</si>
  <si>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</si>
  <si>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</si>
  <si>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</si>
  <si>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</si>
  <si>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</si>
  <si>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</si>
  <si>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</si>
  <si>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</si>
  <si>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</si>
  <si>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</si>
  <si>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</si>
  <si>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</si>
  <si>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</si>
  <si>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</si>
  <si>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</si>
  <si>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</si>
  <si>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</si>
  <si>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</si>
  <si>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</si>
  <si>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</si>
  <si>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</si>
  <si>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</si>
  <si>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</si>
  <si>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</si>
  <si>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</si>
  <si>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</si>
  <si>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</si>
  <si>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</si>
  <si>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</si>
  <si>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</si>
  <si>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</si>
  <si>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</si>
  <si>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</si>
  <si>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</si>
  <si>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</si>
  <si>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</si>
  <si>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</si>
  <si>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</si>
  <si>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</si>
  <si>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</si>
  <si>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</si>
  <si>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</si>
  <si>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</si>
  <si>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</si>
  <si>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</si>
  <si>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</si>
  <si>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</si>
  <si>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</si>
  <si>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</si>
  <si>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</si>
  <si>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</si>
  <si>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</si>
  <si>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</si>
  <si>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</si>
  <si>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</si>
  <si>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</si>
  <si>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</si>
  <si>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</si>
  <si>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</si>
  <si>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</si>
  <si>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</si>
  <si>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</si>
  <si>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</si>
  <si>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</si>
  <si>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</si>
  <si>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</si>
  <si>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</si>
  <si>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</si>
  <si>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</si>
  <si>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</si>
  <si>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</si>
  <si>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</si>
  <si>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</si>
  <si>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</si>
  <si>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</si>
  <si>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</si>
  <si>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</si>
  <si>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</si>
  <si>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</si>
  <si>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</si>
  <si>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</si>
  <si>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</si>
  <si>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</si>
  <si>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</si>
  <si>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</si>
  <si>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</si>
  <si>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</si>
  <si>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</si>
  <si>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</si>
  <si>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</si>
  <si>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</si>
  <si>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</si>
  <si>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</si>
  <si>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</si>
  <si>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</si>
  <si>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</si>
  <si>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</si>
  <si>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</si>
  <si>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</si>
  <si>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</si>
  <si>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</si>
  <si>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</si>
  <si>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</si>
  <si>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</si>
  <si>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</si>
  <si>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</si>
  <si>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</si>
  <si>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</si>
  <si>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</si>
  <si>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</si>
  <si>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</si>
  <si>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</si>
  <si>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</si>
  <si>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</si>
  <si>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</si>
  <si>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</si>
  <si>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</si>
  <si>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</si>
  <si>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</si>
  <si>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</si>
  <si>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</si>
  <si>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</si>
  <si>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</si>
  <si>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</si>
  <si>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</si>
  <si>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</si>
  <si>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</si>
  <si>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</si>
  <si>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</si>
  <si>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</si>
  <si>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</si>
  <si>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</si>
  <si>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</si>
  <si>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</si>
  <si>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</si>
  <si>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</si>
  <si>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</si>
  <si>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</si>
  <si>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</si>
  <si>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</si>
  <si>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</si>
  <si>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</si>
  <si>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</si>
  <si>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</si>
  <si>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</si>
  <si>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</si>
  <si>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</si>
  <si>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</si>
  <si>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</si>
  <si>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</si>
  <si>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</si>
  <si>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</si>
  <si>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</si>
  <si>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</si>
  <si>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</si>
  <si>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</si>
  <si>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</si>
  <si>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</si>
  <si>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</si>
  <si>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</si>
  <si>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</si>
  <si>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</si>
  <si>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</si>
  <si>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</si>
  <si>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</si>
  <si>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</si>
  <si>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</si>
  <si>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</si>
  <si>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</si>
  <si>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</si>
  <si>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</si>
  <si>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</si>
  <si>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</si>
  <si>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</si>
  <si>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</si>
  <si>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</si>
  <si>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</si>
  <si>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</si>
  <si>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</si>
  <si>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</si>
  <si>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</si>
  <si>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</si>
  <si>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</si>
  <si>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</si>
  <si>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</si>
  <si>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</si>
  <si>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</si>
  <si>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</si>
  <si>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</si>
  <si>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</si>
  <si>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</si>
  <si>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</si>
  <si>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</si>
  <si>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</si>
  <si>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</si>
  <si>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</si>
  <si>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</si>
  <si>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</si>
  <si>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</si>
  <si>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</si>
  <si>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</si>
  <si>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</si>
  <si>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</si>
  <si>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</si>
  <si>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</si>
  <si>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</si>
  <si>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</si>
  <si>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</si>
  <si>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</si>
  <si>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</si>
  <si>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</si>
  <si>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</si>
  <si>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</si>
  <si>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</si>
  <si>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</si>
  <si>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</si>
  <si>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</si>
  <si>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</si>
  <si>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</si>
  <si>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</si>
  <si>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</si>
  <si>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</si>
  <si>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</si>
  <si>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</si>
  <si>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</si>
  <si>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</si>
  <si>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</si>
  <si>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</si>
  <si>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</si>
  <si>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</si>
  <si>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</si>
  <si>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</si>
  <si>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</si>
  <si>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</si>
  <si>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</si>
  <si>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</si>
  <si>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</si>
  <si>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</si>
  <si>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</si>
  <si>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</si>
  <si>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</si>
  <si>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</si>
  <si>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</si>
  <si>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</si>
  <si>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</si>
  <si>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</si>
  <si>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</si>
  <si>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</si>
  <si>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</si>
  <si>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</si>
  <si>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</si>
  <si>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</si>
  <si>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</si>
  <si>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</si>
  <si>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</si>
  <si>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</si>
  <si>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</si>
  <si>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</si>
  <si>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</si>
  <si>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</si>
  <si>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</si>
  <si>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</si>
  <si>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</si>
  <si>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</si>
  <si>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</si>
  <si>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</si>
  <si>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</si>
  <si>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</si>
  <si>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</si>
  <si>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</si>
  <si>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</si>
  <si>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</si>
  <si>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</si>
  <si>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</si>
  <si>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</si>
  <si>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</si>
  <si>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</si>
  <si>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</si>
  <si>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</si>
  <si>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</si>
  <si>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</si>
  <si>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</si>
  <si>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</si>
  <si>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</si>
  <si>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</si>
  <si>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</si>
  <si>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</si>
  <si>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</si>
  <si>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</si>
  <si>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</si>
  <si>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</si>
  <si>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</si>
  <si>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</si>
  <si>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</si>
  <si>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</si>
  <si>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</si>
  <si>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</si>
  <si>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</si>
  <si>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</si>
  <si>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</si>
  <si>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</si>
  <si>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</si>
  <si>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</si>
  <si>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</si>
  <si>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</si>
  <si>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</si>
  <si>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</si>
  <si>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</si>
  <si>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</si>
  <si>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</si>
  <si>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</si>
  <si>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</si>
  <si>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</si>
  <si>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</si>
  <si>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</si>
  <si>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</si>
  <si>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</si>
  <si>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</si>
  <si>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</si>
  <si>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</si>
  <si>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</si>
  <si>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</si>
  <si>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</si>
  <si>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</si>
  <si>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</si>
  <si>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</si>
  <si>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</si>
  <si>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</si>
  <si>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</si>
  <si>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</si>
  <si>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</si>
  <si>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</si>
  <si>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</si>
  <si>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</si>
  <si>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</si>
  <si>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</si>
  <si>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</si>
  <si>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</si>
  <si>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</si>
  <si>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</si>
  <si>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</si>
  <si>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</si>
  <si>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</si>
  <si>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</si>
  <si>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</si>
  <si>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</si>
  <si>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</si>
  <si>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</si>
  <si>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</si>
  <si>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</si>
  <si>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</si>
  <si>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</si>
  <si>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</si>
  <si>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</si>
  <si>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</si>
  <si>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</si>
  <si>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</si>
  <si>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</si>
  <si>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</si>
  <si>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</si>
  <si>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</si>
  <si>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</si>
  <si>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</si>
  <si>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</si>
  <si>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</si>
  <si>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</si>
  <si>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</si>
  <si>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</si>
  <si>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</si>
  <si>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</si>
  <si>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</si>
  <si>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</si>
  <si>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</si>
  <si>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</si>
  <si>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</si>
  <si>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</si>
  <si>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</si>
  <si>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</si>
  <si>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</si>
  <si>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</si>
  <si>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</si>
  <si>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</si>
  <si>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</si>
  <si>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</si>
  <si>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</si>
  <si>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</si>
  <si>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</si>
  <si>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</si>
  <si>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</si>
  <si>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</si>
  <si>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</si>
  <si>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</si>
  <si>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</si>
  <si>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</si>
  <si>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</si>
  <si>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</si>
  <si>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</si>
  <si>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</si>
  <si>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</si>
  <si>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</si>
  <si>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</si>
  <si>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</si>
  <si>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</si>
  <si>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</si>
  <si>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</si>
  <si>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</si>
  <si>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</si>
  <si>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</si>
  <si>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</si>
  <si>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</si>
  <si>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</si>
  <si>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</si>
  <si>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</si>
  <si>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</si>
  <si>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</si>
  <si>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</si>
  <si>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</si>
  <si>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</si>
  <si>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</si>
  <si>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</si>
  <si>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</si>
  <si>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</si>
  <si>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</si>
  <si>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</si>
  <si>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</si>
  <si>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</si>
  <si>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</si>
  <si>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</si>
  <si>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</si>
  <si>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</si>
  <si>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</si>
  <si>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</si>
  <si>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</si>
  <si>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</si>
  <si>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</si>
  <si>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</si>
  <si>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</si>
  <si>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</si>
  <si>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</si>
  <si>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</si>
  <si>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</si>
  <si>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</si>
  <si>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</si>
  <si>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</si>
  <si>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</si>
  <si>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</si>
  <si>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</si>
  <si>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</si>
  <si>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</si>
  <si>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</si>
  <si>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</si>
  <si>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</si>
  <si>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</si>
  <si>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</si>
  <si>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</si>
  <si>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</si>
  <si>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</si>
  <si>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</si>
  <si>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</si>
  <si>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</si>
  <si>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</si>
  <si>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</si>
  <si>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</si>
  <si>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</si>
  <si>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</si>
  <si>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</si>
  <si>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</si>
  <si>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</si>
  <si>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</si>
  <si>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</si>
  <si>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</si>
  <si>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</si>
  <si>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</si>
  <si>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</si>
  <si>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</si>
  <si>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</si>
  <si>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</si>
  <si>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</si>
  <si>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</si>
  <si>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</si>
  <si>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</si>
  <si>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</si>
  <si>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</si>
  <si>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</si>
  <si>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</si>
  <si>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</si>
  <si>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</si>
  <si>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</si>
  <si>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</si>
  <si>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</si>
  <si>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</si>
  <si>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</si>
  <si>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</si>
  <si>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</si>
  <si>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</si>
  <si>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</si>
  <si>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</si>
  <si>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</si>
  <si>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</si>
  <si>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</si>
  <si>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</si>
  <si>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</si>
  <si>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</si>
  <si>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</si>
  <si>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</si>
  <si>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</si>
  <si>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</si>
  <si>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</si>
  <si>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</si>
  <si>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</si>
  <si>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</si>
  <si>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</si>
  <si>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</si>
  <si>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</si>
  <si>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</si>
  <si>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</si>
  <si>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</si>
  <si>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</si>
  <si>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</si>
  <si>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</si>
  <si>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</si>
  <si>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</si>
  <si>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</si>
  <si>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</si>
  <si>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</si>
  <si>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</si>
  <si>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</si>
  <si>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</si>
  <si>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</si>
  <si>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</si>
  <si>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</si>
  <si>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</si>
  <si>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</si>
  <si>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</si>
  <si>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</si>
  <si>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</si>
  <si>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</si>
  <si>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</si>
  <si>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</si>
  <si>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</si>
  <si>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</si>
  <si>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</si>
  <si>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</si>
  <si>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</si>
  <si>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</si>
  <si>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</si>
  <si>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</si>
  <si>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</si>
  <si>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</si>
  <si>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</si>
  <si>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</si>
  <si>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</si>
  <si>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</si>
  <si>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</si>
  <si>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</si>
  <si>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</si>
  <si>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</si>
  <si>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</si>
  <si>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</si>
  <si>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</si>
  <si>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</si>
  <si>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</si>
  <si>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</si>
  <si>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</si>
  <si>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</si>
  <si>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</si>
  <si>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</si>
  <si>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</si>
  <si>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</si>
  <si>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</si>
  <si>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</si>
  <si>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</si>
  <si>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</si>
  <si>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</si>
  <si>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</si>
  <si>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</si>
  <si>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</si>
  <si>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</si>
  <si>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</si>
  <si>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</si>
  <si>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</si>
  <si>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</si>
  <si>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</si>
  <si>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</si>
  <si>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</si>
  <si>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</si>
  <si>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</si>
  <si>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</si>
  <si>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</si>
  <si>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</si>
  <si>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</si>
  <si>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</si>
  <si>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</si>
  <si>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</si>
  <si>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</si>
  <si>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</si>
  <si>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</si>
  <si>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</si>
  <si>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</si>
  <si>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</si>
  <si>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</si>
  <si>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</si>
  <si>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</si>
  <si>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</si>
  <si>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</si>
  <si>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</si>
  <si>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</si>
  <si>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</si>
  <si>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</si>
  <si>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</si>
  <si>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</si>
  <si>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</si>
  <si>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</si>
  <si>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</si>
  <si>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</si>
  <si>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</si>
  <si>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</si>
  <si>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</si>
  <si>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</si>
  <si>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</si>
  <si>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</si>
  <si>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</si>
  <si>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</si>
  <si>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</si>
  <si>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</si>
  <si>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</si>
  <si>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</si>
  <si>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</si>
  <si>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</si>
  <si>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</si>
  <si>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</si>
  <si>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</si>
  <si>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</si>
  <si>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</si>
  <si>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</si>
  <si>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</si>
  <si>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</si>
  <si>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</si>
  <si>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</si>
  <si>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</si>
  <si>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</si>
  <si>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</si>
  <si>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</si>
  <si>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</si>
  <si>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</si>
  <si>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</si>
  <si>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</si>
  <si>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</si>
  <si>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</si>
  <si>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</si>
  <si>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</si>
  <si>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</si>
  <si>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</si>
  <si>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</si>
  <si>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</si>
  <si>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</si>
  <si>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</si>
  <si>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</si>
  <si>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</si>
  <si>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</si>
  <si>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</si>
  <si>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</si>
  <si>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</si>
  <si>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</si>
  <si>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</si>
  <si>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</si>
  <si>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</si>
  <si>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</si>
  <si>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</si>
  <si>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</si>
  <si>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</si>
  <si>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</si>
  <si>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</si>
  <si>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</si>
  <si>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</si>
  <si>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</si>
  <si>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</si>
  <si>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</si>
  <si>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</si>
  <si>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</si>
  <si>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</si>
  <si>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</si>
  <si>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</si>
  <si>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</si>
  <si>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</si>
  <si>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</si>
  <si>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</si>
  <si>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</si>
  <si>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</si>
  <si>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</si>
  <si>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</si>
  <si>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</si>
  <si>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</si>
  <si>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</si>
  <si>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</si>
  <si>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</si>
  <si>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</si>
  <si>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</si>
  <si>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</si>
  <si>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</si>
  <si>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</si>
  <si>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</si>
  <si>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</si>
  <si>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</si>
  <si>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</si>
  <si>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</si>
  <si>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</si>
  <si>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</si>
  <si>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</si>
  <si>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</si>
  <si>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</si>
  <si>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</si>
  <si>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</si>
  <si>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</si>
  <si>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</si>
  <si>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</si>
  <si>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</si>
  <si>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</si>
  <si>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</si>
  <si>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</si>
  <si>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</si>
  <si>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</si>
  <si>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</si>
  <si>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</si>
  <si>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</si>
  <si>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</si>
  <si>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</si>
  <si>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</si>
  <si>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</si>
  <si>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</si>
  <si>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</si>
  <si>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</si>
  <si>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</si>
  <si>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</si>
  <si>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</si>
  <si>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</si>
  <si>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</si>
  <si>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</si>
  <si>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</si>
  <si>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</si>
  <si>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</si>
  <si>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</si>
  <si>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</si>
  <si>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</si>
  <si>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</si>
  <si>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</si>
  <si>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</si>
  <si>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</si>
  <si>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</si>
  <si>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</si>
  <si>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</si>
  <si>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</si>
  <si>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</si>
  <si>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</si>
  <si>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</si>
  <si>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</si>
  <si>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</si>
  <si>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</si>
  <si>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</si>
  <si>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</si>
  <si>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</si>
  <si>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</si>
  <si>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</si>
  <si>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</si>
  <si>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</si>
  <si>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</si>
  <si>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</si>
  <si>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</si>
  <si>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</si>
  <si>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</si>
  <si>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</si>
  <si>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</si>
  <si>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</si>
  <si>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</si>
  <si>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</si>
  <si>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</si>
  <si>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</si>
  <si>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</si>
  <si>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</si>
  <si>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</si>
  <si>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</si>
  <si>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</si>
  <si>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</si>
  <si>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</si>
  <si>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</si>
  <si>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</si>
  <si>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</si>
  <si>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</si>
  <si>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</si>
  <si>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</si>
  <si>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</si>
  <si>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</si>
  <si>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</si>
  <si>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</si>
  <si>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</si>
  <si>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</si>
  <si>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</si>
  <si>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</si>
  <si>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</si>
  <si>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</si>
  <si>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</si>
  <si>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</si>
  <si>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</si>
  <si>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</si>
  <si>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</si>
  <si>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</si>
  <si>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</si>
  <si>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</si>
  <si>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</si>
  <si>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</si>
  <si>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</si>
  <si>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</si>
  <si>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</si>
  <si>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</si>
  <si>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</si>
  <si>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</si>
  <si>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</si>
  <si>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</si>
  <si>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</si>
  <si>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</si>
  <si>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</si>
  <si>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 Contar con el currículo actualizado de la Facultad de Odontología.</t>
  </si>
  <si>
    <t xml:space="preserve">ANESTECIA AL 2% CAJA DE 50 CARTUCHIS </t>
  </si>
  <si>
    <t xml:space="preserve">ATENDER A LOS PACIENTES </t>
  </si>
  <si>
    <t xml:space="preserve">ANESTECIA AL 3% CAJA DE 50 CARTUCHIS </t>
  </si>
  <si>
    <t>AJUGAS CORTAS DE 27 MM  CJA DE 100 UNIDADES</t>
  </si>
  <si>
    <t xml:space="preserve">    </t>
  </si>
  <si>
    <t>AJUGAS LARAS DE 27 MM  CJA DE 100 UNIDADES</t>
  </si>
  <si>
    <t xml:space="preserve">GUANTES DE LATEX TAMAñO SMALL  CAJA DE 50 PARES </t>
  </si>
  <si>
    <t xml:space="preserve">GUANTES DE LATEX TAMAñO MEDUIM  CAJA DE 50 PARES </t>
  </si>
  <si>
    <t xml:space="preserve">GUANTES DE LATEX TAMAñO LARGE CAJA DE 50 PARES </t>
  </si>
  <si>
    <t xml:space="preserve">MASCARIILAS DESECHABLES  CAJA DE 50 UNIDADES </t>
  </si>
  <si>
    <t xml:space="preserve">MASCARIILAS OVALADAS  CAJA DE 50 UNIDADES </t>
  </si>
  <si>
    <t>GAZA HOSPITALARIA . ROLLO DE 50 YARDAS</t>
  </si>
  <si>
    <t>ALGODÓN DE UNA LIBRA ROLLO</t>
  </si>
  <si>
    <t xml:space="preserve">RESINAS FOTOCURABLES  UNIVERSAL KIT DE 5 UNIDADES </t>
  </si>
  <si>
    <t xml:space="preserve">RESINADAS FLUIDAS DE 5 GRAMOS </t>
  </si>
  <si>
    <t xml:space="preserve">BONDING AGENTE ENLAZANTE </t>
  </si>
  <si>
    <t>ACIDO GRAVADOR</t>
  </si>
  <si>
    <t xml:space="preserve">RESINAS FOTOCURABLES  UNIVERSAL  INDIVIDUAL </t>
  </si>
  <si>
    <t>RESINAS FOTOCURABLES VARIOS COLORES A1 A2 A 2.5  A43</t>
  </si>
  <si>
    <t xml:space="preserve">   </t>
  </si>
  <si>
    <t xml:space="preserve">  </t>
  </si>
  <si>
    <t xml:space="preserve"> UNIDAD DE VINCULACION DE LA FACULTAD Y LA DIRRECION DE VINCULACION UNAH, SOCIEDAD </t>
  </si>
  <si>
    <t>NUMERO DE BRIGADAS REALIZADAS EN TODO EL PAIS.</t>
  </si>
  <si>
    <t>COMUNIDAD  DEL INTERIOR DEL PAIS</t>
  </si>
  <si>
    <t>central telefonica</t>
  </si>
  <si>
    <t>otorgar becas al personal docente</t>
  </si>
  <si>
    <t>inscripcion a congreso nacionales</t>
  </si>
  <si>
    <t>Incripcion a cursos</t>
  </si>
  <si>
    <t xml:space="preserve">unidades dentales reparadas </t>
  </si>
  <si>
    <t>numero de unidades reparadas</t>
  </si>
  <si>
    <t xml:space="preserve">adminmistracion y el taller de reparacion de clinicas dentales </t>
  </si>
  <si>
    <t xml:space="preserve">eficientar las unidades dentales para desarrollar las actividades en las clinicas </t>
  </si>
  <si>
    <t xml:space="preserve">estudiantes que estan atendiendo a los pacientes en clinicas </t>
  </si>
  <si>
    <t>1.A</t>
  </si>
  <si>
    <t xml:space="preserve">1) 100% de plan de estudios de la carrera de odontologia actualizado. </t>
  </si>
  <si>
    <t>1.A.</t>
  </si>
  <si>
    <t>1.B.</t>
  </si>
  <si>
    <t>delantal protector para paciente adultos y niños</t>
  </si>
  <si>
    <t>Autoclaves Tipo Industrial 220w -75mts3</t>
  </si>
  <si>
    <t xml:space="preserve">Desintegradores de Agujas </t>
  </si>
  <si>
    <t>Aparatos de Rayos X Digital</t>
  </si>
  <si>
    <t>Microscopios Electronicos para endodoncia</t>
  </si>
  <si>
    <t xml:space="preserve">Aparatos Ultrasonicos para limpieza de instrumentos </t>
  </si>
  <si>
    <t>Equipo Dental Completo (Sillones Dentales)</t>
  </si>
  <si>
    <t>Arenadores dentales para limpieza de metal</t>
  </si>
  <si>
    <t>Hornos dentales de Porcelana</t>
  </si>
  <si>
    <t>Centrifugas dentales Digitales</t>
  </si>
  <si>
    <t>Ultrasonidos Dentales (purificadores de metal)</t>
  </si>
  <si>
    <t>Rayos x  panoramico dental</t>
  </si>
  <si>
    <t>Vacuum (Bomba de Vacio)</t>
  </si>
  <si>
    <t xml:space="preserve">Pantallas Protectoras de Radiacion </t>
  </si>
  <si>
    <t>Estractores de Aire de 25000RPM 110V</t>
  </si>
  <si>
    <t xml:space="preserve">Negatoscopios de 110V </t>
  </si>
  <si>
    <t>Equipo de Rayos X Analogo Dental</t>
  </si>
  <si>
    <t xml:space="preserve">Dosimetros Para medir Radiacion </t>
  </si>
  <si>
    <t xml:space="preserve">Camaras Intraorales </t>
  </si>
  <si>
    <t xml:space="preserve">Puntas desechables de jeringas triples </t>
  </si>
  <si>
    <t xml:space="preserve">Liquidos para aparatos ultrasonicos </t>
  </si>
  <si>
    <t>Estabilizadores de voltaje UPS 1500 wts</t>
  </si>
  <si>
    <t>Basureros de aluminio con pedal</t>
  </si>
  <si>
    <t xml:space="preserve">Centrales de Succion </t>
  </si>
  <si>
    <t>Escupidera para unidades dentales, con base</t>
  </si>
  <si>
    <t xml:space="preserve">Aparatos Rotatorios para Endodoncia </t>
  </si>
  <si>
    <t xml:space="preserve">Lampara de Luz Blanca </t>
  </si>
  <si>
    <t>recolector de desechos solidos</t>
  </si>
  <si>
    <t xml:space="preserve">Aparato de Rayos x Portatil </t>
  </si>
  <si>
    <t xml:space="preserve">aparatos ultrasonicos </t>
  </si>
  <si>
    <t xml:space="preserve">Desintegradores de agujas </t>
  </si>
  <si>
    <t xml:space="preserve">Secadores de manos automaticos con sensor </t>
  </si>
  <si>
    <t xml:space="preserve">Lavamanos con sensor para areas clinicas </t>
  </si>
  <si>
    <t>1.A.1.</t>
  </si>
  <si>
    <t>1.A.2.</t>
  </si>
  <si>
    <t xml:space="preserve"> </t>
  </si>
  <si>
    <t>1.A.1 . Finalizacion de Diagnostico que fundamente la necesidad de contar con un curriculum pertinente, acorde a   las demandas de pais que contribuya en la formacion del egresado de la facultad de Odontologia.            1.A.2.Contar con tecnologia adecuada para la implementaciòn con estandares de calidaad  del plan de estudios.</t>
  </si>
  <si>
    <t>b.1 Realizar con apoyo de universidades líderes, reformas en los planes y programas de estudio de la carrera de Odontologìa ajustandola al modelo Educativo de la UNAH y a las exigencias del desarrollo tecnológico, científico y del entorno social.</t>
  </si>
  <si>
    <t>1)  Realizar al menos dos (2) convenios con universidades del exterior para la adecuación de los currículos al Modelo Educativo y a la modernización de los mismos.</t>
  </si>
  <si>
    <t>b.3 Ejecución de la ruta del desarrollo curricular en las unidades Académicas. Presentacion y seguimiento de programacion para la ejecucion del desarrollo curricular.</t>
  </si>
  <si>
    <t>Promoción de la obligatoriedad de mantenimiento del sistema de estadísiticas por parte de todas las instancias de gestión académica. Fortalecer y mantener actualizada la base de datos y las estadisticas educativas de la facultad de Odontologìa</t>
  </si>
  <si>
    <t>b.5 Que todos los programas de asignatura de la Facultad de Odontologìa, incorporen el nuevo modelo  educativo de la Unah.</t>
  </si>
  <si>
    <t>1) Apropiación, alineamiento y articulación de las unidades académicas de la UNAH con los requerimientos del SHACES. La comision nombrada deberà dar seguimiento socializar, y monitorear.</t>
  </si>
  <si>
    <t xml:space="preserve">Realizar proyectos de investigación  multidisciplinarios o interdisciplinarios en la Facultad de Odontologìa en el grado y posgrado. </t>
  </si>
  <si>
    <t xml:space="preserve"> Publicaciòn anual de revista de investigaciòn de la Facultad de Odontologìa. Siguiendo los criterios internacionales de calidad. </t>
  </si>
  <si>
    <t xml:space="preserve">Programar diversas brigadas odontologicas a todo el pais, junto a la Direcciòn de Vicnulaciòn Universidad y Sociedad </t>
  </si>
  <si>
    <t>c.1  La comisiòn de Vinculaciòn  de la Facultad de Odontologìa realizarà  actividades para socializar y aplicar las políticas de vinculación.</t>
  </si>
  <si>
    <t xml:space="preserve">La comision de Vinculaciòn promovera la aprobación de convenios en el campo de la vinculación. </t>
  </si>
  <si>
    <t xml:space="preserve">Realizar diez visitas para la supervision de los pasantes de Servicio Social en el modelo APS en distintas comunidades a nivel nacional. </t>
  </si>
  <si>
    <t>d.1 Los departamentos academicos de la Facultad de Odontologìa realizaran actividades para divulgar los proyectos de vinculación y sus resultados.                                                                                              d.2 La carrera o unidad académica realiza gestiones ante organismos nacionales o externos para la obtención de recursos para proyectos de vinculación.</t>
  </si>
  <si>
    <t>a.1 Fortalecimiento  del  Comité de Vinculación de la Facultad de Odontologìa para que documente, sistematize, registre,  promueva, gestione  y divulgue trimestralmente el desarrollo  de proyectos con la Dirección de Gestión UNAH- Sociedad para contribuir a la solución de problemas en el país.</t>
  </si>
  <si>
    <t xml:space="preserve">Inversión para la ejecución del plan de profesionalización docente.Realizar un Diplomado en metodologia de la investigaciòn.      </t>
  </si>
  <si>
    <t xml:space="preserve">Dos Diplomados en Docencia Universitario  </t>
  </si>
  <si>
    <t xml:space="preserve">b.2 Aumentar inversión institucional para la oferta de postgrados a los docentes. promover la formacion de de dos docentes de la Facultad de Odontologia en las areas de operatoria y periodoncia.   </t>
  </si>
  <si>
    <t xml:space="preserve">Promover cuatro diplomados en la propia disciplina en las areas de Oclusion, Rehabilitacion, Endodoncia, Estetica Dental  </t>
  </si>
  <si>
    <t xml:space="preserve">consejo local de carrera docente y Jefaturas de Departamento e instituto de superacion y docente </t>
  </si>
  <si>
    <t>Realizar dos Talleres en la propia disciplina, en materiales dentales, Bioseguridad, preparaciones cavitarias, cirugia bucal</t>
  </si>
  <si>
    <t>secretario academico de la Facultad de Odontologia</t>
  </si>
  <si>
    <t xml:space="preserve">Contar con un informe de seguimiento a graduados que contribuya a aportar evidencias del desempeño profesional de los graduados de la facultad de odontologia </t>
  </si>
  <si>
    <t>Coordinacion de Carrera y Encargado De Laboratorio de Computacion TIC`S</t>
  </si>
  <si>
    <t>a.1 Asesoría técnica e Inversión para la crearción o fortalecimiento de las bases de datos para el seguimiento de los estudiantes, incluyendo información de ingreso, permanencia y egresos. Actualizacion de Base de datos estudiantil de la Facultad de Odontologia</t>
  </si>
  <si>
    <t xml:space="preserve">Coordinacion de Carrera </t>
  </si>
  <si>
    <t>Secretario Academico y Coordinacion de Carrera Facultad Odontologia</t>
  </si>
  <si>
    <t>Fortalecer el sistema de bibliotecas y  crear un sistema virtual para la obtención de documentos y materiales de trabajo de las diferentes carreras.</t>
  </si>
  <si>
    <t xml:space="preserve">Fortalecer la biblioteca Salvador Romero Con la Adquisicion de 50 textos en la propia disciplina </t>
  </si>
  <si>
    <t>e.1 Dotar a todas las Unidades Académicas y Administrativas de manuales de procedimientos y toda clase de normativa interna e institucional para el buen funcionamiento y cumplimiento de sus actividades.</t>
  </si>
  <si>
    <t>b.1 Mejorar y optimizar el espacio físico de aulas, laboratorios, talleres y oficinas.                                      B.2. Dotar a la Facultad de Odontologia de los repuestos y accesorios necesarios para el normal funcionamiento de las unidades dentales y el equipo de compresores de las clinicas y laboratorios.</t>
  </si>
  <si>
    <t>a.2 Impulsar la internacionalización de la Facultad de Oodntologia, tomando como primera instancia el escenario Centro Americano del CSUCA.</t>
  </si>
  <si>
    <t xml:space="preserve">Administracion Facultad de Odontologia </t>
  </si>
  <si>
    <t xml:space="preserve"> recopilacion de datos y documentos.                              2.3 Envio de correspondencia e informacion a al instancia correspondiente </t>
  </si>
  <si>
    <t>Desarrollo de Postgrados de las diferentes disciplinas de la Facultad de Odontologia.</t>
  </si>
  <si>
    <t xml:space="preserve">Coordinador de Postgrados </t>
  </si>
  <si>
    <t xml:space="preserve">1. Revision, Dictamen y Monitoreo de planes y programas de la carrera de Odontologia en las universidades privadas del pais.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</si>
</sst>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3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39"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0" fontId="51" fillId="14" borderId="26" xfId="0" applyFont="1" applyFill="1" applyBorder="1" applyAlignment="1">
      <alignment horizontal="left" vertical="center"/>
    </xf>
    <xf numFmtId="0" fontId="33" fillId="0" borderId="27" xfId="19" applyFont="1" applyBorder="1" applyAlignment="1">
      <alignment horizontal="center" vertical="center" wrapText="1"/>
    </xf>
    <xf numFmtId="0" fontId="32" fillId="0" borderId="26" xfId="0" applyFont="1" applyBorder="1" applyAlignment="1">
      <alignment horizontal="center" vertical="center" wrapText="1"/>
    </xf>
    <xf numFmtId="0" fontId="22" fillId="5" borderId="12" xfId="0" applyFont="1" applyFill="1" applyBorder="1"/>
    <xf numFmtId="41" fontId="22" fillId="5" borderId="13" xfId="0" applyNumberFormat="1" applyFont="1" applyFill="1" applyBorder="1" applyAlignment="1"/>
    <xf numFmtId="0" fontId="22" fillId="5" borderId="10" xfId="0" applyFont="1" applyFill="1" applyBorder="1"/>
    <xf numFmtId="41" fontId="22" fillId="5" borderId="16" xfId="0" applyNumberFormat="1" applyFont="1" applyFill="1" applyBorder="1" applyAlignment="1"/>
    <xf numFmtId="0" fontId="22" fillId="5" borderId="20" xfId="0" applyFont="1" applyFill="1" applyBorder="1"/>
    <xf numFmtId="0" fontId="22" fillId="5" borderId="11" xfId="0" applyFont="1" applyFill="1" applyBorder="1"/>
    <xf numFmtId="41" fontId="22" fillId="5" borderId="19" xfId="0" applyNumberFormat="1" applyFont="1" applyFill="1" applyBorder="1" applyAlignment="1"/>
    <xf numFmtId="41" fontId="22" fillId="5" borderId="14" xfId="0" applyNumberFormat="1" applyFont="1" applyFill="1" applyBorder="1"/>
    <xf numFmtId="41" fontId="22" fillId="5" borderId="17" xfId="0" applyNumberFormat="1" applyFont="1" applyFill="1" applyBorder="1"/>
    <xf numFmtId="41" fontId="22" fillId="5" borderId="19" xfId="0" applyNumberFormat="1" applyFont="1" applyFill="1" applyBorder="1"/>
    <xf numFmtId="0" fontId="22" fillId="5" borderId="15" xfId="0" applyFont="1" applyFill="1" applyBorder="1" applyAlignment="1">
      <alignment horizontal="center"/>
    </xf>
    <xf numFmtId="0" fontId="22" fillId="5" borderId="18" xfId="0" applyFont="1" applyFill="1" applyBorder="1" applyAlignment="1">
      <alignment horizontal="center"/>
    </xf>
    <xf numFmtId="0" fontId="22" fillId="5" borderId="21" xfId="0" applyFont="1" applyFill="1" applyBorder="1" applyAlignment="1">
      <alignment horizontal="center"/>
    </xf>
    <xf numFmtId="0" fontId="22" fillId="5" borderId="11" xfId="0" applyFont="1" applyFill="1" applyBorder="1" applyAlignment="1">
      <alignment horizontal="center"/>
    </xf>
    <xf numFmtId="0" fontId="33" fillId="0" borderId="27" xfId="19" applyFont="1" applyBorder="1" applyAlignment="1">
      <alignment horizontal="center" vertical="top" wrapText="1"/>
    </xf>
    <xf numFmtId="9" fontId="38" fillId="0" borderId="26" xfId="0" applyNumberFormat="1" applyFont="1" applyFill="1" applyBorder="1" applyAlignment="1">
      <alignment vertical="top" wrapText="1"/>
    </xf>
    <xf numFmtId="43" fontId="38" fillId="0" borderId="26" xfId="18" applyFont="1" applyFill="1" applyBorder="1" applyAlignment="1">
      <alignment vertical="top" wrapText="1"/>
    </xf>
    <xf numFmtId="0" fontId="38" fillId="0" borderId="26" xfId="0" applyFont="1" applyFill="1" applyBorder="1" applyAlignment="1">
      <alignment horizontal="center" vertical="top" wrapText="1"/>
    </xf>
    <xf numFmtId="0" fontId="22" fillId="18" borderId="15"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9" fillId="0" borderId="29" xfId="19" applyFont="1" applyBorder="1" applyAlignment="1">
      <alignment horizontal="center" vertical="top" wrapText="1"/>
    </xf>
    <xf numFmtId="0" fontId="29" fillId="0" borderId="46" xfId="19" applyFont="1" applyBorder="1" applyAlignment="1">
      <alignment horizontal="center" vertical="top" wrapText="1"/>
    </xf>
    <xf numFmtId="0" fontId="29" fillId="0" borderId="43"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26"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6" xfId="19" applyFont="1" applyBorder="1" applyAlignment="1">
      <alignment horizontal="center" vertical="top"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37"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8</c:v>
                </c:pt>
                <c:pt idx="13">
                  <c:v>20</c:v>
                </c:pt>
                <c:pt idx="14">
                  <c:v>2</c:v>
                </c:pt>
                <c:pt idx="15">
                  <c:v>2</c:v>
                </c:pt>
                <c:pt idx="16">
                  <c:v>2</c:v>
                </c:pt>
              </c:numCache>
            </c:numRef>
          </c:val>
        </c:ser>
        <c:dLbls>
          <c:showLegendKey val="0"/>
          <c:showVal val="0"/>
          <c:showCatName val="0"/>
          <c:showSerName val="0"/>
          <c:showPercent val="0"/>
          <c:showBubbleSize val="0"/>
        </c:dLbls>
        <c:gapWidth val="150"/>
        <c:shape val="box"/>
        <c:axId val="769218816"/>
        <c:axId val="769220608"/>
        <c:axId val="0"/>
      </c:bar3DChart>
      <c:catAx>
        <c:axId val="769218816"/>
        <c:scaling>
          <c:orientation val="minMax"/>
        </c:scaling>
        <c:delete val="0"/>
        <c:axPos val="b"/>
        <c:majorTickMark val="none"/>
        <c:minorTickMark val="none"/>
        <c:tickLblPos val="nextTo"/>
        <c:txPr>
          <a:bodyPr/>
          <a:lstStyle/>
          <a:p>
            <a:pPr>
              <a:defRPr lang="es-HN"/>
            </a:pPr>
            <a:endParaRPr lang="es-HN"/>
          </a:p>
        </c:txPr>
        <c:crossAx val="769220608"/>
        <c:crosses val="autoZero"/>
        <c:auto val="1"/>
        <c:lblAlgn val="ctr"/>
        <c:lblOffset val="100"/>
        <c:noMultiLvlLbl val="0"/>
      </c:catAx>
      <c:valAx>
        <c:axId val="7692206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69218816"/>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155" l="0.70000000000000062" r="0.70000000000000062" t="0.75000000000000155"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12</c:v>
                </c:pt>
                <c:pt idx="2">
                  <c:v>5</c:v>
                </c:pt>
                <c:pt idx="3">
                  <c:v>12</c:v>
                </c:pt>
                <c:pt idx="4">
                  <c:v>12</c:v>
                </c:pt>
                <c:pt idx="5">
                  <c:v>1</c:v>
                </c:pt>
                <c:pt idx="6">
                  <c:v>12</c:v>
                </c:pt>
                <c:pt idx="7">
                  <c:v>0</c:v>
                </c:pt>
                <c:pt idx="8">
                  <c:v>1</c:v>
                </c:pt>
                <c:pt idx="9">
                  <c:v>1</c:v>
                </c:pt>
              </c:numCache>
            </c:numRef>
          </c:val>
        </c:ser>
        <c:dLbls>
          <c:showLegendKey val="0"/>
          <c:showVal val="0"/>
          <c:showCatName val="0"/>
          <c:showSerName val="0"/>
          <c:showPercent val="0"/>
          <c:showBubbleSize val="0"/>
        </c:dLbls>
        <c:gapWidth val="150"/>
        <c:shape val="box"/>
        <c:axId val="769259776"/>
        <c:axId val="769654784"/>
        <c:axId val="0"/>
      </c:bar3DChart>
      <c:catAx>
        <c:axId val="769259776"/>
        <c:scaling>
          <c:orientation val="minMax"/>
        </c:scaling>
        <c:delete val="0"/>
        <c:axPos val="b"/>
        <c:majorTickMark val="none"/>
        <c:minorTickMark val="none"/>
        <c:tickLblPos val="nextTo"/>
        <c:txPr>
          <a:bodyPr/>
          <a:lstStyle/>
          <a:p>
            <a:pPr>
              <a:defRPr lang="es-HN"/>
            </a:pPr>
            <a:endParaRPr lang="es-HN"/>
          </a:p>
        </c:txPr>
        <c:crossAx val="769654784"/>
        <c:crosses val="autoZero"/>
        <c:auto val="1"/>
        <c:lblAlgn val="ctr"/>
        <c:lblOffset val="100"/>
        <c:noMultiLvlLbl val="0"/>
      </c:catAx>
      <c:valAx>
        <c:axId val="76965478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69259776"/>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155" l="0.70000000000000062" r="0.70000000000000062" t="0.75000000000000155"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325"/>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10</c:v>
                </c:pt>
                <c:pt idx="1">
                  <c:v>0</c:v>
                </c:pt>
                <c:pt idx="2">
                  <c:v>0</c:v>
                </c:pt>
                <c:pt idx="3">
                  <c:v>20</c:v>
                </c:pt>
                <c:pt idx="4">
                  <c:v>0</c:v>
                </c:pt>
                <c:pt idx="5">
                  <c:v>3</c:v>
                </c:pt>
                <c:pt idx="6">
                  <c:v>10</c:v>
                </c:pt>
                <c:pt idx="7">
                  <c:v>2</c:v>
                </c:pt>
                <c:pt idx="8">
                  <c:v>0</c:v>
                </c:pt>
                <c:pt idx="9">
                  <c:v>1</c:v>
                </c:pt>
                <c:pt idx="10">
                  <c:v>1</c:v>
                </c:pt>
                <c:pt idx="11">
                  <c:v>50</c:v>
                </c:pt>
                <c:pt idx="12">
                  <c:v>3</c:v>
                </c:pt>
                <c:pt idx="13">
                  <c:v>0</c:v>
                </c:pt>
                <c:pt idx="14">
                  <c:v>5</c:v>
                </c:pt>
                <c:pt idx="15">
                  <c:v>3</c:v>
                </c:pt>
                <c:pt idx="16">
                  <c:v>300</c:v>
                </c:pt>
              </c:numCache>
            </c:numRef>
          </c:val>
        </c:ser>
        <c:dLbls>
          <c:showLegendKey val="0"/>
          <c:showVal val="0"/>
          <c:showCatName val="0"/>
          <c:showSerName val="0"/>
          <c:showPercent val="0"/>
          <c:showBubbleSize val="0"/>
        </c:dLbls>
        <c:gapWidth val="150"/>
        <c:shape val="box"/>
        <c:axId val="769673472"/>
        <c:axId val="769691648"/>
        <c:axId val="0"/>
      </c:bar3DChart>
      <c:catAx>
        <c:axId val="769673472"/>
        <c:scaling>
          <c:orientation val="minMax"/>
        </c:scaling>
        <c:delete val="0"/>
        <c:axPos val="b"/>
        <c:majorTickMark val="none"/>
        <c:minorTickMark val="none"/>
        <c:tickLblPos val="nextTo"/>
        <c:txPr>
          <a:bodyPr/>
          <a:lstStyle/>
          <a:p>
            <a:pPr>
              <a:defRPr lang="es-HN"/>
            </a:pPr>
            <a:endParaRPr lang="es-HN"/>
          </a:p>
        </c:txPr>
        <c:crossAx val="769691648"/>
        <c:crosses val="autoZero"/>
        <c:auto val="1"/>
        <c:lblAlgn val="ctr"/>
        <c:lblOffset val="100"/>
        <c:noMultiLvlLbl val="0"/>
      </c:catAx>
      <c:valAx>
        <c:axId val="76969164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6967347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55" l="0.70000000000000062" r="0.70000000000000062" t="0.75000000000000155"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13</xdr:row>
      <xdr:rowOff>166386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9</xdr:col>
      <xdr:colOff>2156465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2179325</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1234445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33"/>
      <c r="U2" s="533"/>
      <c r="V2" s="533"/>
      <c r="W2" s="533"/>
      <c r="X2" s="533"/>
      <c r="Y2" s="533"/>
      <c r="Z2" s="533"/>
      <c r="AA2" s="533"/>
      <c r="AB2" s="533"/>
      <c r="AC2" s="533" t="s">
        <v>25</v>
      </c>
      <c r="AD2" s="533"/>
      <c r="AE2" s="533"/>
      <c r="AF2" s="533"/>
      <c r="AG2" s="533"/>
      <c r="AH2" s="533"/>
      <c r="AI2" s="533"/>
      <c r="AJ2" s="533"/>
    </row>
    <row r="3" spans="2:36" ht="16.5" customHeight="1" x14ac:dyDescent="0.25">
      <c r="B3" s="33" t="s">
        <v>7</v>
      </c>
      <c r="C3" s="33"/>
      <c r="D3" s="33"/>
      <c r="E3" s="33"/>
      <c r="F3" s="33"/>
      <c r="G3" s="33"/>
      <c r="H3" s="33"/>
      <c r="I3" s="33"/>
      <c r="J3" s="33"/>
      <c r="K3" s="33"/>
      <c r="L3" s="33"/>
      <c r="M3" s="33"/>
      <c r="N3" s="33"/>
      <c r="O3" s="33"/>
      <c r="P3" s="33"/>
      <c r="Q3" s="33"/>
      <c r="R3" s="33"/>
      <c r="S3" s="33"/>
      <c r="T3" s="533"/>
      <c r="U3" s="533"/>
      <c r="V3" s="533"/>
      <c r="W3" s="533"/>
      <c r="X3" s="533"/>
      <c r="Y3" s="533"/>
      <c r="Z3" s="533"/>
      <c r="AA3" s="533"/>
      <c r="AB3" s="533"/>
      <c r="AC3" s="533" t="s">
        <v>7</v>
      </c>
      <c r="AD3" s="533"/>
      <c r="AE3" s="533"/>
      <c r="AF3" s="533"/>
      <c r="AG3" s="533"/>
      <c r="AH3" s="533"/>
      <c r="AI3" s="533"/>
      <c r="AJ3" s="533"/>
    </row>
    <row r="4" spans="2:36" ht="12.75" customHeight="1" x14ac:dyDescent="0.25">
      <c r="B4" s="33" t="s">
        <v>36</v>
      </c>
      <c r="C4" s="33"/>
      <c r="D4" s="33"/>
      <c r="E4" s="33"/>
      <c r="F4" s="33"/>
      <c r="G4" s="33"/>
      <c r="H4" s="33"/>
      <c r="I4" s="33"/>
      <c r="J4" s="33"/>
      <c r="K4" s="33"/>
      <c r="L4" s="33"/>
      <c r="M4" s="33"/>
      <c r="N4" s="33"/>
      <c r="O4" s="33"/>
      <c r="P4" s="33"/>
      <c r="Q4" s="33"/>
      <c r="R4" s="33"/>
      <c r="S4" s="33"/>
      <c r="T4" s="533"/>
      <c r="U4" s="533"/>
      <c r="V4" s="533"/>
      <c r="W4" s="533"/>
      <c r="X4" s="533"/>
      <c r="Y4" s="533"/>
      <c r="Z4" s="533"/>
      <c r="AA4" s="533"/>
      <c r="AB4" s="533"/>
      <c r="AC4" s="533" t="s">
        <v>36</v>
      </c>
      <c r="AD4" s="533"/>
      <c r="AE4" s="533"/>
      <c r="AF4" s="533"/>
      <c r="AG4" s="533"/>
      <c r="AH4" s="533"/>
      <c r="AI4" s="533"/>
      <c r="AJ4" s="533"/>
    </row>
    <row r="5" spans="2:36" ht="15.75" x14ac:dyDescent="0.25">
      <c r="B5" s="2"/>
      <c r="C5" s="2"/>
      <c r="D5" s="2"/>
    </row>
    <row r="6" spans="2:36" ht="16.5" thickBot="1" x14ac:dyDescent="0.3">
      <c r="B6" s="2"/>
      <c r="C6" s="2"/>
      <c r="D6" s="2"/>
    </row>
    <row r="7" spans="2:36" ht="75.75" customHeight="1" x14ac:dyDescent="0.25">
      <c r="B7" s="528" t="s">
        <v>20</v>
      </c>
      <c r="C7" s="528" t="s">
        <v>38</v>
      </c>
      <c r="D7" s="528" t="s">
        <v>39</v>
      </c>
      <c r="E7" s="530" t="s">
        <v>40</v>
      </c>
      <c r="F7" s="528" t="s">
        <v>37</v>
      </c>
      <c r="G7" s="530" t="s">
        <v>9</v>
      </c>
      <c r="H7" s="532" t="s">
        <v>0</v>
      </c>
      <c r="I7" s="532" t="s">
        <v>8</v>
      </c>
      <c r="J7" s="532" t="s">
        <v>16</v>
      </c>
      <c r="K7" s="532"/>
      <c r="L7" s="532" t="s">
        <v>13</v>
      </c>
      <c r="M7" s="532"/>
      <c r="N7" s="532"/>
      <c r="O7" s="532"/>
      <c r="P7" s="532"/>
      <c r="Q7" s="532"/>
      <c r="R7" s="532"/>
      <c r="S7" s="532"/>
      <c r="T7" s="528" t="s">
        <v>14</v>
      </c>
      <c r="U7" s="532" t="s">
        <v>18</v>
      </c>
      <c r="V7" s="532" t="s">
        <v>26</v>
      </c>
      <c r="W7" s="532"/>
      <c r="X7" s="532" t="s">
        <v>15</v>
      </c>
      <c r="Y7" s="532" t="s">
        <v>17</v>
      </c>
      <c r="Z7" s="532"/>
      <c r="AA7" s="532" t="s">
        <v>22</v>
      </c>
      <c r="AB7" s="532" t="s">
        <v>32</v>
      </c>
      <c r="AC7" s="534" t="s">
        <v>31</v>
      </c>
      <c r="AD7" s="534"/>
      <c r="AE7" s="534"/>
      <c r="AF7" s="534"/>
      <c r="AG7" s="532" t="s">
        <v>28</v>
      </c>
      <c r="AH7" s="532" t="s">
        <v>29</v>
      </c>
      <c r="AI7" s="532" t="s">
        <v>1</v>
      </c>
      <c r="AJ7" s="532" t="s">
        <v>2</v>
      </c>
    </row>
    <row r="8" spans="2:36" ht="15.75" customHeight="1" x14ac:dyDescent="0.25">
      <c r="B8" s="529"/>
      <c r="C8" s="529"/>
      <c r="D8" s="529"/>
      <c r="E8" s="531"/>
      <c r="F8" s="529"/>
      <c r="G8" s="531"/>
      <c r="H8" s="527"/>
      <c r="I8" s="527"/>
      <c r="J8" s="527" t="s">
        <v>33</v>
      </c>
      <c r="K8" s="527" t="s">
        <v>19</v>
      </c>
      <c r="L8" s="535" t="s">
        <v>3</v>
      </c>
      <c r="M8" s="535"/>
      <c r="N8" s="535" t="s">
        <v>4</v>
      </c>
      <c r="O8" s="535"/>
      <c r="P8" s="535" t="s">
        <v>5</v>
      </c>
      <c r="Q8" s="535"/>
      <c r="R8" s="535" t="s">
        <v>6</v>
      </c>
      <c r="S8" s="535"/>
      <c r="T8" s="529"/>
      <c r="U8" s="527"/>
      <c r="V8" s="527" t="s">
        <v>23</v>
      </c>
      <c r="W8" s="527" t="s">
        <v>21</v>
      </c>
      <c r="X8" s="527"/>
      <c r="Y8" s="527" t="s">
        <v>23</v>
      </c>
      <c r="Z8" s="527" t="s">
        <v>21</v>
      </c>
      <c r="AA8" s="527"/>
      <c r="AB8" s="527"/>
      <c r="AC8" s="14" t="s">
        <v>3</v>
      </c>
      <c r="AD8" s="14" t="s">
        <v>4</v>
      </c>
      <c r="AE8" s="14" t="s">
        <v>5</v>
      </c>
      <c r="AF8" s="14" t="s">
        <v>6</v>
      </c>
      <c r="AG8" s="527"/>
      <c r="AH8" s="527"/>
      <c r="AI8" s="527"/>
      <c r="AJ8" s="527"/>
    </row>
    <row r="9" spans="2:36" ht="78.75" x14ac:dyDescent="0.25">
      <c r="B9" s="529"/>
      <c r="C9" s="529"/>
      <c r="D9" s="529"/>
      <c r="E9" s="531"/>
      <c r="F9" s="529"/>
      <c r="G9" s="531"/>
      <c r="H9" s="527"/>
      <c r="I9" s="527"/>
      <c r="J9" s="527"/>
      <c r="K9" s="527"/>
      <c r="L9" s="32" t="s">
        <v>11</v>
      </c>
      <c r="M9" s="32" t="s">
        <v>12</v>
      </c>
      <c r="N9" s="32" t="s">
        <v>11</v>
      </c>
      <c r="O9" s="32" t="s">
        <v>12</v>
      </c>
      <c r="P9" s="32" t="s">
        <v>11</v>
      </c>
      <c r="Q9" s="32" t="s">
        <v>12</v>
      </c>
      <c r="R9" s="32" t="s">
        <v>11</v>
      </c>
      <c r="S9" s="32" t="s">
        <v>12</v>
      </c>
      <c r="T9" s="529"/>
      <c r="U9" s="527"/>
      <c r="V9" s="527"/>
      <c r="W9" s="527"/>
      <c r="X9" s="527"/>
      <c r="Y9" s="527"/>
      <c r="Z9" s="527"/>
      <c r="AA9" s="527"/>
      <c r="AB9" s="527"/>
      <c r="AC9" s="14" t="s">
        <v>24</v>
      </c>
      <c r="AD9" s="14" t="s">
        <v>24</v>
      </c>
      <c r="AE9" s="14" t="s">
        <v>24</v>
      </c>
      <c r="AF9" s="14" t="s">
        <v>24</v>
      </c>
      <c r="AG9" s="527"/>
      <c r="AH9" s="527"/>
      <c r="AI9" s="527"/>
      <c r="AJ9" s="527"/>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25" t="s">
        <v>10</v>
      </c>
      <c r="K31" s="526"/>
      <c r="L31" s="523"/>
      <c r="M31" s="524"/>
      <c r="N31" s="523"/>
      <c r="O31" s="524"/>
      <c r="P31" s="523"/>
      <c r="Q31" s="524"/>
      <c r="R31" s="523"/>
      <c r="S31" s="524"/>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7" zoomScale="86" zoomScaleNormal="86" zoomScaleSheetLayoutView="80" workbookViewId="0">
      <selection activeCell="B10" sqref="B10"/>
    </sheetView>
  </sheetViews>
  <sheetFormatPr baseColWidth="10" defaultColWidth="11.5703125" defaultRowHeight="15" x14ac:dyDescent="0.25"/>
  <cols>
    <col min="1" max="1" width="19.28515625" style="115" customWidth="1"/>
    <col min="2" max="2" width="17" style="115" customWidth="1"/>
    <col min="3" max="3" width="41.7109375" style="115" customWidth="1"/>
    <col min="4" max="4" width="26.85546875" style="115" bestFit="1" customWidth="1"/>
    <col min="5" max="5" width="36.7109375" style="115" bestFit="1" customWidth="1"/>
    <col min="6" max="6" width="21.85546875" style="115" customWidth="1"/>
    <col min="7" max="7" width="16.5703125" style="97" customWidth="1"/>
    <col min="8" max="8" width="24.140625" style="115" bestFit="1" customWidth="1"/>
    <col min="9" max="9" width="36" style="115" bestFit="1" customWidth="1"/>
    <col min="10" max="10" width="28.140625" style="115" bestFit="1" customWidth="1"/>
    <col min="11" max="11" width="19.85546875" style="115" bestFit="1" customWidth="1"/>
    <col min="12" max="12" width="12.7109375" style="115" bestFit="1" customWidth="1"/>
    <col min="13" max="16384" width="11.5703125" style="115"/>
  </cols>
  <sheetData>
    <row r="1" spans="1:576" ht="26.25" hidden="1" x14ac:dyDescent="0.25">
      <c r="A1" s="217"/>
      <c r="B1" s="220"/>
      <c r="C1" s="212" t="s">
        <v>377</v>
      </c>
      <c r="D1" s="212" t="s">
        <v>795</v>
      </c>
      <c r="E1" s="212" t="s">
        <v>797</v>
      </c>
      <c r="F1" s="212" t="s">
        <v>799</v>
      </c>
      <c r="G1" s="212" t="s">
        <v>801</v>
      </c>
      <c r="H1" s="212" t="s">
        <v>803</v>
      </c>
      <c r="I1" s="212" t="s">
        <v>805</v>
      </c>
      <c r="J1" s="212" t="s">
        <v>378</v>
      </c>
      <c r="K1" s="212" t="s">
        <v>808</v>
      </c>
      <c r="L1" s="212" t="s">
        <v>379</v>
      </c>
      <c r="M1" s="212" t="s">
        <v>810</v>
      </c>
      <c r="N1" s="212" t="s">
        <v>812</v>
      </c>
      <c r="O1" s="212" t="s">
        <v>814</v>
      </c>
      <c r="P1" s="212" t="s">
        <v>380</v>
      </c>
      <c r="Q1" s="212" t="s">
        <v>815</v>
      </c>
      <c r="R1" s="212" t="s">
        <v>818</v>
      </c>
      <c r="S1" s="212" t="s">
        <v>381</v>
      </c>
      <c r="T1" s="212" t="s">
        <v>820</v>
      </c>
      <c r="U1" s="212" t="s">
        <v>382</v>
      </c>
      <c r="V1" s="212" t="s">
        <v>821</v>
      </c>
      <c r="W1" s="212" t="s">
        <v>822</v>
      </c>
      <c r="X1" s="212" t="s">
        <v>826</v>
      </c>
      <c r="Y1" s="212" t="s">
        <v>374</v>
      </c>
      <c r="Z1" s="212" t="s">
        <v>841</v>
      </c>
      <c r="AA1" s="220"/>
      <c r="AB1" s="212" t="s">
        <v>843</v>
      </c>
      <c r="AC1" s="212" t="s">
        <v>384</v>
      </c>
      <c r="AD1" s="212" t="s">
        <v>845</v>
      </c>
      <c r="AE1" s="212" t="s">
        <v>847</v>
      </c>
      <c r="AF1" s="212" t="s">
        <v>385</v>
      </c>
      <c r="AG1" s="212" t="s">
        <v>849</v>
      </c>
      <c r="AH1" s="212" t="s">
        <v>851</v>
      </c>
      <c r="AI1" s="212" t="s">
        <v>386</v>
      </c>
      <c r="AJ1" s="212" t="s">
        <v>852</v>
      </c>
      <c r="AK1" s="212" t="s">
        <v>854</v>
      </c>
      <c r="AL1" s="212" t="s">
        <v>855</v>
      </c>
      <c r="AM1" s="212" t="s">
        <v>856</v>
      </c>
      <c r="AN1" s="212" t="s">
        <v>858</v>
      </c>
      <c r="AO1" s="212" t="s">
        <v>860</v>
      </c>
      <c r="AP1" s="212" t="s">
        <v>861</v>
      </c>
      <c r="AQ1" s="212" t="s">
        <v>387</v>
      </c>
      <c r="AR1" s="212" t="s">
        <v>863</v>
      </c>
      <c r="AS1" s="212" t="s">
        <v>865</v>
      </c>
      <c r="AT1" s="212" t="s">
        <v>867</v>
      </c>
      <c r="AU1" s="212" t="s">
        <v>869</v>
      </c>
      <c r="AV1" s="212" t="s">
        <v>871</v>
      </c>
      <c r="AW1" s="212" t="s">
        <v>873</v>
      </c>
      <c r="AX1" s="212" t="s">
        <v>875</v>
      </c>
      <c r="AY1" s="212" t="s">
        <v>877</v>
      </c>
      <c r="AZ1" s="220"/>
      <c r="BA1" s="212" t="s">
        <v>389</v>
      </c>
      <c r="BB1" s="212" t="s">
        <v>899</v>
      </c>
      <c r="BC1" s="212" t="s">
        <v>390</v>
      </c>
      <c r="BD1" s="212" t="s">
        <v>901</v>
      </c>
      <c r="BE1" s="212" t="s">
        <v>903</v>
      </c>
      <c r="BF1" s="220"/>
      <c r="BG1" s="212" t="s">
        <v>392</v>
      </c>
      <c r="BH1" s="212" t="s">
        <v>905</v>
      </c>
      <c r="BI1" s="212" t="s">
        <v>393</v>
      </c>
      <c r="BJ1" s="212" t="s">
        <v>907</v>
      </c>
      <c r="BK1" s="212" t="s">
        <v>909</v>
      </c>
      <c r="BL1" s="212" t="s">
        <v>911</v>
      </c>
      <c r="BM1" s="220"/>
      <c r="BN1" s="212" t="s">
        <v>917</v>
      </c>
      <c r="BO1" s="212" t="s">
        <v>919</v>
      </c>
      <c r="BP1" s="212" t="s">
        <v>395</v>
      </c>
      <c r="BQ1" s="212" t="s">
        <v>913</v>
      </c>
      <c r="BR1" s="212" t="s">
        <v>915</v>
      </c>
      <c r="BS1" s="212" t="s">
        <v>396</v>
      </c>
      <c r="BT1" s="212" t="s">
        <v>921</v>
      </c>
      <c r="BU1" s="212" t="s">
        <v>397</v>
      </c>
      <c r="BV1" s="212" t="s">
        <v>922</v>
      </c>
      <c r="BW1" s="209"/>
      <c r="BX1" s="220"/>
      <c r="BY1" s="212" t="s">
        <v>398</v>
      </c>
      <c r="BZ1" s="212" t="s">
        <v>827</v>
      </c>
      <c r="CA1" s="212" t="s">
        <v>829</v>
      </c>
      <c r="CB1" s="212" t="s">
        <v>831</v>
      </c>
      <c r="CC1" s="212" t="s">
        <v>399</v>
      </c>
      <c r="CD1" s="212" t="s">
        <v>833</v>
      </c>
      <c r="CE1" s="212" t="s">
        <v>835</v>
      </c>
      <c r="CF1" s="212" t="s">
        <v>837</v>
      </c>
      <c r="CG1" s="212" t="s">
        <v>839</v>
      </c>
      <c r="CH1" s="209"/>
      <c r="CI1" s="220"/>
      <c r="CJ1" s="212" t="s">
        <v>400</v>
      </c>
      <c r="CK1" s="212" t="s">
        <v>879</v>
      </c>
      <c r="CL1" s="212" t="s">
        <v>881</v>
      </c>
      <c r="CM1" s="212" t="s">
        <v>883</v>
      </c>
      <c r="CN1" s="212" t="s">
        <v>885</v>
      </c>
      <c r="CO1" s="212" t="s">
        <v>887</v>
      </c>
      <c r="CP1" s="212" t="s">
        <v>889</v>
      </c>
      <c r="CQ1" s="212" t="s">
        <v>891</v>
      </c>
      <c r="CR1" s="212" t="s">
        <v>893</v>
      </c>
      <c r="CS1" s="212" t="s">
        <v>895</v>
      </c>
      <c r="CT1" s="212" t="s">
        <v>897</v>
      </c>
      <c r="CU1" s="209"/>
      <c r="CV1" s="220"/>
      <c r="CW1" s="212" t="s">
        <v>923</v>
      </c>
      <c r="CX1" s="212" t="s">
        <v>924</v>
      </c>
      <c r="CY1" s="212" t="s">
        <v>926</v>
      </c>
      <c r="CZ1" s="212" t="s">
        <v>403</v>
      </c>
      <c r="DA1" s="212" t="s">
        <v>928</v>
      </c>
      <c r="DB1" s="212" t="s">
        <v>930</v>
      </c>
      <c r="DC1" s="212" t="s">
        <v>932</v>
      </c>
      <c r="DD1" s="212" t="s">
        <v>934</v>
      </c>
      <c r="DE1" s="212" t="s">
        <v>936</v>
      </c>
      <c r="DF1" s="212" t="s">
        <v>938</v>
      </c>
      <c r="DG1" s="220"/>
      <c r="DH1" s="212" t="s">
        <v>405</v>
      </c>
      <c r="DI1" s="212" t="s">
        <v>940</v>
      </c>
      <c r="DJ1" s="212" t="s">
        <v>406</v>
      </c>
      <c r="DK1" s="212" t="s">
        <v>942</v>
      </c>
      <c r="DL1" s="212" t="s">
        <v>944</v>
      </c>
      <c r="DM1" s="212" t="s">
        <v>946</v>
      </c>
      <c r="DN1" s="212" t="s">
        <v>948</v>
      </c>
      <c r="DO1" s="212" t="s">
        <v>950</v>
      </c>
      <c r="DP1" s="212" t="s">
        <v>952</v>
      </c>
      <c r="DQ1" s="212" t="s">
        <v>954</v>
      </c>
      <c r="DR1" s="212" t="s">
        <v>407</v>
      </c>
      <c r="DS1" s="212" t="s">
        <v>956</v>
      </c>
      <c r="DT1" s="212" t="s">
        <v>958</v>
      </c>
      <c r="DU1" s="212" t="s">
        <v>960</v>
      </c>
      <c r="DV1" s="220"/>
      <c r="DW1" s="212" t="s">
        <v>962</v>
      </c>
      <c r="DX1" s="212" t="s">
        <v>409</v>
      </c>
      <c r="DY1" s="212" t="s">
        <v>964</v>
      </c>
      <c r="DZ1" s="212" t="s">
        <v>410</v>
      </c>
      <c r="EA1" s="212" t="s">
        <v>966</v>
      </c>
      <c r="EB1" s="212" t="s">
        <v>968</v>
      </c>
      <c r="EC1" s="212" t="s">
        <v>970</v>
      </c>
      <c r="ED1" s="212" t="s">
        <v>972</v>
      </c>
      <c r="EE1" s="212" t="s">
        <v>974</v>
      </c>
      <c r="EF1" s="212" t="s">
        <v>976</v>
      </c>
      <c r="EG1" s="212" t="s">
        <v>978</v>
      </c>
      <c r="EH1" s="212" t="s">
        <v>980</v>
      </c>
      <c r="EI1" s="212" t="s">
        <v>982</v>
      </c>
      <c r="EJ1" s="212" t="s">
        <v>984</v>
      </c>
      <c r="EK1" s="212" t="s">
        <v>986</v>
      </c>
      <c r="EL1" s="220"/>
      <c r="EM1" s="212" t="s">
        <v>988</v>
      </c>
      <c r="EN1" s="212" t="s">
        <v>412</v>
      </c>
      <c r="EO1" s="212" t="s">
        <v>990</v>
      </c>
      <c r="EP1" s="212" t="s">
        <v>992</v>
      </c>
      <c r="EQ1" s="212" t="s">
        <v>413</v>
      </c>
      <c r="ER1" s="212" t="s">
        <v>994</v>
      </c>
      <c r="ES1" s="212" t="s">
        <v>996</v>
      </c>
      <c r="ET1" s="212" t="s">
        <v>414</v>
      </c>
      <c r="EU1" s="212" t="s">
        <v>998</v>
      </c>
      <c r="EV1" s="212" t="s">
        <v>1000</v>
      </c>
      <c r="EW1" s="212" t="s">
        <v>1002</v>
      </c>
      <c r="EX1" s="212" t="s">
        <v>415</v>
      </c>
      <c r="EY1" s="212" t="s">
        <v>1004</v>
      </c>
      <c r="EZ1" s="212" t="s">
        <v>1006</v>
      </c>
      <c r="FA1" s="220"/>
      <c r="FB1" s="212" t="s">
        <v>417</v>
      </c>
      <c r="FC1" s="212" t="s">
        <v>1008</v>
      </c>
      <c r="FD1" s="212" t="s">
        <v>1010</v>
      </c>
      <c r="FE1" s="212" t="s">
        <v>1012</v>
      </c>
      <c r="FF1" s="212" t="s">
        <v>1014</v>
      </c>
      <c r="FG1" s="212" t="s">
        <v>418</v>
      </c>
      <c r="FH1" s="212" t="s">
        <v>1016</v>
      </c>
      <c r="FI1" s="212" t="s">
        <v>1018</v>
      </c>
      <c r="FJ1" s="212" t="s">
        <v>1020</v>
      </c>
      <c r="FK1" s="212" t="s">
        <v>1022</v>
      </c>
      <c r="FL1" s="212" t="s">
        <v>1024</v>
      </c>
      <c r="FM1" s="212" t="s">
        <v>419</v>
      </c>
      <c r="FN1" s="212" t="s">
        <v>1027</v>
      </c>
      <c r="FO1" s="212" t="s">
        <v>420</v>
      </c>
      <c r="FP1" s="212" t="s">
        <v>1030</v>
      </c>
      <c r="FQ1" s="212" t="s">
        <v>1031</v>
      </c>
      <c r="FR1" s="212" t="s">
        <v>1033</v>
      </c>
      <c r="FS1" s="212" t="s">
        <v>421</v>
      </c>
      <c r="FT1" s="212" t="s">
        <v>1036</v>
      </c>
      <c r="FU1" s="212" t="s">
        <v>1037</v>
      </c>
      <c r="FV1" s="212" t="s">
        <v>1039</v>
      </c>
      <c r="FW1" s="212" t="s">
        <v>422</v>
      </c>
      <c r="FX1" s="212" t="s">
        <v>1042</v>
      </c>
      <c r="FY1" s="212" t="s">
        <v>1044</v>
      </c>
      <c r="FZ1" s="212" t="s">
        <v>1046</v>
      </c>
      <c r="GA1" s="220"/>
      <c r="GB1" s="212" t="s">
        <v>424</v>
      </c>
      <c r="GC1" s="212" t="s">
        <v>425</v>
      </c>
      <c r="GD1" s="220"/>
      <c r="GE1" s="212" t="s">
        <v>427</v>
      </c>
      <c r="GF1" s="212" t="s">
        <v>1069</v>
      </c>
      <c r="GG1" s="212" t="s">
        <v>1071</v>
      </c>
      <c r="GH1" s="212" t="s">
        <v>1073</v>
      </c>
      <c r="GI1" s="212" t="s">
        <v>1075</v>
      </c>
      <c r="GJ1" s="212" t="s">
        <v>1077</v>
      </c>
      <c r="GK1" s="220"/>
      <c r="GL1" s="212" t="s">
        <v>429</v>
      </c>
      <c r="GM1" s="212" t="s">
        <v>1079</v>
      </c>
      <c r="GN1" s="212" t="s">
        <v>1081</v>
      </c>
      <c r="GO1" s="212" t="s">
        <v>1083</v>
      </c>
      <c r="GP1" s="212" t="s">
        <v>1085</v>
      </c>
      <c r="GQ1" s="212" t="s">
        <v>1087</v>
      </c>
      <c r="GR1" s="212" t="s">
        <v>1089</v>
      </c>
      <c r="GS1" s="209"/>
      <c r="GT1" s="220"/>
      <c r="GU1" s="212" t="s">
        <v>430</v>
      </c>
      <c r="GV1" s="212" t="s">
        <v>1048</v>
      </c>
      <c r="GW1" s="212" t="s">
        <v>1050</v>
      </c>
      <c r="GX1" s="212" t="s">
        <v>1052</v>
      </c>
      <c r="GY1" s="212" t="s">
        <v>1054</v>
      </c>
      <c r="GZ1" s="212" t="s">
        <v>1056</v>
      </c>
      <c r="HA1" s="212" t="s">
        <v>1058</v>
      </c>
      <c r="HB1" s="220"/>
      <c r="HC1" s="212" t="s">
        <v>431</v>
      </c>
      <c r="HD1" s="212" t="s">
        <v>1060</v>
      </c>
      <c r="HE1" s="212" t="s">
        <v>1062</v>
      </c>
      <c r="HF1" s="212" t="s">
        <v>1063</v>
      </c>
      <c r="HG1" s="212" t="s">
        <v>432</v>
      </c>
      <c r="HH1" s="212" t="s">
        <v>1066</v>
      </c>
      <c r="HI1" s="212" t="s">
        <v>1067</v>
      </c>
      <c r="HJ1" s="209"/>
      <c r="HK1" s="220"/>
      <c r="HL1" s="212" t="s">
        <v>435</v>
      </c>
      <c r="HM1" s="212" t="s">
        <v>1091</v>
      </c>
      <c r="HN1" s="212" t="s">
        <v>1093</v>
      </c>
      <c r="HO1" s="212" t="s">
        <v>1095</v>
      </c>
      <c r="HP1" s="212" t="s">
        <v>1097</v>
      </c>
      <c r="HQ1" s="212" t="s">
        <v>436</v>
      </c>
      <c r="HR1" s="212" t="s">
        <v>1100</v>
      </c>
      <c r="HS1" s="220"/>
      <c r="HT1" s="212" t="s">
        <v>1102</v>
      </c>
      <c r="HU1" s="212" t="s">
        <v>1104</v>
      </c>
      <c r="HV1" s="212" t="s">
        <v>438</v>
      </c>
      <c r="HW1" s="212" t="s">
        <v>1107</v>
      </c>
      <c r="HX1" s="212" t="s">
        <v>1109</v>
      </c>
      <c r="HY1" s="212" t="s">
        <v>1110</v>
      </c>
      <c r="HZ1" s="212" t="s">
        <v>1112</v>
      </c>
      <c r="IA1" s="220"/>
      <c r="IB1" s="212" t="s">
        <v>1114</v>
      </c>
      <c r="IC1" s="212" t="s">
        <v>1116</v>
      </c>
      <c r="ID1" s="212" t="s">
        <v>1118</v>
      </c>
      <c r="IE1" s="212" t="s">
        <v>440</v>
      </c>
      <c r="IF1" s="212" t="s">
        <v>1120</v>
      </c>
      <c r="IG1" s="212" t="s">
        <v>1122</v>
      </c>
      <c r="IH1" s="212" t="s">
        <v>441</v>
      </c>
      <c r="II1" s="212" t="s">
        <v>1124</v>
      </c>
      <c r="IJ1" s="212" t="s">
        <v>1126</v>
      </c>
      <c r="IK1" s="212" t="s">
        <v>442</v>
      </c>
      <c r="IL1" s="212" t="s">
        <v>1128</v>
      </c>
      <c r="IM1" s="212" t="s">
        <v>1130</v>
      </c>
      <c r="IN1" s="212" t="s">
        <v>1132</v>
      </c>
      <c r="IO1" s="212" t="s">
        <v>1134</v>
      </c>
      <c r="IP1" s="212" t="s">
        <v>443</v>
      </c>
      <c r="IQ1" s="212" t="s">
        <v>1136</v>
      </c>
      <c r="IR1" s="220"/>
      <c r="IS1" s="212" t="s">
        <v>1144</v>
      </c>
      <c r="IT1" s="212" t="s">
        <v>1146</v>
      </c>
      <c r="IU1" s="212" t="s">
        <v>445</v>
      </c>
      <c r="IV1" s="212" t="s">
        <v>1148</v>
      </c>
      <c r="IW1" s="212" t="s">
        <v>1150</v>
      </c>
      <c r="IX1" s="212" t="s">
        <v>1152</v>
      </c>
      <c r="IY1" s="220"/>
      <c r="IZ1" s="212" t="s">
        <v>1154</v>
      </c>
      <c r="JA1" s="212" t="s">
        <v>447</v>
      </c>
      <c r="JB1" s="212" t="s">
        <v>1157</v>
      </c>
      <c r="JC1" s="212" t="s">
        <v>1159</v>
      </c>
      <c r="JD1" s="212" t="s">
        <v>1161</v>
      </c>
      <c r="JE1" s="212" t="s">
        <v>1163</v>
      </c>
      <c r="JF1" s="212" t="s">
        <v>1165</v>
      </c>
      <c r="JG1" s="212" t="s">
        <v>1167</v>
      </c>
      <c r="JH1" s="212" t="s">
        <v>448</v>
      </c>
      <c r="JI1" s="212" t="s">
        <v>1170</v>
      </c>
      <c r="JJ1" s="212" t="s">
        <v>1172</v>
      </c>
      <c r="JK1" s="212" t="s">
        <v>1174</v>
      </c>
      <c r="JL1" s="212" t="s">
        <v>1176</v>
      </c>
      <c r="JM1" s="212" t="s">
        <v>1178</v>
      </c>
      <c r="JN1" s="212" t="s">
        <v>1180</v>
      </c>
      <c r="JO1" s="212" t="s">
        <v>1182</v>
      </c>
      <c r="JP1" s="212" t="s">
        <v>1184</v>
      </c>
      <c r="JQ1" s="212" t="s">
        <v>449</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0"/>
      <c r="KS1" s="212" t="s">
        <v>1238</v>
      </c>
      <c r="KT1" s="212" t="s">
        <v>451</v>
      </c>
      <c r="KU1" s="212" t="s">
        <v>1241</v>
      </c>
      <c r="KV1" s="212" t="s">
        <v>1243</v>
      </c>
      <c r="KW1" s="212" t="s">
        <v>1245</v>
      </c>
      <c r="KX1" s="212" t="s">
        <v>1247</v>
      </c>
      <c r="KY1" s="212" t="s">
        <v>452</v>
      </c>
      <c r="KZ1" s="212" t="s">
        <v>1250</v>
      </c>
      <c r="LA1" s="212" t="s">
        <v>1252</v>
      </c>
      <c r="LB1" s="212" t="s">
        <v>1254</v>
      </c>
      <c r="LC1" s="212" t="s">
        <v>1256</v>
      </c>
      <c r="LD1" s="212" t="s">
        <v>1258</v>
      </c>
      <c r="LE1" s="212" t="s">
        <v>1260</v>
      </c>
      <c r="LF1" s="212" t="s">
        <v>1262</v>
      </c>
      <c r="LG1" s="209"/>
      <c r="LH1" s="220"/>
      <c r="LI1" s="212" t="s">
        <v>453</v>
      </c>
      <c r="LJ1" s="212" t="s">
        <v>1138</v>
      </c>
      <c r="LK1" s="212" t="s">
        <v>1140</v>
      </c>
      <c r="LL1" s="212" t="s">
        <v>1142</v>
      </c>
      <c r="LM1" s="209"/>
      <c r="LN1" s="220"/>
      <c r="LO1" s="212" t="s">
        <v>456</v>
      </c>
      <c r="LP1" s="212" t="s">
        <v>457</v>
      </c>
      <c r="LQ1" s="220"/>
      <c r="LR1" s="212" t="s">
        <v>459</v>
      </c>
      <c r="LS1" s="212" t="s">
        <v>1282</v>
      </c>
      <c r="LT1" s="212" t="s">
        <v>1284</v>
      </c>
      <c r="LU1" s="212" t="s">
        <v>1285</v>
      </c>
      <c r="LV1" s="212" t="s">
        <v>1287</v>
      </c>
      <c r="LW1" s="212" t="s">
        <v>1288</v>
      </c>
      <c r="LX1" s="212" t="s">
        <v>1290</v>
      </c>
      <c r="LY1" s="212" t="s">
        <v>1292</v>
      </c>
      <c r="LZ1" s="212" t="s">
        <v>1294</v>
      </c>
      <c r="MA1" s="212" t="s">
        <v>1296</v>
      </c>
      <c r="MB1" s="212" t="s">
        <v>460</v>
      </c>
      <c r="MC1" s="212" t="s">
        <v>1299</v>
      </c>
      <c r="MD1" s="212" t="s">
        <v>1300</v>
      </c>
      <c r="ME1" s="212" t="s">
        <v>1302</v>
      </c>
      <c r="MF1" s="212" t="s">
        <v>461</v>
      </c>
      <c r="MG1" s="212" t="s">
        <v>1305</v>
      </c>
      <c r="MH1" s="212" t="s">
        <v>1306</v>
      </c>
      <c r="MI1" s="212" t="s">
        <v>1308</v>
      </c>
      <c r="MJ1" s="212" t="s">
        <v>1310</v>
      </c>
      <c r="MK1" s="212" t="s">
        <v>462</v>
      </c>
      <c r="ML1" s="212" t="s">
        <v>1313</v>
      </c>
      <c r="MM1" s="212" t="s">
        <v>1315</v>
      </c>
      <c r="MN1" s="212" t="s">
        <v>1317</v>
      </c>
      <c r="MO1" s="212" t="s">
        <v>1319</v>
      </c>
      <c r="MP1" s="212" t="s">
        <v>463</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0"/>
      <c r="ND1" s="212" t="s">
        <v>465</v>
      </c>
      <c r="NE1" s="212" t="s">
        <v>1345</v>
      </c>
      <c r="NF1" s="212" t="s">
        <v>1347</v>
      </c>
      <c r="NG1" s="212" t="s">
        <v>1349</v>
      </c>
      <c r="NH1" s="212" t="s">
        <v>1351</v>
      </c>
      <c r="NI1" s="220"/>
      <c r="NJ1" s="212" t="s">
        <v>467</v>
      </c>
      <c r="NK1" s="212" t="s">
        <v>1352</v>
      </c>
      <c r="NL1" s="212" t="s">
        <v>468</v>
      </c>
      <c r="NM1" s="212" t="s">
        <v>1354</v>
      </c>
      <c r="NN1" s="212" t="s">
        <v>1356</v>
      </c>
      <c r="NO1" s="212" t="s">
        <v>469</v>
      </c>
      <c r="NP1" s="212" t="s">
        <v>1358</v>
      </c>
      <c r="NQ1" s="212" t="s">
        <v>1360</v>
      </c>
      <c r="NR1" s="209"/>
      <c r="NS1" s="220"/>
      <c r="NT1" s="212" t="s">
        <v>470</v>
      </c>
      <c r="NU1" s="212" t="s">
        <v>1264</v>
      </c>
      <c r="NV1" s="212" t="s">
        <v>1266</v>
      </c>
      <c r="NW1" s="212" t="s">
        <v>1268</v>
      </c>
      <c r="NX1" s="212" t="s">
        <v>1270</v>
      </c>
      <c r="NY1" s="212" t="s">
        <v>471</v>
      </c>
      <c r="NZ1" s="212" t="s">
        <v>1272</v>
      </c>
      <c r="OA1" s="212" t="s">
        <v>472</v>
      </c>
      <c r="OB1" s="212" t="s">
        <v>1274</v>
      </c>
      <c r="OC1" s="220"/>
      <c r="OD1" s="212" t="s">
        <v>1276</v>
      </c>
      <c r="OE1" s="212" t="s">
        <v>473</v>
      </c>
      <c r="OF1" s="209"/>
      <c r="OG1" s="220"/>
      <c r="OH1" s="212" t="s">
        <v>1278</v>
      </c>
      <c r="OI1" s="212" t="s">
        <v>1280</v>
      </c>
      <c r="OJ1" s="212" t="s">
        <v>474</v>
      </c>
      <c r="OK1" s="209"/>
      <c r="OL1" s="220"/>
      <c r="OM1" s="212" t="s">
        <v>477</v>
      </c>
      <c r="ON1" s="212" t="s">
        <v>1362</v>
      </c>
      <c r="OO1" s="212" t="s">
        <v>1364</v>
      </c>
      <c r="OP1" s="212" t="s">
        <v>478</v>
      </c>
      <c r="OQ1" s="212" t="s">
        <v>479</v>
      </c>
      <c r="OR1" s="212" t="s">
        <v>1462</v>
      </c>
      <c r="OS1" s="212" t="s">
        <v>1464</v>
      </c>
      <c r="OT1" s="212" t="s">
        <v>1466</v>
      </c>
      <c r="OU1" s="212" t="s">
        <v>1468</v>
      </c>
      <c r="OV1" s="212" t="s">
        <v>1470</v>
      </c>
      <c r="OW1" s="220"/>
      <c r="OX1" s="212" t="s">
        <v>481</v>
      </c>
      <c r="OY1" s="212" t="s">
        <v>1472</v>
      </c>
      <c r="OZ1" s="212" t="s">
        <v>1474</v>
      </c>
      <c r="PA1" s="212" t="s">
        <v>1476</v>
      </c>
      <c r="PB1" s="212" t="s">
        <v>1478</v>
      </c>
      <c r="PC1" s="212" t="s">
        <v>1480</v>
      </c>
      <c r="PD1" s="212" t="s">
        <v>1482</v>
      </c>
      <c r="PE1" s="220"/>
      <c r="PF1" s="212" t="s">
        <v>1484</v>
      </c>
      <c r="PG1" s="212" t="s">
        <v>483</v>
      </c>
      <c r="PH1" s="220"/>
      <c r="PI1" s="212" t="s">
        <v>485</v>
      </c>
      <c r="PJ1" s="212" t="s">
        <v>1514</v>
      </c>
      <c r="PK1" s="212" t="s">
        <v>1516</v>
      </c>
      <c r="PL1" s="220"/>
      <c r="PM1" s="212" t="s">
        <v>487</v>
      </c>
      <c r="PN1" s="212" t="s">
        <v>1518</v>
      </c>
      <c r="PO1" s="212" t="s">
        <v>1519</v>
      </c>
      <c r="PP1" s="212" t="s">
        <v>1520</v>
      </c>
      <c r="PQ1" s="212" t="s">
        <v>1521</v>
      </c>
      <c r="PR1" s="212" t="s">
        <v>1523</v>
      </c>
      <c r="PS1" s="212" t="s">
        <v>1524</v>
      </c>
      <c r="PT1" s="212" t="s">
        <v>1526</v>
      </c>
      <c r="PU1" s="212" t="s">
        <v>1527</v>
      </c>
      <c r="PV1" s="209"/>
      <c r="PW1" s="220"/>
      <c r="PX1" s="212" t="s">
        <v>488</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489</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0"/>
      <c r="RX1" s="212" t="s">
        <v>490</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0"/>
      <c r="SO1" s="212" t="s">
        <v>493</v>
      </c>
      <c r="SP1" s="212" t="s">
        <v>1529</v>
      </c>
      <c r="SQ1" s="212" t="s">
        <v>1531</v>
      </c>
      <c r="SR1" s="212" t="s">
        <v>494</v>
      </c>
      <c r="SS1" s="212" t="s">
        <v>1533</v>
      </c>
      <c r="ST1" s="212" t="s">
        <v>1535</v>
      </c>
      <c r="SU1" s="212" t="s">
        <v>1537</v>
      </c>
      <c r="SV1" s="212" t="s">
        <v>1539</v>
      </c>
      <c r="SW1" s="220"/>
      <c r="SX1" s="212" t="s">
        <v>496</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0"/>
      <c r="TP1" s="212" t="s">
        <v>499</v>
      </c>
      <c r="TQ1" s="212" t="s">
        <v>1571</v>
      </c>
      <c r="TR1" s="212" t="s">
        <v>1573</v>
      </c>
      <c r="TS1" s="212" t="s">
        <v>1575</v>
      </c>
      <c r="TT1" s="212" t="s">
        <v>1577</v>
      </c>
      <c r="TU1" s="212" t="s">
        <v>1579</v>
      </c>
      <c r="TV1" s="212" t="s">
        <v>500</v>
      </c>
      <c r="TW1" s="212" t="s">
        <v>1581</v>
      </c>
      <c r="TX1" s="212" t="s">
        <v>1583</v>
      </c>
      <c r="TY1" s="212" t="s">
        <v>1585</v>
      </c>
      <c r="TZ1" s="212" t="s">
        <v>1587</v>
      </c>
      <c r="UA1" s="212" t="s">
        <v>1589</v>
      </c>
      <c r="UB1" s="212" t="s">
        <v>1591</v>
      </c>
      <c r="UC1" s="220"/>
      <c r="UD1" s="212" t="s">
        <v>502</v>
      </c>
      <c r="UE1" s="209"/>
      <c r="UF1" s="220"/>
      <c r="UG1" s="212" t="s">
        <v>503</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2" customFormat="1" hidden="1" x14ac:dyDescent="0.25">
      <c r="A2" s="152" t="s">
        <v>247</v>
      </c>
      <c r="B2" s="152" t="s">
        <v>234</v>
      </c>
      <c r="C2" s="152" t="s">
        <v>600</v>
      </c>
      <c r="D2" s="152" t="s">
        <v>248</v>
      </c>
      <c r="E2" s="152" t="s">
        <v>172</v>
      </c>
      <c r="F2" s="152" t="s">
        <v>601</v>
      </c>
      <c r="G2" s="190" t="s">
        <v>249</v>
      </c>
      <c r="H2" s="152" t="s">
        <v>602</v>
      </c>
      <c r="I2" s="152" t="s">
        <v>603</v>
      </c>
      <c r="J2" s="152" t="s">
        <v>250</v>
      </c>
      <c r="K2" s="152" t="s">
        <v>604</v>
      </c>
      <c r="M2" s="152" t="s">
        <v>594</v>
      </c>
      <c r="N2" s="152" t="s">
        <v>595</v>
      </c>
      <c r="O2" s="152" t="s">
        <v>779</v>
      </c>
      <c r="R2" s="152" t="s">
        <v>252</v>
      </c>
      <c r="S2" s="152" t="s">
        <v>253</v>
      </c>
      <c r="U2" s="152" t="s">
        <v>520</v>
      </c>
      <c r="V2" s="152" t="s">
        <v>538</v>
      </c>
      <c r="W2" s="152" t="s">
        <v>521</v>
      </c>
      <c r="X2" s="152" t="s">
        <v>522</v>
      </c>
      <c r="Y2" s="152" t="s">
        <v>523</v>
      </c>
      <c r="Z2" s="152" t="s">
        <v>524</v>
      </c>
      <c r="AA2" s="152" t="s">
        <v>525</v>
      </c>
      <c r="AB2" s="152" t="s">
        <v>526</v>
      </c>
      <c r="AC2" s="152" t="s">
        <v>527</v>
      </c>
      <c r="AD2" s="152" t="s">
        <v>528</v>
      </c>
      <c r="AE2" s="152" t="s">
        <v>529</v>
      </c>
      <c r="AF2" s="152" t="s">
        <v>530</v>
      </c>
      <c r="AH2" s="152" t="s">
        <v>548</v>
      </c>
      <c r="AI2" s="152" t="s">
        <v>549</v>
      </c>
      <c r="AJ2" s="152" t="s">
        <v>550</v>
      </c>
      <c r="AK2" s="152" t="s">
        <v>551</v>
      </c>
      <c r="AL2" s="152" t="s">
        <v>552</v>
      </c>
      <c r="AM2" s="152" t="s">
        <v>555</v>
      </c>
      <c r="AN2" s="152" t="s">
        <v>553</v>
      </c>
      <c r="AO2" s="152" t="s">
        <v>554</v>
      </c>
      <c r="AP2" s="152" t="s">
        <v>556</v>
      </c>
      <c r="AQ2" s="152" t="s">
        <v>557</v>
      </c>
      <c r="AR2" s="152" t="s">
        <v>558</v>
      </c>
      <c r="AS2" s="152" t="s">
        <v>559</v>
      </c>
      <c r="AT2" s="152" t="s">
        <v>560</v>
      </c>
      <c r="AU2" s="152" t="s">
        <v>561</v>
      </c>
      <c r="AV2" s="152" t="s">
        <v>562</v>
      </c>
      <c r="AW2" s="152" t="s">
        <v>563</v>
      </c>
      <c r="AX2" s="152" t="s">
        <v>564</v>
      </c>
      <c r="AY2" s="152" t="s">
        <v>565</v>
      </c>
      <c r="AZ2" s="152" t="s">
        <v>566</v>
      </c>
      <c r="BA2" s="152" t="s">
        <v>567</v>
      </c>
      <c r="BB2" s="152" t="s">
        <v>568</v>
      </c>
      <c r="BC2" s="152" t="s">
        <v>569</v>
      </c>
      <c r="BD2" s="152" t="s">
        <v>570</v>
      </c>
      <c r="BE2" s="152" t="s">
        <v>571</v>
      </c>
      <c r="BF2" s="152" t="s">
        <v>572</v>
      </c>
      <c r="BG2" s="152" t="s">
        <v>573</v>
      </c>
      <c r="BH2" s="152" t="s">
        <v>574</v>
      </c>
      <c r="BI2" s="152" t="s">
        <v>575</v>
      </c>
      <c r="BJ2" s="152" t="s">
        <v>576</v>
      </c>
      <c r="BK2" s="152" t="s">
        <v>577</v>
      </c>
      <c r="BL2" s="152" t="s">
        <v>578</v>
      </c>
      <c r="BM2" s="152" t="s">
        <v>579</v>
      </c>
      <c r="BN2" s="152" t="s">
        <v>580</v>
      </c>
      <c r="BO2" s="152" t="s">
        <v>581</v>
      </c>
      <c r="BP2" s="152" t="s">
        <v>582</v>
      </c>
      <c r="BQ2" s="152" t="s">
        <v>583</v>
      </c>
      <c r="BR2" s="152" t="s">
        <v>584</v>
      </c>
      <c r="BS2" s="152" t="s">
        <v>585</v>
      </c>
      <c r="BT2" s="152" t="s">
        <v>586</v>
      </c>
      <c r="BU2" s="152" t="s">
        <v>587</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4" spans="1:576" ht="15.75" thickBot="1" x14ac:dyDescent="0.3"/>
    <row r="5" spans="1:576" ht="53.25" thickBot="1" x14ac:dyDescent="0.3">
      <c r="C5" s="116" t="s">
        <v>513</v>
      </c>
      <c r="D5" s="232">
        <f>SUMIF(C:C,$C$10,D:D)</f>
        <v>0</v>
      </c>
    </row>
    <row r="6" spans="1:576" x14ac:dyDescent="0.25">
      <c r="C6" s="137"/>
      <c r="D6" s="137"/>
      <c r="E6" s="137"/>
      <c r="F6" s="137"/>
      <c r="G6" s="98"/>
      <c r="H6" s="137"/>
      <c r="I6" s="137"/>
    </row>
    <row r="7" spans="1:576" x14ac:dyDescent="0.25">
      <c r="C7" s="137"/>
      <c r="D7" s="137"/>
      <c r="E7" s="137"/>
      <c r="F7" s="137"/>
      <c r="G7" s="98"/>
      <c r="H7" s="137"/>
      <c r="I7" s="137"/>
    </row>
    <row r="8" spans="1:576" x14ac:dyDescent="0.25">
      <c r="C8" s="137"/>
      <c r="D8" s="137"/>
      <c r="E8" s="137"/>
      <c r="F8" s="137"/>
      <c r="G8" s="98"/>
      <c r="H8" s="137"/>
      <c r="I8" s="137"/>
    </row>
    <row r="9" spans="1:576" ht="15.75" thickBot="1" x14ac:dyDescent="0.3">
      <c r="C9" s="137"/>
      <c r="D9" s="137"/>
      <c r="E9" s="137"/>
      <c r="F9" s="137"/>
      <c r="G9" s="98"/>
      <c r="H9" s="137"/>
      <c r="I9" s="137"/>
    </row>
    <row r="10" spans="1:576" ht="32.25" thickBot="1" x14ac:dyDescent="0.3">
      <c r="A10" s="474" t="s">
        <v>516</v>
      </c>
      <c r="B10" s="241" t="s">
        <v>777</v>
      </c>
      <c r="C10" s="187" t="s">
        <v>53</v>
      </c>
      <c r="D10" s="138">
        <f>SUM(F17:F51)</f>
        <v>0</v>
      </c>
      <c r="F10" s="72"/>
      <c r="G10" s="99"/>
      <c r="H10" s="72"/>
      <c r="I10" s="72"/>
    </row>
    <row r="11" spans="1:576" ht="18.75" x14ac:dyDescent="0.25">
      <c r="A11" s="259"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 xml:space="preserve">1.1. Talleres de construcción participativa y aplicaciones del Manual de Tranversalización del Eje de Ética                                                                                                                                                                                                                           </v>
      </c>
      <c r="B11" s="31"/>
      <c r="C11" s="72"/>
      <c r="D11" s="31"/>
      <c r="E11" s="123"/>
      <c r="F11" s="123"/>
      <c r="G11" s="123"/>
      <c r="H11" s="96"/>
      <c r="I11" s="96"/>
      <c r="J11" s="96"/>
      <c r="K11" s="142"/>
    </row>
    <row r="12" spans="1:576" x14ac:dyDescent="0.25">
      <c r="B12" s="123"/>
      <c r="C12" s="72"/>
      <c r="D12" s="31"/>
      <c r="E12" s="123"/>
      <c r="F12" s="123"/>
      <c r="G12" s="123"/>
      <c r="H12" s="96"/>
      <c r="I12" s="96"/>
      <c r="J12" s="96"/>
      <c r="K12" s="142"/>
    </row>
    <row r="13" spans="1:576" x14ac:dyDescent="0.25">
      <c r="B13" s="123"/>
      <c r="E13" s="123"/>
      <c r="F13" s="123"/>
      <c r="G13" s="123"/>
      <c r="H13" s="96"/>
      <c r="I13" s="96"/>
      <c r="J13" s="96"/>
      <c r="K13" s="142"/>
    </row>
    <row r="14" spans="1:576" x14ac:dyDescent="0.25">
      <c r="B14" s="123"/>
      <c r="E14" s="123"/>
      <c r="F14" s="123"/>
      <c r="G14" s="123"/>
      <c r="H14" s="96"/>
      <c r="I14" s="96"/>
      <c r="J14" s="96"/>
      <c r="K14" s="142"/>
    </row>
    <row r="15" spans="1:576" ht="15.75" thickBot="1" x14ac:dyDescent="0.3">
      <c r="F15" s="123"/>
      <c r="G15" s="96"/>
      <c r="H15" s="96"/>
      <c r="I15" s="96"/>
    </row>
    <row r="16" spans="1:576" ht="30.75" thickBot="1" x14ac:dyDescent="0.3">
      <c r="C16" s="159" t="s">
        <v>44</v>
      </c>
      <c r="D16" s="164" t="s">
        <v>55</v>
      </c>
      <c r="E16" s="166" t="s">
        <v>57</v>
      </c>
      <c r="F16" s="165" t="s">
        <v>27</v>
      </c>
      <c r="G16" s="163" t="s">
        <v>254</v>
      </c>
      <c r="H16" s="166" t="s">
        <v>46</v>
      </c>
      <c r="I16" s="163" t="s">
        <v>255</v>
      </c>
      <c r="J16" s="163" t="s">
        <v>536</v>
      </c>
      <c r="K16" s="163" t="s">
        <v>537</v>
      </c>
      <c r="L16" s="163" t="s">
        <v>171</v>
      </c>
    </row>
    <row r="17" spans="3:12" x14ac:dyDescent="0.25">
      <c r="C17" s="171" t="s">
        <v>176</v>
      </c>
      <c r="D17" s="188"/>
      <c r="E17" s="145">
        <v>784000</v>
      </c>
      <c r="F17" s="127">
        <f t="shared" ref="F17:F51" si="0">D17*E17</f>
        <v>0</v>
      </c>
      <c r="G17" s="191" t="s">
        <v>252</v>
      </c>
      <c r="H17" s="172"/>
      <c r="I17" s="160" t="e">
        <f>VLOOKUP(H17,Presupuesto!$B$11:$C$586,2,0)</f>
        <v>#N/A</v>
      </c>
      <c r="J17" s="270" t="s">
        <v>603</v>
      </c>
      <c r="K17" s="128" t="s">
        <v>520</v>
      </c>
      <c r="L17" s="128"/>
    </row>
    <row r="18" spans="3:12" x14ac:dyDescent="0.25">
      <c r="C18" s="171" t="s">
        <v>85</v>
      </c>
      <c r="D18" s="188"/>
      <c r="E18" s="153">
        <v>100000</v>
      </c>
      <c r="F18" s="127">
        <f t="shared" si="0"/>
        <v>0</v>
      </c>
      <c r="G18" s="191"/>
      <c r="H18" s="172">
        <v>42500</v>
      </c>
      <c r="I18" s="160" t="e">
        <f>VLOOKUP(H18,Presupuesto!$B$11:$C$586,2,0)</f>
        <v>#N/A</v>
      </c>
      <c r="J18" s="128" t="str">
        <f>$J$17</f>
        <v>Gestión del Conocimiento</v>
      </c>
      <c r="K18" s="128" t="s">
        <v>538</v>
      </c>
      <c r="L18" s="128"/>
    </row>
    <row r="19" spans="3:12" x14ac:dyDescent="0.25">
      <c r="C19" s="171" t="s">
        <v>86</v>
      </c>
      <c r="D19" s="188"/>
      <c r="E19" s="153">
        <v>50000</v>
      </c>
      <c r="F19" s="127">
        <f t="shared" si="0"/>
        <v>0</v>
      </c>
      <c r="G19" s="191"/>
      <c r="H19" s="172">
        <v>42500</v>
      </c>
      <c r="I19" s="160" t="e">
        <f>VLOOKUP(H19,Presupuesto!$B$11:$C$586,2,0)</f>
        <v>#N/A</v>
      </c>
      <c r="J19" s="128" t="str">
        <f t="shared" ref="J19:J50" si="1">$J$17</f>
        <v>Gestión del Conocimiento</v>
      </c>
      <c r="K19" s="128" t="s">
        <v>538</v>
      </c>
      <c r="L19" s="128"/>
    </row>
    <row r="20" spans="3:12" x14ac:dyDescent="0.25">
      <c r="C20" s="171" t="s">
        <v>222</v>
      </c>
      <c r="D20" s="188"/>
      <c r="E20" s="153">
        <v>40</v>
      </c>
      <c r="F20" s="127">
        <f t="shared" si="0"/>
        <v>0</v>
      </c>
      <c r="G20" s="191"/>
      <c r="H20" s="172">
        <v>42500</v>
      </c>
      <c r="I20" s="160" t="e">
        <f>VLOOKUP(H20,Presupuesto!$B$11:$C$586,2,0)</f>
        <v>#N/A</v>
      </c>
      <c r="J20" s="128" t="str">
        <f t="shared" si="1"/>
        <v>Gestión del Conocimiento</v>
      </c>
      <c r="K20" s="128" t="s">
        <v>538</v>
      </c>
      <c r="L20" s="128"/>
    </row>
    <row r="21" spans="3:12" x14ac:dyDescent="0.25">
      <c r="C21" s="171" t="s">
        <v>175</v>
      </c>
      <c r="D21" s="188"/>
      <c r="E21" s="153">
        <v>5745</v>
      </c>
      <c r="F21" s="127">
        <f t="shared" si="0"/>
        <v>0</v>
      </c>
      <c r="G21" s="191"/>
      <c r="H21" s="172">
        <v>42500</v>
      </c>
      <c r="I21" s="160" t="e">
        <f>VLOOKUP(H21,Presupuesto!$B$11:$C$586,2,0)</f>
        <v>#N/A</v>
      </c>
      <c r="J21" s="128" t="str">
        <f t="shared" si="1"/>
        <v>Gestión del Conocimiento</v>
      </c>
      <c r="K21" s="128" t="s">
        <v>538</v>
      </c>
      <c r="L21" s="128"/>
    </row>
    <row r="22" spans="3:12" x14ac:dyDescent="0.25">
      <c r="C22" s="171" t="s">
        <v>232</v>
      </c>
      <c r="D22" s="188"/>
      <c r="E22" s="153">
        <v>30000</v>
      </c>
      <c r="F22" s="127">
        <f t="shared" si="0"/>
        <v>0</v>
      </c>
      <c r="G22" s="191"/>
      <c r="H22" s="172">
        <v>42500</v>
      </c>
      <c r="I22" s="160" t="e">
        <f>VLOOKUP(H22,Presupuesto!$B$11:$C$586,2,0)</f>
        <v>#N/A</v>
      </c>
      <c r="J22" s="128" t="str">
        <f t="shared" si="1"/>
        <v>Gestión del Conocimiento</v>
      </c>
      <c r="K22" s="128" t="s">
        <v>527</v>
      </c>
      <c r="L22" s="128"/>
    </row>
    <row r="23" spans="3:12" x14ac:dyDescent="0.25">
      <c r="C23" s="171" t="s">
        <v>232</v>
      </c>
      <c r="D23" s="188"/>
      <c r="E23" s="153">
        <v>30000</v>
      </c>
      <c r="F23" s="127">
        <f t="shared" si="0"/>
        <v>0</v>
      </c>
      <c r="G23" s="191"/>
      <c r="H23" s="172">
        <v>42500</v>
      </c>
      <c r="I23" s="160" t="e">
        <f>VLOOKUP(H23,Presupuesto!$B$11:$C$586,2,0)</f>
        <v>#N/A</v>
      </c>
      <c r="J23" s="128" t="str">
        <f t="shared" si="1"/>
        <v>Gestión del Conocimiento</v>
      </c>
      <c r="K23" s="128" t="s">
        <v>538</v>
      </c>
      <c r="L23" s="128"/>
    </row>
    <row r="24" spans="3:12" x14ac:dyDescent="0.25">
      <c r="C24" s="171"/>
      <c r="D24" s="188"/>
      <c r="E24" s="153"/>
      <c r="F24" s="127">
        <f t="shared" si="0"/>
        <v>0</v>
      </c>
      <c r="G24" s="191"/>
      <c r="H24" s="172">
        <v>35600</v>
      </c>
      <c r="I24" s="160" t="e">
        <f>VLOOKUP(H24,Presupuesto!$B$11:$C$586,2,0)</f>
        <v>#N/A</v>
      </c>
      <c r="J24" s="128" t="str">
        <f t="shared" si="1"/>
        <v>Gestión del Conocimiento</v>
      </c>
      <c r="K24" s="128" t="s">
        <v>538</v>
      </c>
      <c r="L24" s="128"/>
    </row>
    <row r="25" spans="3:12" x14ac:dyDescent="0.25">
      <c r="C25" s="171"/>
      <c r="D25" s="188"/>
      <c r="E25" s="153"/>
      <c r="F25" s="127">
        <f t="shared" si="0"/>
        <v>0</v>
      </c>
      <c r="G25" s="191"/>
      <c r="H25" s="172"/>
      <c r="I25" s="160" t="e">
        <f>VLOOKUP(H25,Presupuesto!$B$11:$C$586,2,0)</f>
        <v>#N/A</v>
      </c>
      <c r="J25" s="128" t="str">
        <f t="shared" si="1"/>
        <v>Gestión del Conocimiento</v>
      </c>
      <c r="K25" s="128" t="s">
        <v>538</v>
      </c>
      <c r="L25" s="128"/>
    </row>
    <row r="26" spans="3:12" x14ac:dyDescent="0.25">
      <c r="C26" s="171"/>
      <c r="D26" s="188"/>
      <c r="E26" s="153"/>
      <c r="F26" s="127">
        <f t="shared" si="0"/>
        <v>0</v>
      </c>
      <c r="G26" s="191"/>
      <c r="H26" s="172"/>
      <c r="I26" s="160" t="e">
        <f>VLOOKUP(H26,Presupuesto!$B$11:$C$586,2,0)</f>
        <v>#N/A</v>
      </c>
      <c r="J26" s="128" t="str">
        <f t="shared" si="1"/>
        <v>Gestión del Conocimiento</v>
      </c>
      <c r="K26" s="128" t="s">
        <v>538</v>
      </c>
      <c r="L26" s="128"/>
    </row>
    <row r="27" spans="3:12" x14ac:dyDescent="0.25">
      <c r="C27" s="171"/>
      <c r="D27" s="188"/>
      <c r="E27" s="153"/>
      <c r="F27" s="127">
        <f t="shared" si="0"/>
        <v>0</v>
      </c>
      <c r="G27" s="191"/>
      <c r="H27" s="172"/>
      <c r="I27" s="160" t="e">
        <f>VLOOKUP(H27,Presupuesto!$B$11:$C$586,2,0)</f>
        <v>#N/A</v>
      </c>
      <c r="J27" s="128" t="str">
        <f t="shared" si="1"/>
        <v>Gestión del Conocimiento</v>
      </c>
      <c r="K27" s="128" t="s">
        <v>538</v>
      </c>
      <c r="L27" s="128"/>
    </row>
    <row r="28" spans="3:12" x14ac:dyDescent="0.25">
      <c r="C28" s="171"/>
      <c r="D28" s="188"/>
      <c r="E28" s="153"/>
      <c r="F28" s="127">
        <f t="shared" si="0"/>
        <v>0</v>
      </c>
      <c r="G28" s="191"/>
      <c r="H28" s="172"/>
      <c r="I28" s="160" t="e">
        <f>VLOOKUP(H28,Presupuesto!$B$11:$C$586,2,0)</f>
        <v>#N/A</v>
      </c>
      <c r="J28" s="128" t="str">
        <f t="shared" si="1"/>
        <v>Gestión del Conocimiento</v>
      </c>
      <c r="K28" s="128" t="s">
        <v>538</v>
      </c>
      <c r="L28" s="128"/>
    </row>
    <row r="29" spans="3:12" x14ac:dyDescent="0.25">
      <c r="C29" s="171"/>
      <c r="D29" s="188"/>
      <c r="E29" s="153"/>
      <c r="F29" s="127">
        <f t="shared" si="0"/>
        <v>0</v>
      </c>
      <c r="G29" s="191"/>
      <c r="H29" s="172"/>
      <c r="I29" s="160" t="e">
        <f>VLOOKUP(H29,Presupuesto!$B$11:$C$586,2,0)</f>
        <v>#N/A</v>
      </c>
      <c r="J29" s="128" t="str">
        <f t="shared" si="1"/>
        <v>Gestión del Conocimiento</v>
      </c>
      <c r="K29" s="128" t="s">
        <v>538</v>
      </c>
      <c r="L29" s="128"/>
    </row>
    <row r="30" spans="3:12" x14ac:dyDescent="0.25">
      <c r="C30" s="171"/>
      <c r="D30" s="188"/>
      <c r="E30" s="153"/>
      <c r="F30" s="127">
        <f t="shared" si="0"/>
        <v>0</v>
      </c>
      <c r="G30" s="191"/>
      <c r="H30" s="172"/>
      <c r="I30" s="160" t="e">
        <f>VLOOKUP(H30,Presupuesto!$B$11:$C$586,2,0)</f>
        <v>#N/A</v>
      </c>
      <c r="J30" s="128" t="str">
        <f t="shared" si="1"/>
        <v>Gestión del Conocimiento</v>
      </c>
      <c r="K30" s="128" t="s">
        <v>538</v>
      </c>
      <c r="L30" s="128"/>
    </row>
    <row r="31" spans="3:12" x14ac:dyDescent="0.25">
      <c r="C31" s="171"/>
      <c r="D31" s="188"/>
      <c r="E31" s="153"/>
      <c r="F31" s="127">
        <f t="shared" si="0"/>
        <v>0</v>
      </c>
      <c r="G31" s="191"/>
      <c r="H31" s="172"/>
      <c r="I31" s="160" t="e">
        <f>VLOOKUP(H31,Presupuesto!$B$11:$C$586,2,0)</f>
        <v>#N/A</v>
      </c>
      <c r="J31" s="128" t="str">
        <f t="shared" si="1"/>
        <v>Gestión del Conocimiento</v>
      </c>
      <c r="K31" s="128" t="s">
        <v>538</v>
      </c>
      <c r="L31" s="128"/>
    </row>
    <row r="32" spans="3:12" x14ac:dyDescent="0.25">
      <c r="C32" s="171"/>
      <c r="D32" s="188"/>
      <c r="E32" s="153"/>
      <c r="F32" s="127">
        <f t="shared" si="0"/>
        <v>0</v>
      </c>
      <c r="G32" s="191"/>
      <c r="H32" s="172"/>
      <c r="I32" s="160" t="e">
        <f>VLOOKUP(H32,Presupuesto!$B$11:$C$586,2,0)</f>
        <v>#N/A</v>
      </c>
      <c r="J32" s="128" t="str">
        <f t="shared" si="1"/>
        <v>Gestión del Conocimiento</v>
      </c>
      <c r="K32" s="128" t="s">
        <v>538</v>
      </c>
      <c r="L32" s="128"/>
    </row>
    <row r="33" spans="3:12" x14ac:dyDescent="0.25">
      <c r="C33" s="171"/>
      <c r="D33" s="188"/>
      <c r="E33" s="153"/>
      <c r="F33" s="127">
        <f t="shared" si="0"/>
        <v>0</v>
      </c>
      <c r="G33" s="191"/>
      <c r="H33" s="172"/>
      <c r="I33" s="160" t="e">
        <f>VLOOKUP(H33,Presupuesto!$B$11:$C$586,2,0)</f>
        <v>#N/A</v>
      </c>
      <c r="J33" s="128" t="str">
        <f t="shared" si="1"/>
        <v>Gestión del Conocimiento</v>
      </c>
      <c r="K33" s="128" t="s">
        <v>538</v>
      </c>
      <c r="L33" s="128"/>
    </row>
    <row r="34" spans="3:12" x14ac:dyDescent="0.25">
      <c r="C34" s="171"/>
      <c r="D34" s="188"/>
      <c r="E34" s="153"/>
      <c r="F34" s="127">
        <f t="shared" si="0"/>
        <v>0</v>
      </c>
      <c r="G34" s="191"/>
      <c r="H34" s="172"/>
      <c r="I34" s="160" t="e">
        <f>VLOOKUP(H34,Presupuesto!$B$11:$C$586,2,0)</f>
        <v>#N/A</v>
      </c>
      <c r="J34" s="128" t="str">
        <f t="shared" si="1"/>
        <v>Gestión del Conocimiento</v>
      </c>
      <c r="K34" s="128" t="s">
        <v>538</v>
      </c>
      <c r="L34" s="128"/>
    </row>
    <row r="35" spans="3:12" x14ac:dyDescent="0.25">
      <c r="C35" s="171"/>
      <c r="D35" s="188"/>
      <c r="E35" s="153"/>
      <c r="F35" s="127">
        <f t="shared" si="0"/>
        <v>0</v>
      </c>
      <c r="G35" s="191"/>
      <c r="H35" s="172"/>
      <c r="I35" s="160" t="e">
        <f>VLOOKUP(H35,Presupuesto!$B$11:$C$586,2,0)</f>
        <v>#N/A</v>
      </c>
      <c r="J35" s="128" t="str">
        <f t="shared" si="1"/>
        <v>Gestión del Conocimiento</v>
      </c>
      <c r="K35" s="128" t="s">
        <v>538</v>
      </c>
      <c r="L35" s="128"/>
    </row>
    <row r="36" spans="3:12" x14ac:dyDescent="0.25">
      <c r="C36" s="171"/>
      <c r="D36" s="188"/>
      <c r="E36" s="153"/>
      <c r="F36" s="127">
        <f t="shared" si="0"/>
        <v>0</v>
      </c>
      <c r="G36" s="191"/>
      <c r="H36" s="172"/>
      <c r="I36" s="160" t="e">
        <f>VLOOKUP(H36,Presupuesto!$B$11:$C$586,2,0)</f>
        <v>#N/A</v>
      </c>
      <c r="J36" s="128" t="str">
        <f t="shared" si="1"/>
        <v>Gestión del Conocimiento</v>
      </c>
      <c r="K36" s="128" t="s">
        <v>538</v>
      </c>
      <c r="L36" s="128"/>
    </row>
    <row r="37" spans="3:12" x14ac:dyDescent="0.25">
      <c r="C37" s="171"/>
      <c r="D37" s="188"/>
      <c r="E37" s="153"/>
      <c r="F37" s="127">
        <f t="shared" si="0"/>
        <v>0</v>
      </c>
      <c r="G37" s="191"/>
      <c r="H37" s="172"/>
      <c r="I37" s="160" t="e">
        <f>VLOOKUP(H37,Presupuesto!$B$11:$C$586,2,0)</f>
        <v>#N/A</v>
      </c>
      <c r="J37" s="128" t="str">
        <f t="shared" si="1"/>
        <v>Gestión del Conocimiento</v>
      </c>
      <c r="K37" s="128" t="s">
        <v>538</v>
      </c>
      <c r="L37" s="128"/>
    </row>
    <row r="38" spans="3:12" x14ac:dyDescent="0.25">
      <c r="C38" s="171"/>
      <c r="D38" s="188"/>
      <c r="E38" s="153"/>
      <c r="F38" s="127">
        <f t="shared" si="0"/>
        <v>0</v>
      </c>
      <c r="G38" s="191"/>
      <c r="H38" s="172"/>
      <c r="I38" s="160" t="e">
        <f>VLOOKUP(H38,Presupuesto!$B$11:$C$586,2,0)</f>
        <v>#N/A</v>
      </c>
      <c r="J38" s="128" t="str">
        <f t="shared" si="1"/>
        <v>Gestión del Conocimiento</v>
      </c>
      <c r="K38" s="128" t="s">
        <v>538</v>
      </c>
      <c r="L38" s="128"/>
    </row>
    <row r="39" spans="3:12" x14ac:dyDescent="0.25">
      <c r="C39" s="173"/>
      <c r="D39" s="188"/>
      <c r="E39" s="148"/>
      <c r="F39" s="127">
        <f t="shared" si="0"/>
        <v>0</v>
      </c>
      <c r="G39" s="191"/>
      <c r="H39" s="174"/>
      <c r="I39" s="160" t="e">
        <f>VLOOKUP(H39,Presupuesto!$B$11:$C$586,2,0)</f>
        <v>#N/A</v>
      </c>
      <c r="J39" s="128" t="str">
        <f t="shared" si="1"/>
        <v>Gestión del Conocimiento</v>
      </c>
      <c r="K39" s="128" t="s">
        <v>538</v>
      </c>
      <c r="L39" s="128"/>
    </row>
    <row r="40" spans="3:12" x14ac:dyDescent="0.25">
      <c r="C40" s="173"/>
      <c r="D40" s="188"/>
      <c r="E40" s="148"/>
      <c r="F40" s="127">
        <f t="shared" si="0"/>
        <v>0</v>
      </c>
      <c r="G40" s="191"/>
      <c r="H40" s="174"/>
      <c r="I40" s="160" t="e">
        <f>VLOOKUP(H40,Presupuesto!$B$11:$C$586,2,0)</f>
        <v>#N/A</v>
      </c>
      <c r="J40" s="128" t="str">
        <f t="shared" si="1"/>
        <v>Gestión del Conocimiento</v>
      </c>
      <c r="K40" s="128" t="s">
        <v>538</v>
      </c>
      <c r="L40" s="128"/>
    </row>
    <row r="41" spans="3:12" x14ac:dyDescent="0.25">
      <c r="C41" s="173"/>
      <c r="D41" s="188"/>
      <c r="E41" s="148"/>
      <c r="F41" s="127">
        <f t="shared" si="0"/>
        <v>0</v>
      </c>
      <c r="G41" s="191"/>
      <c r="H41" s="174"/>
      <c r="I41" s="160" t="e">
        <f>VLOOKUP(H41,Presupuesto!$B$11:$C$586,2,0)</f>
        <v>#N/A</v>
      </c>
      <c r="J41" s="128" t="str">
        <f t="shared" si="1"/>
        <v>Gestión del Conocimiento</v>
      </c>
      <c r="K41" s="128" t="s">
        <v>538</v>
      </c>
      <c r="L41" s="128"/>
    </row>
    <row r="42" spans="3:12" x14ac:dyDescent="0.25">
      <c r="C42" s="173"/>
      <c r="D42" s="188"/>
      <c r="E42" s="148"/>
      <c r="F42" s="127">
        <f t="shared" si="0"/>
        <v>0</v>
      </c>
      <c r="G42" s="191"/>
      <c r="H42" s="174"/>
      <c r="I42" s="160" t="e">
        <f>VLOOKUP(H42,Presupuesto!$B$11:$C$586,2,0)</f>
        <v>#N/A</v>
      </c>
      <c r="J42" s="128" t="str">
        <f t="shared" si="1"/>
        <v>Gestión del Conocimiento</v>
      </c>
      <c r="K42" s="128" t="s">
        <v>538</v>
      </c>
      <c r="L42" s="128"/>
    </row>
    <row r="43" spans="3:12" x14ac:dyDescent="0.25">
      <c r="C43" s="173"/>
      <c r="D43" s="188"/>
      <c r="E43" s="148"/>
      <c r="F43" s="127">
        <f t="shared" si="0"/>
        <v>0</v>
      </c>
      <c r="G43" s="191"/>
      <c r="H43" s="174"/>
      <c r="I43" s="160" t="e">
        <f>VLOOKUP(H43,Presupuesto!$B$11:$C$586,2,0)</f>
        <v>#N/A</v>
      </c>
      <c r="J43" s="128" t="str">
        <f t="shared" si="1"/>
        <v>Gestión del Conocimiento</v>
      </c>
      <c r="K43" s="128" t="s">
        <v>538</v>
      </c>
      <c r="L43" s="128"/>
    </row>
    <row r="44" spans="3:12" x14ac:dyDescent="0.25">
      <c r="C44" s="173"/>
      <c r="D44" s="188"/>
      <c r="E44" s="148"/>
      <c r="F44" s="127">
        <f t="shared" si="0"/>
        <v>0</v>
      </c>
      <c r="G44" s="191"/>
      <c r="H44" s="174"/>
      <c r="I44" s="160" t="e">
        <f>VLOOKUP(H44,Presupuesto!$B$11:$C$586,2,0)</f>
        <v>#N/A</v>
      </c>
      <c r="J44" s="128" t="str">
        <f t="shared" si="1"/>
        <v>Gestión del Conocimiento</v>
      </c>
      <c r="K44" s="128" t="s">
        <v>538</v>
      </c>
      <c r="L44" s="128"/>
    </row>
    <row r="45" spans="3:12" x14ac:dyDescent="0.25">
      <c r="C45" s="173"/>
      <c r="D45" s="188"/>
      <c r="E45" s="148"/>
      <c r="F45" s="127">
        <f t="shared" si="0"/>
        <v>0</v>
      </c>
      <c r="G45" s="191"/>
      <c r="H45" s="174"/>
      <c r="I45" s="160" t="e">
        <f>VLOOKUP(H45,Presupuesto!$B$11:$C$586,2,0)</f>
        <v>#N/A</v>
      </c>
      <c r="J45" s="128" t="str">
        <f t="shared" si="1"/>
        <v>Gestión del Conocimiento</v>
      </c>
      <c r="K45" s="128" t="s">
        <v>538</v>
      </c>
      <c r="L45" s="128"/>
    </row>
    <row r="46" spans="3:12" x14ac:dyDescent="0.25">
      <c r="C46" s="173"/>
      <c r="D46" s="188"/>
      <c r="E46" s="148"/>
      <c r="F46" s="127">
        <f t="shared" si="0"/>
        <v>0</v>
      </c>
      <c r="G46" s="191"/>
      <c r="H46" s="174"/>
      <c r="I46" s="160" t="e">
        <f>VLOOKUP(H46,Presupuesto!$B$11:$C$586,2,0)</f>
        <v>#N/A</v>
      </c>
      <c r="J46" s="128" t="str">
        <f t="shared" si="1"/>
        <v>Gestión del Conocimiento</v>
      </c>
      <c r="K46" s="128" t="s">
        <v>538</v>
      </c>
      <c r="L46" s="128"/>
    </row>
    <row r="47" spans="3:12" x14ac:dyDescent="0.25">
      <c r="C47" s="175"/>
      <c r="D47" s="188"/>
      <c r="E47" s="148"/>
      <c r="F47" s="127">
        <f t="shared" si="0"/>
        <v>0</v>
      </c>
      <c r="G47" s="191"/>
      <c r="H47" s="176"/>
      <c r="I47" s="160" t="e">
        <f>VLOOKUP(H47,Presupuesto!$B$11:$C$586,2,0)</f>
        <v>#N/A</v>
      </c>
      <c r="J47" s="128" t="str">
        <f t="shared" si="1"/>
        <v>Gestión del Conocimiento</v>
      </c>
      <c r="K47" s="128" t="s">
        <v>529</v>
      </c>
      <c r="L47" s="128"/>
    </row>
    <row r="48" spans="3:12" x14ac:dyDescent="0.25">
      <c r="C48" s="175"/>
      <c r="D48" s="188"/>
      <c r="E48" s="148"/>
      <c r="F48" s="127">
        <f t="shared" si="0"/>
        <v>0</v>
      </c>
      <c r="G48" s="191"/>
      <c r="H48" s="176"/>
      <c r="I48" s="160" t="e">
        <f>VLOOKUP(H48,Presupuesto!$B$11:$C$586,2,0)</f>
        <v>#N/A</v>
      </c>
      <c r="J48" s="128" t="str">
        <f t="shared" si="1"/>
        <v>Gestión del Conocimiento</v>
      </c>
      <c r="K48" s="128" t="s">
        <v>538</v>
      </c>
      <c r="L48" s="128"/>
    </row>
    <row r="49" spans="3:12" x14ac:dyDescent="0.25">
      <c r="C49" s="175"/>
      <c r="D49" s="188"/>
      <c r="E49" s="148"/>
      <c r="F49" s="127">
        <f t="shared" si="0"/>
        <v>0</v>
      </c>
      <c r="G49" s="191"/>
      <c r="H49" s="176"/>
      <c r="I49" s="160" t="e">
        <f>VLOOKUP(H49,Presupuesto!$B$11:$C$586,2,0)</f>
        <v>#N/A</v>
      </c>
      <c r="J49" s="128" t="str">
        <f t="shared" si="1"/>
        <v>Gestión del Conocimiento</v>
      </c>
      <c r="K49" s="128" t="s">
        <v>538</v>
      </c>
      <c r="L49" s="128"/>
    </row>
    <row r="50" spans="3:12" x14ac:dyDescent="0.25">
      <c r="C50" s="175"/>
      <c r="D50" s="188"/>
      <c r="E50" s="148"/>
      <c r="F50" s="127">
        <f t="shared" si="0"/>
        <v>0</v>
      </c>
      <c r="G50" s="191"/>
      <c r="H50" s="176"/>
      <c r="I50" s="160" t="e">
        <f>VLOOKUP(H50,Presupuesto!$B$11:$C$586,2,0)</f>
        <v>#N/A</v>
      </c>
      <c r="J50" s="128" t="str">
        <f t="shared" si="1"/>
        <v>Gestión del Conocimiento</v>
      </c>
      <c r="K50" s="128" t="s">
        <v>538</v>
      </c>
      <c r="L50" s="128"/>
    </row>
    <row r="51" spans="3:12" ht="15.75" thickBot="1" x14ac:dyDescent="0.3">
      <c r="C51" s="177"/>
      <c r="D51" s="274"/>
      <c r="E51" s="133"/>
      <c r="F51" s="135">
        <f t="shared" si="0"/>
        <v>0</v>
      </c>
      <c r="G51" s="192"/>
      <c r="H51" s="178"/>
      <c r="I51" s="162" t="e">
        <f>VLOOKUP(H51,Presupuesto!$B$11:$C$586,2,0)</f>
        <v>#N/A</v>
      </c>
      <c r="J51" s="136" t="str">
        <f t="shared" ref="J51" si="2">$J$20</f>
        <v>Gestión del Conocimiento</v>
      </c>
      <c r="K51" s="154" t="s">
        <v>520</v>
      </c>
      <c r="L51" s="136"/>
    </row>
    <row r="52" spans="3:12" x14ac:dyDescent="0.25">
      <c r="F52" s="120"/>
      <c r="G52" s="119"/>
      <c r="H52" s="120"/>
      <c r="I52" s="12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view="pageLayout" topLeftCell="A4" zoomScale="70" zoomScaleNormal="70" zoomScaleSheetLayoutView="90" zoomScalePageLayoutView="70" workbookViewId="0">
      <selection activeCell="E7" sqref="E7"/>
    </sheetView>
  </sheetViews>
  <sheetFormatPr baseColWidth="10" defaultColWidth="11.5703125" defaultRowHeight="15" x14ac:dyDescent="0.25"/>
  <cols>
    <col min="1" max="1" width="20.140625" style="115" customWidth="1"/>
    <col min="2" max="2" width="17" style="115" customWidth="1"/>
    <col min="3" max="3" width="53.42578125" style="115" customWidth="1"/>
    <col min="4" max="4" width="26" style="115" customWidth="1"/>
    <col min="5" max="5" width="28.28515625" style="115" customWidth="1"/>
    <col min="6" max="6" width="21.85546875" style="115" customWidth="1"/>
    <col min="7" max="7" width="16.5703125" style="97" customWidth="1"/>
    <col min="8" max="8" width="14.28515625" style="115" customWidth="1"/>
    <col min="9" max="9" width="40.28515625" style="115" customWidth="1"/>
    <col min="10" max="10" width="28.140625" style="115" bestFit="1" customWidth="1"/>
    <col min="11" max="11" width="19.85546875" style="115" bestFit="1" customWidth="1"/>
    <col min="12" max="12" width="34.85546875" style="115" bestFit="1" customWidth="1"/>
    <col min="13" max="16384" width="11.5703125" style="115"/>
  </cols>
  <sheetData>
    <row r="1" spans="1:576" ht="26.25" hidden="1" x14ac:dyDescent="0.25">
      <c r="A1" s="217"/>
      <c r="B1" s="220"/>
      <c r="C1" s="212" t="s">
        <v>377</v>
      </c>
      <c r="D1" s="212" t="s">
        <v>795</v>
      </c>
      <c r="E1" s="212" t="s">
        <v>797</v>
      </c>
      <c r="F1" s="212" t="s">
        <v>799</v>
      </c>
      <c r="G1" s="212" t="s">
        <v>801</v>
      </c>
      <c r="H1" s="212" t="s">
        <v>803</v>
      </c>
      <c r="I1" s="212" t="s">
        <v>805</v>
      </c>
      <c r="J1" s="212" t="s">
        <v>378</v>
      </c>
      <c r="K1" s="212" t="s">
        <v>808</v>
      </c>
      <c r="L1" s="212" t="s">
        <v>379</v>
      </c>
      <c r="M1" s="212" t="s">
        <v>810</v>
      </c>
      <c r="N1" s="212" t="s">
        <v>812</v>
      </c>
      <c r="O1" s="212" t="s">
        <v>814</v>
      </c>
      <c r="P1" s="212" t="s">
        <v>380</v>
      </c>
      <c r="Q1" s="212" t="s">
        <v>815</v>
      </c>
      <c r="R1" s="212" t="s">
        <v>818</v>
      </c>
      <c r="S1" s="212" t="s">
        <v>381</v>
      </c>
      <c r="T1" s="212" t="s">
        <v>820</v>
      </c>
      <c r="U1" s="212" t="s">
        <v>382</v>
      </c>
      <c r="V1" s="212" t="s">
        <v>821</v>
      </c>
      <c r="W1" s="212" t="s">
        <v>822</v>
      </c>
      <c r="X1" s="212" t="s">
        <v>826</v>
      </c>
      <c r="Y1" s="212" t="s">
        <v>374</v>
      </c>
      <c r="Z1" s="212" t="s">
        <v>841</v>
      </c>
      <c r="AA1" s="220"/>
      <c r="AB1" s="212" t="s">
        <v>843</v>
      </c>
      <c r="AC1" s="212" t="s">
        <v>384</v>
      </c>
      <c r="AD1" s="212" t="s">
        <v>845</v>
      </c>
      <c r="AE1" s="212" t="s">
        <v>847</v>
      </c>
      <c r="AF1" s="212" t="s">
        <v>385</v>
      </c>
      <c r="AG1" s="212" t="s">
        <v>849</v>
      </c>
      <c r="AH1" s="212" t="s">
        <v>851</v>
      </c>
      <c r="AI1" s="212" t="s">
        <v>386</v>
      </c>
      <c r="AJ1" s="212" t="s">
        <v>852</v>
      </c>
      <c r="AK1" s="212" t="s">
        <v>854</v>
      </c>
      <c r="AL1" s="212" t="s">
        <v>855</v>
      </c>
      <c r="AM1" s="212" t="s">
        <v>856</v>
      </c>
      <c r="AN1" s="212" t="s">
        <v>858</v>
      </c>
      <c r="AO1" s="212" t="s">
        <v>860</v>
      </c>
      <c r="AP1" s="212" t="s">
        <v>861</v>
      </c>
      <c r="AQ1" s="212" t="s">
        <v>387</v>
      </c>
      <c r="AR1" s="212" t="s">
        <v>863</v>
      </c>
      <c r="AS1" s="212" t="s">
        <v>865</v>
      </c>
      <c r="AT1" s="212" t="s">
        <v>867</v>
      </c>
      <c r="AU1" s="212" t="s">
        <v>869</v>
      </c>
      <c r="AV1" s="212" t="s">
        <v>871</v>
      </c>
      <c r="AW1" s="212" t="s">
        <v>873</v>
      </c>
      <c r="AX1" s="212" t="s">
        <v>875</v>
      </c>
      <c r="AY1" s="212" t="s">
        <v>877</v>
      </c>
      <c r="AZ1" s="220"/>
      <c r="BA1" s="212" t="s">
        <v>389</v>
      </c>
      <c r="BB1" s="212" t="s">
        <v>899</v>
      </c>
      <c r="BC1" s="212" t="s">
        <v>390</v>
      </c>
      <c r="BD1" s="212" t="s">
        <v>901</v>
      </c>
      <c r="BE1" s="212" t="s">
        <v>903</v>
      </c>
      <c r="BF1" s="220"/>
      <c r="BG1" s="212" t="s">
        <v>392</v>
      </c>
      <c r="BH1" s="212" t="s">
        <v>905</v>
      </c>
      <c r="BI1" s="212" t="s">
        <v>393</v>
      </c>
      <c r="BJ1" s="212" t="s">
        <v>907</v>
      </c>
      <c r="BK1" s="212" t="s">
        <v>909</v>
      </c>
      <c r="BL1" s="212" t="s">
        <v>911</v>
      </c>
      <c r="BM1" s="220"/>
      <c r="BN1" s="212" t="s">
        <v>917</v>
      </c>
      <c r="BO1" s="212" t="s">
        <v>919</v>
      </c>
      <c r="BP1" s="212" t="s">
        <v>395</v>
      </c>
      <c r="BQ1" s="212" t="s">
        <v>913</v>
      </c>
      <c r="BR1" s="212" t="s">
        <v>915</v>
      </c>
      <c r="BS1" s="212" t="s">
        <v>396</v>
      </c>
      <c r="BT1" s="212" t="s">
        <v>921</v>
      </c>
      <c r="BU1" s="212" t="s">
        <v>397</v>
      </c>
      <c r="BV1" s="212" t="s">
        <v>922</v>
      </c>
      <c r="BW1" s="209"/>
      <c r="BX1" s="220"/>
      <c r="BY1" s="212" t="s">
        <v>398</v>
      </c>
      <c r="BZ1" s="212" t="s">
        <v>827</v>
      </c>
      <c r="CA1" s="212" t="s">
        <v>829</v>
      </c>
      <c r="CB1" s="212" t="s">
        <v>831</v>
      </c>
      <c r="CC1" s="212" t="s">
        <v>399</v>
      </c>
      <c r="CD1" s="212" t="s">
        <v>833</v>
      </c>
      <c r="CE1" s="212" t="s">
        <v>835</v>
      </c>
      <c r="CF1" s="212" t="s">
        <v>837</v>
      </c>
      <c r="CG1" s="212" t="s">
        <v>839</v>
      </c>
      <c r="CH1" s="209"/>
      <c r="CI1" s="220"/>
      <c r="CJ1" s="212" t="s">
        <v>400</v>
      </c>
      <c r="CK1" s="212" t="s">
        <v>879</v>
      </c>
      <c r="CL1" s="212" t="s">
        <v>881</v>
      </c>
      <c r="CM1" s="212" t="s">
        <v>883</v>
      </c>
      <c r="CN1" s="212" t="s">
        <v>885</v>
      </c>
      <c r="CO1" s="212" t="s">
        <v>887</v>
      </c>
      <c r="CP1" s="212" t="s">
        <v>889</v>
      </c>
      <c r="CQ1" s="212" t="s">
        <v>891</v>
      </c>
      <c r="CR1" s="212" t="s">
        <v>893</v>
      </c>
      <c r="CS1" s="212" t="s">
        <v>895</v>
      </c>
      <c r="CT1" s="212" t="s">
        <v>897</v>
      </c>
      <c r="CU1" s="209"/>
      <c r="CV1" s="220"/>
      <c r="CW1" s="212" t="s">
        <v>923</v>
      </c>
      <c r="CX1" s="212" t="s">
        <v>924</v>
      </c>
      <c r="CY1" s="212" t="s">
        <v>926</v>
      </c>
      <c r="CZ1" s="212" t="s">
        <v>403</v>
      </c>
      <c r="DA1" s="212" t="s">
        <v>928</v>
      </c>
      <c r="DB1" s="212" t="s">
        <v>930</v>
      </c>
      <c r="DC1" s="212" t="s">
        <v>932</v>
      </c>
      <c r="DD1" s="212" t="s">
        <v>934</v>
      </c>
      <c r="DE1" s="212" t="s">
        <v>936</v>
      </c>
      <c r="DF1" s="212" t="s">
        <v>938</v>
      </c>
      <c r="DG1" s="220"/>
      <c r="DH1" s="212" t="s">
        <v>405</v>
      </c>
      <c r="DI1" s="212" t="s">
        <v>940</v>
      </c>
      <c r="DJ1" s="212" t="s">
        <v>406</v>
      </c>
      <c r="DK1" s="212" t="s">
        <v>942</v>
      </c>
      <c r="DL1" s="212" t="s">
        <v>944</v>
      </c>
      <c r="DM1" s="212" t="s">
        <v>946</v>
      </c>
      <c r="DN1" s="212" t="s">
        <v>948</v>
      </c>
      <c r="DO1" s="212" t="s">
        <v>950</v>
      </c>
      <c r="DP1" s="212" t="s">
        <v>952</v>
      </c>
      <c r="DQ1" s="212" t="s">
        <v>954</v>
      </c>
      <c r="DR1" s="212" t="s">
        <v>407</v>
      </c>
      <c r="DS1" s="212" t="s">
        <v>956</v>
      </c>
      <c r="DT1" s="212" t="s">
        <v>958</v>
      </c>
      <c r="DU1" s="212" t="s">
        <v>960</v>
      </c>
      <c r="DV1" s="220"/>
      <c r="DW1" s="212" t="s">
        <v>962</v>
      </c>
      <c r="DX1" s="212" t="s">
        <v>409</v>
      </c>
      <c r="DY1" s="212" t="s">
        <v>964</v>
      </c>
      <c r="DZ1" s="212" t="s">
        <v>410</v>
      </c>
      <c r="EA1" s="212" t="s">
        <v>966</v>
      </c>
      <c r="EB1" s="212" t="s">
        <v>968</v>
      </c>
      <c r="EC1" s="212" t="s">
        <v>970</v>
      </c>
      <c r="ED1" s="212" t="s">
        <v>972</v>
      </c>
      <c r="EE1" s="212" t="s">
        <v>974</v>
      </c>
      <c r="EF1" s="212" t="s">
        <v>976</v>
      </c>
      <c r="EG1" s="212" t="s">
        <v>978</v>
      </c>
      <c r="EH1" s="212" t="s">
        <v>980</v>
      </c>
      <c r="EI1" s="212" t="s">
        <v>982</v>
      </c>
      <c r="EJ1" s="212" t="s">
        <v>984</v>
      </c>
      <c r="EK1" s="212" t="s">
        <v>986</v>
      </c>
      <c r="EL1" s="220"/>
      <c r="EM1" s="212" t="s">
        <v>988</v>
      </c>
      <c r="EN1" s="212" t="s">
        <v>412</v>
      </c>
      <c r="EO1" s="212" t="s">
        <v>990</v>
      </c>
      <c r="EP1" s="212" t="s">
        <v>992</v>
      </c>
      <c r="EQ1" s="212" t="s">
        <v>413</v>
      </c>
      <c r="ER1" s="212" t="s">
        <v>994</v>
      </c>
      <c r="ES1" s="212" t="s">
        <v>996</v>
      </c>
      <c r="ET1" s="212" t="s">
        <v>414</v>
      </c>
      <c r="EU1" s="212" t="s">
        <v>998</v>
      </c>
      <c r="EV1" s="212" t="s">
        <v>1000</v>
      </c>
      <c r="EW1" s="212" t="s">
        <v>1002</v>
      </c>
      <c r="EX1" s="212" t="s">
        <v>415</v>
      </c>
      <c r="EY1" s="212" t="s">
        <v>1004</v>
      </c>
      <c r="EZ1" s="212" t="s">
        <v>1006</v>
      </c>
      <c r="FA1" s="220"/>
      <c r="FB1" s="212" t="s">
        <v>417</v>
      </c>
      <c r="FC1" s="212" t="s">
        <v>1008</v>
      </c>
      <c r="FD1" s="212" t="s">
        <v>1010</v>
      </c>
      <c r="FE1" s="212" t="s">
        <v>1012</v>
      </c>
      <c r="FF1" s="212" t="s">
        <v>1014</v>
      </c>
      <c r="FG1" s="212" t="s">
        <v>418</v>
      </c>
      <c r="FH1" s="212" t="s">
        <v>1016</v>
      </c>
      <c r="FI1" s="212" t="s">
        <v>1018</v>
      </c>
      <c r="FJ1" s="212" t="s">
        <v>1020</v>
      </c>
      <c r="FK1" s="212" t="s">
        <v>1022</v>
      </c>
      <c r="FL1" s="212" t="s">
        <v>1024</v>
      </c>
      <c r="FM1" s="212" t="s">
        <v>419</v>
      </c>
      <c r="FN1" s="212" t="s">
        <v>1027</v>
      </c>
      <c r="FO1" s="212" t="s">
        <v>420</v>
      </c>
      <c r="FP1" s="212" t="s">
        <v>1030</v>
      </c>
      <c r="FQ1" s="212" t="s">
        <v>1031</v>
      </c>
      <c r="FR1" s="212" t="s">
        <v>1033</v>
      </c>
      <c r="FS1" s="212" t="s">
        <v>421</v>
      </c>
      <c r="FT1" s="212" t="s">
        <v>1036</v>
      </c>
      <c r="FU1" s="212" t="s">
        <v>1037</v>
      </c>
      <c r="FV1" s="212" t="s">
        <v>1039</v>
      </c>
      <c r="FW1" s="212" t="s">
        <v>422</v>
      </c>
      <c r="FX1" s="212" t="s">
        <v>1042</v>
      </c>
      <c r="FY1" s="212" t="s">
        <v>1044</v>
      </c>
      <c r="FZ1" s="212" t="s">
        <v>1046</v>
      </c>
      <c r="GA1" s="220"/>
      <c r="GB1" s="212" t="s">
        <v>424</v>
      </c>
      <c r="GC1" s="212" t="s">
        <v>425</v>
      </c>
      <c r="GD1" s="220"/>
      <c r="GE1" s="212" t="s">
        <v>427</v>
      </c>
      <c r="GF1" s="212" t="s">
        <v>1069</v>
      </c>
      <c r="GG1" s="212" t="s">
        <v>1071</v>
      </c>
      <c r="GH1" s="212" t="s">
        <v>1073</v>
      </c>
      <c r="GI1" s="212" t="s">
        <v>1075</v>
      </c>
      <c r="GJ1" s="212" t="s">
        <v>1077</v>
      </c>
      <c r="GK1" s="220"/>
      <c r="GL1" s="212" t="s">
        <v>429</v>
      </c>
      <c r="GM1" s="212" t="s">
        <v>1079</v>
      </c>
      <c r="GN1" s="212" t="s">
        <v>1081</v>
      </c>
      <c r="GO1" s="212" t="s">
        <v>1083</v>
      </c>
      <c r="GP1" s="212" t="s">
        <v>1085</v>
      </c>
      <c r="GQ1" s="212" t="s">
        <v>1087</v>
      </c>
      <c r="GR1" s="212" t="s">
        <v>1089</v>
      </c>
      <c r="GS1" s="209"/>
      <c r="GT1" s="220"/>
      <c r="GU1" s="212" t="s">
        <v>430</v>
      </c>
      <c r="GV1" s="212" t="s">
        <v>1048</v>
      </c>
      <c r="GW1" s="212" t="s">
        <v>1050</v>
      </c>
      <c r="GX1" s="212" t="s">
        <v>1052</v>
      </c>
      <c r="GY1" s="212" t="s">
        <v>1054</v>
      </c>
      <c r="GZ1" s="212" t="s">
        <v>1056</v>
      </c>
      <c r="HA1" s="212" t="s">
        <v>1058</v>
      </c>
      <c r="HB1" s="220"/>
      <c r="HC1" s="212" t="s">
        <v>431</v>
      </c>
      <c r="HD1" s="212" t="s">
        <v>1060</v>
      </c>
      <c r="HE1" s="212" t="s">
        <v>1062</v>
      </c>
      <c r="HF1" s="212" t="s">
        <v>1063</v>
      </c>
      <c r="HG1" s="212" t="s">
        <v>432</v>
      </c>
      <c r="HH1" s="212" t="s">
        <v>1066</v>
      </c>
      <c r="HI1" s="212" t="s">
        <v>1067</v>
      </c>
      <c r="HJ1" s="209"/>
      <c r="HK1" s="220"/>
      <c r="HL1" s="212" t="s">
        <v>435</v>
      </c>
      <c r="HM1" s="212" t="s">
        <v>1091</v>
      </c>
      <c r="HN1" s="212" t="s">
        <v>1093</v>
      </c>
      <c r="HO1" s="212" t="s">
        <v>1095</v>
      </c>
      <c r="HP1" s="212" t="s">
        <v>1097</v>
      </c>
      <c r="HQ1" s="212" t="s">
        <v>436</v>
      </c>
      <c r="HR1" s="212" t="s">
        <v>1100</v>
      </c>
      <c r="HS1" s="220"/>
      <c r="HT1" s="212" t="s">
        <v>1102</v>
      </c>
      <c r="HU1" s="212" t="s">
        <v>1104</v>
      </c>
      <c r="HV1" s="212" t="s">
        <v>438</v>
      </c>
      <c r="HW1" s="212" t="s">
        <v>1107</v>
      </c>
      <c r="HX1" s="212" t="s">
        <v>1109</v>
      </c>
      <c r="HY1" s="212" t="s">
        <v>1110</v>
      </c>
      <c r="HZ1" s="212" t="s">
        <v>1112</v>
      </c>
      <c r="IA1" s="220"/>
      <c r="IB1" s="212" t="s">
        <v>1114</v>
      </c>
      <c r="IC1" s="212" t="s">
        <v>1116</v>
      </c>
      <c r="ID1" s="212" t="s">
        <v>1118</v>
      </c>
      <c r="IE1" s="212" t="s">
        <v>440</v>
      </c>
      <c r="IF1" s="212" t="s">
        <v>1120</v>
      </c>
      <c r="IG1" s="212" t="s">
        <v>1122</v>
      </c>
      <c r="IH1" s="212" t="s">
        <v>441</v>
      </c>
      <c r="II1" s="212" t="s">
        <v>1124</v>
      </c>
      <c r="IJ1" s="212" t="s">
        <v>1126</v>
      </c>
      <c r="IK1" s="212" t="s">
        <v>442</v>
      </c>
      <c r="IL1" s="212" t="s">
        <v>1128</v>
      </c>
      <c r="IM1" s="212" t="s">
        <v>1130</v>
      </c>
      <c r="IN1" s="212" t="s">
        <v>1132</v>
      </c>
      <c r="IO1" s="212" t="s">
        <v>1134</v>
      </c>
      <c r="IP1" s="212" t="s">
        <v>443</v>
      </c>
      <c r="IQ1" s="212" t="s">
        <v>1136</v>
      </c>
      <c r="IR1" s="220"/>
      <c r="IS1" s="212" t="s">
        <v>1144</v>
      </c>
      <c r="IT1" s="212" t="s">
        <v>1146</v>
      </c>
      <c r="IU1" s="212" t="s">
        <v>445</v>
      </c>
      <c r="IV1" s="212" t="s">
        <v>1148</v>
      </c>
      <c r="IW1" s="212" t="s">
        <v>1150</v>
      </c>
      <c r="IX1" s="212" t="s">
        <v>1152</v>
      </c>
      <c r="IY1" s="220"/>
      <c r="IZ1" s="212" t="s">
        <v>1154</v>
      </c>
      <c r="JA1" s="212" t="s">
        <v>447</v>
      </c>
      <c r="JB1" s="212" t="s">
        <v>1157</v>
      </c>
      <c r="JC1" s="212" t="s">
        <v>1159</v>
      </c>
      <c r="JD1" s="212" t="s">
        <v>1161</v>
      </c>
      <c r="JE1" s="212" t="s">
        <v>1163</v>
      </c>
      <c r="JF1" s="212" t="s">
        <v>1165</v>
      </c>
      <c r="JG1" s="212" t="s">
        <v>1167</v>
      </c>
      <c r="JH1" s="212" t="s">
        <v>448</v>
      </c>
      <c r="JI1" s="212" t="s">
        <v>1170</v>
      </c>
      <c r="JJ1" s="212" t="s">
        <v>1172</v>
      </c>
      <c r="JK1" s="212" t="s">
        <v>1174</v>
      </c>
      <c r="JL1" s="212" t="s">
        <v>1176</v>
      </c>
      <c r="JM1" s="212" t="s">
        <v>1178</v>
      </c>
      <c r="JN1" s="212" t="s">
        <v>1180</v>
      </c>
      <c r="JO1" s="212" t="s">
        <v>1182</v>
      </c>
      <c r="JP1" s="212" t="s">
        <v>1184</v>
      </c>
      <c r="JQ1" s="212" t="s">
        <v>449</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0"/>
      <c r="KS1" s="212" t="s">
        <v>1238</v>
      </c>
      <c r="KT1" s="212" t="s">
        <v>451</v>
      </c>
      <c r="KU1" s="212" t="s">
        <v>1241</v>
      </c>
      <c r="KV1" s="212" t="s">
        <v>1243</v>
      </c>
      <c r="KW1" s="212" t="s">
        <v>1245</v>
      </c>
      <c r="KX1" s="212" t="s">
        <v>1247</v>
      </c>
      <c r="KY1" s="212" t="s">
        <v>452</v>
      </c>
      <c r="KZ1" s="212" t="s">
        <v>1250</v>
      </c>
      <c r="LA1" s="212" t="s">
        <v>1252</v>
      </c>
      <c r="LB1" s="212" t="s">
        <v>1254</v>
      </c>
      <c r="LC1" s="212" t="s">
        <v>1256</v>
      </c>
      <c r="LD1" s="212" t="s">
        <v>1258</v>
      </c>
      <c r="LE1" s="212" t="s">
        <v>1260</v>
      </c>
      <c r="LF1" s="212" t="s">
        <v>1262</v>
      </c>
      <c r="LG1" s="209"/>
      <c r="LH1" s="220"/>
      <c r="LI1" s="212" t="s">
        <v>453</v>
      </c>
      <c r="LJ1" s="212" t="s">
        <v>1138</v>
      </c>
      <c r="LK1" s="212" t="s">
        <v>1140</v>
      </c>
      <c r="LL1" s="212" t="s">
        <v>1142</v>
      </c>
      <c r="LM1" s="209"/>
      <c r="LN1" s="220"/>
      <c r="LO1" s="212" t="s">
        <v>456</v>
      </c>
      <c r="LP1" s="212" t="s">
        <v>457</v>
      </c>
      <c r="LQ1" s="220"/>
      <c r="LR1" s="212" t="s">
        <v>459</v>
      </c>
      <c r="LS1" s="212" t="s">
        <v>1282</v>
      </c>
      <c r="LT1" s="212" t="s">
        <v>1284</v>
      </c>
      <c r="LU1" s="212" t="s">
        <v>1285</v>
      </c>
      <c r="LV1" s="212" t="s">
        <v>1287</v>
      </c>
      <c r="LW1" s="212" t="s">
        <v>1288</v>
      </c>
      <c r="LX1" s="212" t="s">
        <v>1290</v>
      </c>
      <c r="LY1" s="212" t="s">
        <v>1292</v>
      </c>
      <c r="LZ1" s="212" t="s">
        <v>1294</v>
      </c>
      <c r="MA1" s="212" t="s">
        <v>1296</v>
      </c>
      <c r="MB1" s="212" t="s">
        <v>460</v>
      </c>
      <c r="MC1" s="212" t="s">
        <v>1299</v>
      </c>
      <c r="MD1" s="212" t="s">
        <v>1300</v>
      </c>
      <c r="ME1" s="212" t="s">
        <v>1302</v>
      </c>
      <c r="MF1" s="212" t="s">
        <v>461</v>
      </c>
      <c r="MG1" s="212" t="s">
        <v>1305</v>
      </c>
      <c r="MH1" s="212" t="s">
        <v>1306</v>
      </c>
      <c r="MI1" s="212" t="s">
        <v>1308</v>
      </c>
      <c r="MJ1" s="212" t="s">
        <v>1310</v>
      </c>
      <c r="MK1" s="212" t="s">
        <v>462</v>
      </c>
      <c r="ML1" s="212" t="s">
        <v>1313</v>
      </c>
      <c r="MM1" s="212" t="s">
        <v>1315</v>
      </c>
      <c r="MN1" s="212" t="s">
        <v>1317</v>
      </c>
      <c r="MO1" s="212" t="s">
        <v>1319</v>
      </c>
      <c r="MP1" s="212" t="s">
        <v>463</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0"/>
      <c r="ND1" s="212" t="s">
        <v>465</v>
      </c>
      <c r="NE1" s="212" t="s">
        <v>1345</v>
      </c>
      <c r="NF1" s="212" t="s">
        <v>1347</v>
      </c>
      <c r="NG1" s="212" t="s">
        <v>1349</v>
      </c>
      <c r="NH1" s="212" t="s">
        <v>1351</v>
      </c>
      <c r="NI1" s="220"/>
      <c r="NJ1" s="212" t="s">
        <v>467</v>
      </c>
      <c r="NK1" s="212" t="s">
        <v>1352</v>
      </c>
      <c r="NL1" s="212" t="s">
        <v>468</v>
      </c>
      <c r="NM1" s="212" t="s">
        <v>1354</v>
      </c>
      <c r="NN1" s="212" t="s">
        <v>1356</v>
      </c>
      <c r="NO1" s="212" t="s">
        <v>469</v>
      </c>
      <c r="NP1" s="212" t="s">
        <v>1358</v>
      </c>
      <c r="NQ1" s="212" t="s">
        <v>1360</v>
      </c>
      <c r="NR1" s="209"/>
      <c r="NS1" s="220"/>
      <c r="NT1" s="212" t="s">
        <v>470</v>
      </c>
      <c r="NU1" s="212" t="s">
        <v>1264</v>
      </c>
      <c r="NV1" s="212" t="s">
        <v>1266</v>
      </c>
      <c r="NW1" s="212" t="s">
        <v>1268</v>
      </c>
      <c r="NX1" s="212" t="s">
        <v>1270</v>
      </c>
      <c r="NY1" s="212" t="s">
        <v>471</v>
      </c>
      <c r="NZ1" s="212" t="s">
        <v>1272</v>
      </c>
      <c r="OA1" s="212" t="s">
        <v>472</v>
      </c>
      <c r="OB1" s="212" t="s">
        <v>1274</v>
      </c>
      <c r="OC1" s="220"/>
      <c r="OD1" s="212" t="s">
        <v>1276</v>
      </c>
      <c r="OE1" s="212" t="s">
        <v>473</v>
      </c>
      <c r="OF1" s="209"/>
      <c r="OG1" s="220"/>
      <c r="OH1" s="212" t="s">
        <v>1278</v>
      </c>
      <c r="OI1" s="212" t="s">
        <v>1280</v>
      </c>
      <c r="OJ1" s="212" t="s">
        <v>474</v>
      </c>
      <c r="OK1" s="209"/>
      <c r="OL1" s="220"/>
      <c r="OM1" s="212" t="s">
        <v>477</v>
      </c>
      <c r="ON1" s="212" t="s">
        <v>1362</v>
      </c>
      <c r="OO1" s="212" t="s">
        <v>1364</v>
      </c>
      <c r="OP1" s="212" t="s">
        <v>478</v>
      </c>
      <c r="OQ1" s="212" t="s">
        <v>479</v>
      </c>
      <c r="OR1" s="212" t="s">
        <v>1462</v>
      </c>
      <c r="OS1" s="212" t="s">
        <v>1464</v>
      </c>
      <c r="OT1" s="212" t="s">
        <v>1466</v>
      </c>
      <c r="OU1" s="212" t="s">
        <v>1468</v>
      </c>
      <c r="OV1" s="212" t="s">
        <v>1470</v>
      </c>
      <c r="OW1" s="220"/>
      <c r="OX1" s="212" t="s">
        <v>481</v>
      </c>
      <c r="OY1" s="212" t="s">
        <v>1472</v>
      </c>
      <c r="OZ1" s="212" t="s">
        <v>1474</v>
      </c>
      <c r="PA1" s="212" t="s">
        <v>1476</v>
      </c>
      <c r="PB1" s="212" t="s">
        <v>1478</v>
      </c>
      <c r="PC1" s="212" t="s">
        <v>1480</v>
      </c>
      <c r="PD1" s="212" t="s">
        <v>1482</v>
      </c>
      <c r="PE1" s="220"/>
      <c r="PF1" s="212" t="s">
        <v>1484</v>
      </c>
      <c r="PG1" s="212" t="s">
        <v>483</v>
      </c>
      <c r="PH1" s="220"/>
      <c r="PI1" s="212" t="s">
        <v>485</v>
      </c>
      <c r="PJ1" s="212" t="s">
        <v>1514</v>
      </c>
      <c r="PK1" s="212" t="s">
        <v>1516</v>
      </c>
      <c r="PL1" s="220"/>
      <c r="PM1" s="212" t="s">
        <v>487</v>
      </c>
      <c r="PN1" s="212" t="s">
        <v>1518</v>
      </c>
      <c r="PO1" s="212" t="s">
        <v>1519</v>
      </c>
      <c r="PP1" s="212" t="s">
        <v>1520</v>
      </c>
      <c r="PQ1" s="212" t="s">
        <v>1521</v>
      </c>
      <c r="PR1" s="212" t="s">
        <v>1523</v>
      </c>
      <c r="PS1" s="212" t="s">
        <v>1524</v>
      </c>
      <c r="PT1" s="212" t="s">
        <v>1526</v>
      </c>
      <c r="PU1" s="212" t="s">
        <v>1527</v>
      </c>
      <c r="PV1" s="209"/>
      <c r="PW1" s="220"/>
      <c r="PX1" s="212" t="s">
        <v>488</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489</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0"/>
      <c r="RX1" s="212" t="s">
        <v>490</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0"/>
      <c r="SO1" s="212" t="s">
        <v>493</v>
      </c>
      <c r="SP1" s="212" t="s">
        <v>1529</v>
      </c>
      <c r="SQ1" s="212" t="s">
        <v>1531</v>
      </c>
      <c r="SR1" s="212" t="s">
        <v>494</v>
      </c>
      <c r="SS1" s="212" t="s">
        <v>1533</v>
      </c>
      <c r="ST1" s="212" t="s">
        <v>1535</v>
      </c>
      <c r="SU1" s="212" t="s">
        <v>1537</v>
      </c>
      <c r="SV1" s="212" t="s">
        <v>1539</v>
      </c>
      <c r="SW1" s="220"/>
      <c r="SX1" s="212" t="s">
        <v>496</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0"/>
      <c r="TP1" s="212" t="s">
        <v>499</v>
      </c>
      <c r="TQ1" s="212" t="s">
        <v>1571</v>
      </c>
      <c r="TR1" s="212" t="s">
        <v>1573</v>
      </c>
      <c r="TS1" s="212" t="s">
        <v>1575</v>
      </c>
      <c r="TT1" s="212" t="s">
        <v>1577</v>
      </c>
      <c r="TU1" s="212" t="s">
        <v>1579</v>
      </c>
      <c r="TV1" s="212" t="s">
        <v>500</v>
      </c>
      <c r="TW1" s="212" t="s">
        <v>1581</v>
      </c>
      <c r="TX1" s="212" t="s">
        <v>1583</v>
      </c>
      <c r="TY1" s="212" t="s">
        <v>1585</v>
      </c>
      <c r="TZ1" s="212" t="s">
        <v>1587</v>
      </c>
      <c r="UA1" s="212" t="s">
        <v>1589</v>
      </c>
      <c r="UB1" s="212" t="s">
        <v>1591</v>
      </c>
      <c r="UC1" s="220"/>
      <c r="UD1" s="212" t="s">
        <v>502</v>
      </c>
      <c r="UE1" s="209"/>
      <c r="UF1" s="220"/>
      <c r="UG1" s="212" t="s">
        <v>503</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2" customFormat="1" hidden="1" x14ac:dyDescent="0.25">
      <c r="A2" s="152" t="s">
        <v>247</v>
      </c>
      <c r="B2" s="152" t="s">
        <v>234</v>
      </c>
      <c r="C2" s="152" t="s">
        <v>600</v>
      </c>
      <c r="D2" s="152" t="s">
        <v>248</v>
      </c>
      <c r="E2" s="152" t="s">
        <v>172</v>
      </c>
      <c r="F2" s="152" t="s">
        <v>601</v>
      </c>
      <c r="G2" s="190" t="s">
        <v>249</v>
      </c>
      <c r="H2" s="152" t="s">
        <v>602</v>
      </c>
      <c r="I2" s="152" t="s">
        <v>603</v>
      </c>
      <c r="J2" s="152" t="s">
        <v>250</v>
      </c>
      <c r="K2" s="152" t="s">
        <v>604</v>
      </c>
      <c r="R2" s="152" t="s">
        <v>252</v>
      </c>
      <c r="S2" s="152" t="s">
        <v>253</v>
      </c>
      <c r="U2" s="152" t="s">
        <v>520</v>
      </c>
      <c r="V2" s="152" t="s">
        <v>538</v>
      </c>
      <c r="W2" s="152" t="s">
        <v>521</v>
      </c>
      <c r="X2" s="152" t="s">
        <v>522</v>
      </c>
      <c r="Y2" s="152" t="s">
        <v>523</v>
      </c>
      <c r="Z2" s="152" t="s">
        <v>524</v>
      </c>
      <c r="AA2" s="152" t="s">
        <v>525</v>
      </c>
      <c r="AB2" s="152" t="s">
        <v>526</v>
      </c>
      <c r="AC2" s="152" t="s">
        <v>527</v>
      </c>
      <c r="AD2" s="152" t="s">
        <v>528</v>
      </c>
      <c r="AE2" s="152" t="s">
        <v>529</v>
      </c>
      <c r="AF2" s="152" t="s">
        <v>530</v>
      </c>
      <c r="AH2" s="152" t="s">
        <v>548</v>
      </c>
      <c r="AI2" s="152" t="s">
        <v>549</v>
      </c>
      <c r="AJ2" s="152" t="s">
        <v>550</v>
      </c>
      <c r="AK2" s="152" t="s">
        <v>551</v>
      </c>
      <c r="AL2" s="152" t="s">
        <v>552</v>
      </c>
      <c r="AM2" s="152" t="s">
        <v>555</v>
      </c>
      <c r="AN2" s="152" t="s">
        <v>553</v>
      </c>
      <c r="AO2" s="152" t="s">
        <v>554</v>
      </c>
      <c r="AP2" s="152" t="s">
        <v>556</v>
      </c>
      <c r="AQ2" s="152" t="s">
        <v>557</v>
      </c>
      <c r="AR2" s="152" t="s">
        <v>558</v>
      </c>
      <c r="AS2" s="152" t="s">
        <v>559</v>
      </c>
      <c r="AT2" s="152" t="s">
        <v>560</v>
      </c>
      <c r="AU2" s="152" t="s">
        <v>561</v>
      </c>
      <c r="AV2" s="152" t="s">
        <v>562</v>
      </c>
      <c r="AW2" s="152" t="s">
        <v>563</v>
      </c>
      <c r="AX2" s="152" t="s">
        <v>564</v>
      </c>
      <c r="AY2" s="152" t="s">
        <v>565</v>
      </c>
      <c r="AZ2" s="152" t="s">
        <v>566</v>
      </c>
      <c r="BA2" s="152" t="s">
        <v>567</v>
      </c>
      <c r="BB2" s="152" t="s">
        <v>568</v>
      </c>
      <c r="BC2" s="152" t="s">
        <v>569</v>
      </c>
      <c r="BD2" s="152" t="s">
        <v>570</v>
      </c>
      <c r="BE2" s="152" t="s">
        <v>571</v>
      </c>
      <c r="BF2" s="152" t="s">
        <v>572</v>
      </c>
      <c r="BG2" s="152" t="s">
        <v>573</v>
      </c>
      <c r="BH2" s="152" t="s">
        <v>574</v>
      </c>
      <c r="BI2" s="152" t="s">
        <v>575</v>
      </c>
      <c r="BJ2" s="152" t="s">
        <v>576</v>
      </c>
      <c r="BK2" s="152" t="s">
        <v>577</v>
      </c>
      <c r="BL2" s="152" t="s">
        <v>578</v>
      </c>
      <c r="BM2" s="152" t="s">
        <v>579</v>
      </c>
      <c r="BN2" s="152" t="s">
        <v>580</v>
      </c>
      <c r="BO2" s="152" t="s">
        <v>581</v>
      </c>
      <c r="BP2" s="152" t="s">
        <v>582</v>
      </c>
      <c r="BQ2" s="152" t="s">
        <v>583</v>
      </c>
      <c r="BR2" s="152" t="s">
        <v>584</v>
      </c>
      <c r="BS2" s="152" t="s">
        <v>585</v>
      </c>
      <c r="BT2" s="152" t="s">
        <v>586</v>
      </c>
      <c r="BU2" s="152" t="s">
        <v>587</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4" spans="1:576" ht="15.75" thickBot="1" x14ac:dyDescent="0.3"/>
    <row r="5" spans="1:576" ht="53.25" thickBot="1" x14ac:dyDescent="0.3">
      <c r="C5" s="116" t="s">
        <v>547</v>
      </c>
      <c r="D5" s="232">
        <f>SUMIF(C:C,$C$10,D:D)</f>
        <v>437900</v>
      </c>
    </row>
    <row r="6" spans="1:576" x14ac:dyDescent="0.25">
      <c r="C6" s="137"/>
      <c r="D6" s="137"/>
      <c r="E6" s="137"/>
      <c r="F6" s="137"/>
      <c r="G6" s="98"/>
      <c r="H6" s="137"/>
      <c r="I6" s="137"/>
    </row>
    <row r="7" spans="1:576" x14ac:dyDescent="0.25">
      <c r="C7" s="137"/>
      <c r="D7" s="137"/>
      <c r="E7" s="137"/>
      <c r="F7" s="137"/>
      <c r="G7" s="98"/>
      <c r="H7" s="137"/>
      <c r="I7" s="137"/>
    </row>
    <row r="8" spans="1:576" x14ac:dyDescent="0.25">
      <c r="C8" s="137"/>
      <c r="D8" s="137"/>
      <c r="E8" s="137"/>
      <c r="F8" s="137"/>
      <c r="G8" s="98"/>
      <c r="H8" s="137"/>
      <c r="I8" s="137"/>
    </row>
    <row r="9" spans="1:576" ht="15.75" thickBot="1" x14ac:dyDescent="0.3">
      <c r="C9" s="137"/>
      <c r="D9" s="137"/>
      <c r="E9" s="137"/>
      <c r="F9" s="137"/>
      <c r="G9" s="98"/>
      <c r="H9" s="137"/>
      <c r="I9" s="137"/>
      <c r="K9" s="207"/>
    </row>
    <row r="10" spans="1:576" ht="32.25" thickBot="1" x14ac:dyDescent="0.3">
      <c r="A10" s="474" t="s">
        <v>516</v>
      </c>
      <c r="B10" s="241" t="s">
        <v>517</v>
      </c>
      <c r="C10" s="187" t="s">
        <v>53</v>
      </c>
      <c r="D10" s="138">
        <f>SUM(F17:F51)</f>
        <v>437900</v>
      </c>
      <c r="G10" s="99"/>
      <c r="H10" s="72"/>
      <c r="I10" s="72"/>
    </row>
    <row r="11" spans="1:576" ht="18.75" x14ac:dyDescent="0.25">
      <c r="A11" s="259"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b.3 Ejecución de la ruta del desarrollo curricular en las unidades Académicas. Presentacion y seguimiento de programacion para la ejecucion del desarrollo curricular.</v>
      </c>
      <c r="B11" s="31"/>
      <c r="G11" s="99"/>
      <c r="H11" s="72"/>
      <c r="I11" s="72"/>
    </row>
    <row r="12" spans="1:576" x14ac:dyDescent="0.25">
      <c r="F12" s="72"/>
      <c r="G12" s="99"/>
      <c r="H12" s="72"/>
      <c r="I12" s="72"/>
    </row>
    <row r="13" spans="1:576" x14ac:dyDescent="0.25">
      <c r="F13" s="72"/>
      <c r="G13" s="99"/>
      <c r="H13" s="72"/>
      <c r="I13" s="72"/>
    </row>
    <row r="14" spans="1:576" x14ac:dyDescent="0.25">
      <c r="F14" s="72"/>
      <c r="G14" s="99"/>
      <c r="H14" s="72"/>
      <c r="I14" s="72"/>
    </row>
    <row r="15" spans="1:576" ht="18" customHeight="1" thickBot="1" x14ac:dyDescent="0.3">
      <c r="F15" s="123"/>
      <c r="G15" s="96"/>
      <c r="H15" s="96"/>
      <c r="I15" s="96"/>
      <c r="L15" s="278"/>
      <c r="M15" s="279"/>
      <c r="N15" s="278"/>
      <c r="O15" s="278"/>
      <c r="P15" s="281" t="s">
        <v>598</v>
      </c>
      <c r="Q15" s="281" t="s">
        <v>599</v>
      </c>
    </row>
    <row r="16" spans="1:576" ht="30.75" thickBot="1" x14ac:dyDescent="0.3">
      <c r="C16" s="159" t="s">
        <v>44</v>
      </c>
      <c r="D16" s="159" t="s">
        <v>55</v>
      </c>
      <c r="E16" s="166" t="s">
        <v>57</v>
      </c>
      <c r="F16" s="165" t="s">
        <v>27</v>
      </c>
      <c r="G16" s="163" t="s">
        <v>254</v>
      </c>
      <c r="H16" s="166" t="s">
        <v>46</v>
      </c>
      <c r="I16" s="163" t="s">
        <v>255</v>
      </c>
      <c r="J16" s="163" t="s">
        <v>536</v>
      </c>
      <c r="K16" s="163" t="s">
        <v>537</v>
      </c>
      <c r="L16" s="275" t="s">
        <v>21</v>
      </c>
      <c r="M16" s="275" t="s">
        <v>55</v>
      </c>
      <c r="N16" s="276" t="s">
        <v>596</v>
      </c>
      <c r="O16" s="277" t="s">
        <v>597</v>
      </c>
      <c r="P16" s="280">
        <v>0.7</v>
      </c>
      <c r="Q16" s="280">
        <v>0.3</v>
      </c>
    </row>
    <row r="17" spans="3:17" x14ac:dyDescent="0.25">
      <c r="C17" s="272"/>
      <c r="D17" s="273"/>
      <c r="E17" s="271"/>
      <c r="F17" s="127">
        <f t="shared" ref="F17:F51" si="0">D17*E17</f>
        <v>0</v>
      </c>
      <c r="G17" s="191"/>
      <c r="H17" s="172"/>
      <c r="I17" s="160" t="e">
        <f>VLOOKUP(H17,Presupuesto!$B$11:$C$586,2,0)</f>
        <v>#N/A</v>
      </c>
      <c r="J17" s="270" t="s">
        <v>247</v>
      </c>
      <c r="K17" s="128" t="s">
        <v>520</v>
      </c>
      <c r="L17" s="171" t="s">
        <v>168</v>
      </c>
      <c r="M17" s="188">
        <v>3</v>
      </c>
      <c r="N17" s="153">
        <v>200</v>
      </c>
      <c r="O17" s="127">
        <f t="shared" ref="O17:O51" si="1">M17*N17</f>
        <v>600</v>
      </c>
      <c r="P17" s="127">
        <f>$O17*P$16</f>
        <v>420</v>
      </c>
      <c r="Q17" s="127">
        <f t="shared" ref="Q17:Q51" si="2">$O17*Q$16</f>
        <v>180</v>
      </c>
    </row>
    <row r="18" spans="3:17" x14ac:dyDescent="0.25">
      <c r="C18" s="171" t="s">
        <v>1791</v>
      </c>
      <c r="D18" s="188">
        <v>300</v>
      </c>
      <c r="E18" s="153">
        <v>600</v>
      </c>
      <c r="F18" s="127">
        <v>18000</v>
      </c>
      <c r="G18" s="191"/>
      <c r="H18" s="172">
        <v>42500</v>
      </c>
      <c r="I18" s="160" t="e">
        <f>VLOOKUP(H18,Presupuesto!$B$11:$C$586,2,0)</f>
        <v>#N/A</v>
      </c>
      <c r="J18" s="128" t="str">
        <f>$J$17</f>
        <v>Desarrollo Curricular</v>
      </c>
      <c r="K18" s="128" t="s">
        <v>538</v>
      </c>
      <c r="L18" s="171" t="s">
        <v>1792</v>
      </c>
      <c r="M18" s="188">
        <v>1800</v>
      </c>
      <c r="N18" s="153">
        <v>5</v>
      </c>
      <c r="O18" s="127">
        <f t="shared" si="1"/>
        <v>9000</v>
      </c>
      <c r="P18" s="127">
        <f t="shared" ref="P18:P37" si="3">$O18*P$16</f>
        <v>6300</v>
      </c>
      <c r="Q18" s="127">
        <f t="shared" si="2"/>
        <v>2700</v>
      </c>
    </row>
    <row r="19" spans="3:17" x14ac:dyDescent="0.25">
      <c r="C19" s="171" t="s">
        <v>1793</v>
      </c>
      <c r="D19" s="188">
        <v>100</v>
      </c>
      <c r="E19" s="153">
        <v>600</v>
      </c>
      <c r="F19" s="127">
        <f t="shared" si="0"/>
        <v>60000</v>
      </c>
      <c r="G19" s="191"/>
      <c r="H19" s="172">
        <v>42500</v>
      </c>
      <c r="I19" s="160" t="e">
        <f>VLOOKUP(H19,Presupuesto!$B$11:$C$586,2,0)</f>
        <v>#N/A</v>
      </c>
      <c r="J19" s="128" t="str">
        <f t="shared" ref="J19:J50" si="4">$J$17</f>
        <v>Desarrollo Curricular</v>
      </c>
      <c r="K19" s="128" t="s">
        <v>538</v>
      </c>
      <c r="L19" s="171" t="s">
        <v>1792</v>
      </c>
      <c r="M19" s="188">
        <v>300</v>
      </c>
      <c r="N19" s="153">
        <v>5</v>
      </c>
      <c r="O19" s="127">
        <f t="shared" si="1"/>
        <v>1500</v>
      </c>
      <c r="P19" s="127">
        <f t="shared" si="3"/>
        <v>1050</v>
      </c>
      <c r="Q19" s="127">
        <f t="shared" si="2"/>
        <v>450</v>
      </c>
    </row>
    <row r="20" spans="3:17" x14ac:dyDescent="0.25">
      <c r="C20" s="171" t="s">
        <v>1794</v>
      </c>
      <c r="D20" s="188">
        <v>300</v>
      </c>
      <c r="E20" s="153">
        <v>100</v>
      </c>
      <c r="F20" s="127">
        <f>D20*E20</f>
        <v>30000</v>
      </c>
      <c r="G20" s="191"/>
      <c r="H20" s="172">
        <v>42500</v>
      </c>
      <c r="I20" s="160" t="e">
        <f>VLOOKUP(H20,Presupuesto!$B$11:$C$586,2,0)</f>
        <v>#N/A</v>
      </c>
      <c r="J20" s="128" t="str">
        <f t="shared" si="4"/>
        <v>Desarrollo Curricular</v>
      </c>
      <c r="K20" s="128" t="s">
        <v>538</v>
      </c>
      <c r="L20" s="171" t="s">
        <v>1792</v>
      </c>
      <c r="M20" s="188">
        <v>1800</v>
      </c>
      <c r="N20" s="153">
        <v>5</v>
      </c>
      <c r="O20" s="127" t="s">
        <v>1795</v>
      </c>
      <c r="P20" s="127" t="e">
        <f t="shared" si="3"/>
        <v>#VALUE!</v>
      </c>
      <c r="Q20" s="127" t="e">
        <f t="shared" si="2"/>
        <v>#VALUE!</v>
      </c>
    </row>
    <row r="21" spans="3:17" x14ac:dyDescent="0.25">
      <c r="C21" s="171" t="s">
        <v>1796</v>
      </c>
      <c r="D21" s="188">
        <v>300</v>
      </c>
      <c r="E21" s="153">
        <v>100</v>
      </c>
      <c r="F21" s="127">
        <f>D21*E21</f>
        <v>30000</v>
      </c>
      <c r="G21" s="191"/>
      <c r="H21" s="172">
        <v>42500</v>
      </c>
      <c r="I21" s="160" t="e">
        <f>VLOOKUP(H21,Presupuesto!$B$11:$C$586,2,0)</f>
        <v>#N/A</v>
      </c>
      <c r="J21" s="128" t="str">
        <f t="shared" si="4"/>
        <v>Desarrollo Curricular</v>
      </c>
      <c r="K21" s="128" t="s">
        <v>538</v>
      </c>
      <c r="L21" s="171" t="s">
        <v>1792</v>
      </c>
      <c r="M21" s="188">
        <v>3</v>
      </c>
      <c r="N21" s="153"/>
      <c r="O21" s="127">
        <f t="shared" si="1"/>
        <v>0</v>
      </c>
      <c r="P21" s="127">
        <f t="shared" si="3"/>
        <v>0</v>
      </c>
      <c r="Q21" s="127">
        <f t="shared" si="2"/>
        <v>0</v>
      </c>
    </row>
    <row r="22" spans="3:17" x14ac:dyDescent="0.25">
      <c r="C22" s="171" t="s">
        <v>1797</v>
      </c>
      <c r="D22" s="188">
        <v>300</v>
      </c>
      <c r="E22" s="153">
        <v>100</v>
      </c>
      <c r="F22" s="127">
        <f t="shared" si="0"/>
        <v>30000</v>
      </c>
      <c r="G22" s="191"/>
      <c r="H22" s="172">
        <v>42500</v>
      </c>
      <c r="I22" s="160" t="e">
        <f>VLOOKUP(H22,Presupuesto!$B$11:$C$586,2,0)</f>
        <v>#N/A</v>
      </c>
      <c r="J22" s="128" t="str">
        <f t="shared" si="4"/>
        <v>Desarrollo Curricular</v>
      </c>
      <c r="K22" s="128" t="s">
        <v>538</v>
      </c>
      <c r="L22" s="171" t="s">
        <v>1792</v>
      </c>
      <c r="M22" s="188">
        <v>3</v>
      </c>
      <c r="N22" s="153"/>
      <c r="O22" s="127">
        <f t="shared" si="1"/>
        <v>0</v>
      </c>
      <c r="P22" s="127">
        <f t="shared" si="3"/>
        <v>0</v>
      </c>
      <c r="Q22" s="127">
        <f t="shared" si="2"/>
        <v>0</v>
      </c>
    </row>
    <row r="23" spans="3:17" x14ac:dyDescent="0.25">
      <c r="C23" s="171" t="s">
        <v>1798</v>
      </c>
      <c r="D23" s="188">
        <v>300</v>
      </c>
      <c r="E23" s="153">
        <v>100</v>
      </c>
      <c r="F23" s="127">
        <f t="shared" si="0"/>
        <v>30000</v>
      </c>
      <c r="G23" s="191"/>
      <c r="H23" s="172">
        <v>42500</v>
      </c>
      <c r="I23" s="160" t="e">
        <f>VLOOKUP(H23,Presupuesto!$B$11:$C$586,2,0)</f>
        <v>#N/A</v>
      </c>
      <c r="J23" s="128" t="str">
        <f t="shared" si="4"/>
        <v>Desarrollo Curricular</v>
      </c>
      <c r="K23" s="128" t="s">
        <v>538</v>
      </c>
      <c r="L23" s="171" t="s">
        <v>1792</v>
      </c>
      <c r="M23" s="188">
        <v>20</v>
      </c>
      <c r="N23" s="153"/>
      <c r="O23" s="127">
        <f t="shared" si="1"/>
        <v>0</v>
      </c>
      <c r="P23" s="127">
        <f>$O23*M21</f>
        <v>0</v>
      </c>
      <c r="Q23" s="127">
        <f t="shared" si="2"/>
        <v>0</v>
      </c>
    </row>
    <row r="24" spans="3:17" x14ac:dyDescent="0.25">
      <c r="C24" s="171" t="s">
        <v>1799</v>
      </c>
      <c r="D24" s="188">
        <v>50</v>
      </c>
      <c r="E24" s="153">
        <v>100</v>
      </c>
      <c r="F24" s="127">
        <f t="shared" si="0"/>
        <v>5000</v>
      </c>
      <c r="G24" s="191"/>
      <c r="H24" s="172">
        <v>35600</v>
      </c>
      <c r="I24" s="160" t="e">
        <f>VLOOKUP(H24,Presupuesto!$B$11:$C$586,2,0)</f>
        <v>#N/A</v>
      </c>
      <c r="J24" s="128" t="str">
        <f t="shared" si="4"/>
        <v>Desarrollo Curricular</v>
      </c>
      <c r="K24" s="128" t="s">
        <v>538</v>
      </c>
      <c r="L24" s="171" t="s">
        <v>1792</v>
      </c>
      <c r="M24" s="188"/>
      <c r="N24" s="153"/>
      <c r="O24" s="127">
        <f t="shared" si="1"/>
        <v>0</v>
      </c>
      <c r="P24" s="127">
        <f t="shared" si="3"/>
        <v>0</v>
      </c>
      <c r="Q24" s="127">
        <f t="shared" si="2"/>
        <v>0</v>
      </c>
    </row>
    <row r="25" spans="3:17" x14ac:dyDescent="0.25">
      <c r="C25" s="171" t="s">
        <v>1800</v>
      </c>
      <c r="D25" s="188">
        <v>300</v>
      </c>
      <c r="E25" s="153">
        <v>90</v>
      </c>
      <c r="F25" s="127">
        <f t="shared" si="0"/>
        <v>27000</v>
      </c>
      <c r="G25" s="191"/>
      <c r="H25" s="172"/>
      <c r="I25" s="160" t="e">
        <f>VLOOKUP(H25,Presupuesto!$B$11:$C$586,2,0)</f>
        <v>#N/A</v>
      </c>
      <c r="J25" s="128" t="str">
        <f t="shared" si="4"/>
        <v>Desarrollo Curricular</v>
      </c>
      <c r="K25" s="128" t="s">
        <v>538</v>
      </c>
      <c r="L25" s="171" t="s">
        <v>1792</v>
      </c>
      <c r="M25" s="188"/>
      <c r="N25" s="153"/>
      <c r="O25" s="127">
        <f t="shared" si="1"/>
        <v>0</v>
      </c>
      <c r="P25" s="127">
        <f t="shared" si="3"/>
        <v>0</v>
      </c>
      <c r="Q25" s="127">
        <f t="shared" si="2"/>
        <v>0</v>
      </c>
    </row>
    <row r="26" spans="3:17" x14ac:dyDescent="0.25">
      <c r="C26" s="171" t="s">
        <v>1801</v>
      </c>
      <c r="D26" s="188">
        <v>300</v>
      </c>
      <c r="E26" s="153">
        <v>90</v>
      </c>
      <c r="F26" s="127">
        <f t="shared" si="0"/>
        <v>27000</v>
      </c>
      <c r="G26" s="191"/>
      <c r="H26" s="172"/>
      <c r="I26" s="160" t="e">
        <f>VLOOKUP(H26,Presupuesto!$B$11:$C$586,2,0)</f>
        <v>#N/A</v>
      </c>
      <c r="J26" s="128" t="str">
        <f t="shared" si="4"/>
        <v>Desarrollo Curricular</v>
      </c>
      <c r="K26" s="128" t="s">
        <v>538</v>
      </c>
      <c r="L26" s="171" t="s">
        <v>1792</v>
      </c>
      <c r="M26" s="188"/>
      <c r="N26" s="153"/>
      <c r="O26" s="127">
        <f t="shared" si="1"/>
        <v>0</v>
      </c>
      <c r="P26" s="127">
        <f t="shared" si="3"/>
        <v>0</v>
      </c>
      <c r="Q26" s="127">
        <f t="shared" si="2"/>
        <v>0</v>
      </c>
    </row>
    <row r="27" spans="3:17" x14ac:dyDescent="0.25">
      <c r="C27" s="171" t="s">
        <v>1802</v>
      </c>
      <c r="D27" s="188">
        <v>50</v>
      </c>
      <c r="E27" s="153">
        <v>600</v>
      </c>
      <c r="F27" s="127">
        <f t="shared" si="0"/>
        <v>30000</v>
      </c>
      <c r="G27" s="191"/>
      <c r="H27" s="172"/>
      <c r="I27" s="160" t="e">
        <f>VLOOKUP(H27,Presupuesto!$B$11:$C$586,2,0)</f>
        <v>#N/A</v>
      </c>
      <c r="J27" s="128" t="str">
        <f t="shared" si="4"/>
        <v>Desarrollo Curricular</v>
      </c>
      <c r="K27" s="128" t="s">
        <v>538</v>
      </c>
      <c r="L27" s="171" t="s">
        <v>1792</v>
      </c>
      <c r="M27" s="188"/>
      <c r="N27" s="153"/>
      <c r="O27" s="127">
        <f t="shared" si="1"/>
        <v>0</v>
      </c>
      <c r="P27" s="127">
        <f t="shared" si="3"/>
        <v>0</v>
      </c>
      <c r="Q27" s="127">
        <f t="shared" si="2"/>
        <v>0</v>
      </c>
    </row>
    <row r="28" spans="3:17" x14ac:dyDescent="0.25">
      <c r="C28" s="171" t="s">
        <v>1803</v>
      </c>
      <c r="D28" s="188">
        <v>30</v>
      </c>
      <c r="E28" s="153">
        <v>130</v>
      </c>
      <c r="F28" s="127">
        <f t="shared" si="0"/>
        <v>3900</v>
      </c>
      <c r="G28" s="191"/>
      <c r="H28" s="172"/>
      <c r="I28" s="160" t="e">
        <f>VLOOKUP(H28,Presupuesto!$B$11:$C$586,2,0)</f>
        <v>#N/A</v>
      </c>
      <c r="J28" s="128" t="str">
        <f t="shared" si="4"/>
        <v>Desarrollo Curricular</v>
      </c>
      <c r="K28" s="128" t="s">
        <v>538</v>
      </c>
      <c r="L28" s="171" t="s">
        <v>1792</v>
      </c>
      <c r="M28" s="188"/>
      <c r="N28" s="153"/>
      <c r="O28" s="127">
        <f t="shared" si="1"/>
        <v>0</v>
      </c>
      <c r="P28" s="127">
        <f t="shared" si="3"/>
        <v>0</v>
      </c>
      <c r="Q28" s="127">
        <f t="shared" si="2"/>
        <v>0</v>
      </c>
    </row>
    <row r="29" spans="3:17" x14ac:dyDescent="0.25">
      <c r="C29" s="171" t="s">
        <v>1804</v>
      </c>
      <c r="D29" s="188">
        <v>50</v>
      </c>
      <c r="E29" s="153">
        <v>2000</v>
      </c>
      <c r="F29" s="127">
        <f t="shared" si="0"/>
        <v>100000</v>
      </c>
      <c r="G29" s="191"/>
      <c r="H29" s="172"/>
      <c r="I29" s="160" t="e">
        <f>VLOOKUP(H29,Presupuesto!$B$11:$C$586,2,0)</f>
        <v>#N/A</v>
      </c>
      <c r="J29" s="128" t="str">
        <f t="shared" si="4"/>
        <v>Desarrollo Curricular</v>
      </c>
      <c r="K29" s="128" t="s">
        <v>538</v>
      </c>
      <c r="L29" s="171" t="s">
        <v>1792</v>
      </c>
      <c r="M29" s="188"/>
      <c r="N29" s="153"/>
      <c r="O29" s="127">
        <f t="shared" si="1"/>
        <v>0</v>
      </c>
      <c r="P29" s="127">
        <f t="shared" si="3"/>
        <v>0</v>
      </c>
      <c r="Q29" s="127">
        <f t="shared" si="2"/>
        <v>0</v>
      </c>
    </row>
    <row r="30" spans="3:17" x14ac:dyDescent="0.25">
      <c r="C30" s="171" t="s">
        <v>1805</v>
      </c>
      <c r="D30" s="188">
        <v>50</v>
      </c>
      <c r="E30" s="153">
        <v>300</v>
      </c>
      <c r="F30" s="127">
        <f t="shared" si="0"/>
        <v>15000</v>
      </c>
      <c r="G30" s="191"/>
      <c r="H30" s="172"/>
      <c r="I30" s="160" t="e">
        <f>VLOOKUP(H30,Presupuesto!$B$11:$C$586,2,0)</f>
        <v>#N/A</v>
      </c>
      <c r="J30" s="128" t="str">
        <f t="shared" si="4"/>
        <v>Desarrollo Curricular</v>
      </c>
      <c r="K30" s="128" t="s">
        <v>538</v>
      </c>
      <c r="L30" s="171" t="s">
        <v>1792</v>
      </c>
      <c r="M30" s="188"/>
      <c r="N30" s="153"/>
      <c r="O30" s="127">
        <f t="shared" si="1"/>
        <v>0</v>
      </c>
      <c r="P30" s="127">
        <f t="shared" si="3"/>
        <v>0</v>
      </c>
      <c r="Q30" s="127">
        <f t="shared" si="2"/>
        <v>0</v>
      </c>
    </row>
    <row r="31" spans="3:17" x14ac:dyDescent="0.25">
      <c r="C31" s="171" t="s">
        <v>1806</v>
      </c>
      <c r="D31" s="188">
        <v>10</v>
      </c>
      <c r="E31" s="153">
        <v>100</v>
      </c>
      <c r="F31" s="127">
        <f t="shared" si="0"/>
        <v>1000</v>
      </c>
      <c r="G31" s="191"/>
      <c r="H31" s="172"/>
      <c r="I31" s="160" t="e">
        <f>VLOOKUP(H31,Presupuesto!$B$11:$C$586,2,0)</f>
        <v>#N/A</v>
      </c>
      <c r="J31" s="128" t="str">
        <f t="shared" si="4"/>
        <v>Desarrollo Curricular</v>
      </c>
      <c r="K31" s="128" t="s">
        <v>538</v>
      </c>
      <c r="L31" s="171" t="s">
        <v>1792</v>
      </c>
      <c r="M31" s="188"/>
      <c r="N31" s="153"/>
      <c r="O31" s="127">
        <f t="shared" si="1"/>
        <v>0</v>
      </c>
      <c r="P31" s="127">
        <f t="shared" si="3"/>
        <v>0</v>
      </c>
      <c r="Q31" s="127">
        <f t="shared" si="2"/>
        <v>0</v>
      </c>
    </row>
    <row r="32" spans="3:17" x14ac:dyDescent="0.25">
      <c r="C32" s="171" t="s">
        <v>1807</v>
      </c>
      <c r="D32" s="188">
        <v>10</v>
      </c>
      <c r="E32" s="153">
        <v>100</v>
      </c>
      <c r="F32" s="127">
        <f t="shared" si="0"/>
        <v>1000</v>
      </c>
      <c r="G32" s="191"/>
      <c r="H32" s="172"/>
      <c r="I32" s="160" t="e">
        <f>VLOOKUP(H32,Presupuesto!$B$11:$C$586,2,0)</f>
        <v>#N/A</v>
      </c>
      <c r="J32" s="128" t="str">
        <f t="shared" si="4"/>
        <v>Desarrollo Curricular</v>
      </c>
      <c r="K32" s="128" t="s">
        <v>538</v>
      </c>
      <c r="L32" s="171" t="s">
        <v>1792</v>
      </c>
      <c r="M32" s="188"/>
      <c r="N32" s="153"/>
      <c r="O32" s="127">
        <f t="shared" si="1"/>
        <v>0</v>
      </c>
      <c r="P32" s="127">
        <f t="shared" si="3"/>
        <v>0</v>
      </c>
      <c r="Q32" s="127">
        <f t="shared" si="2"/>
        <v>0</v>
      </c>
    </row>
    <row r="33" spans="3:17" x14ac:dyDescent="0.25">
      <c r="C33" s="171" t="s">
        <v>1808</v>
      </c>
      <c r="D33" s="188">
        <v>100</v>
      </c>
      <c r="E33" s="153">
        <v>300</v>
      </c>
      <c r="F33" s="127">
        <f t="shared" si="0"/>
        <v>30000</v>
      </c>
      <c r="G33" s="191"/>
      <c r="H33" s="172"/>
      <c r="I33" s="160" t="e">
        <f>VLOOKUP(H33,Presupuesto!$B$11:$C$586,2,0)</f>
        <v>#N/A</v>
      </c>
      <c r="J33" s="128" t="str">
        <f t="shared" si="4"/>
        <v>Desarrollo Curricular</v>
      </c>
      <c r="K33" s="128" t="s">
        <v>538</v>
      </c>
      <c r="L33" s="171" t="s">
        <v>1792</v>
      </c>
      <c r="M33" s="188"/>
      <c r="N33" s="153"/>
      <c r="O33" s="127">
        <f t="shared" si="1"/>
        <v>0</v>
      </c>
      <c r="P33" s="127">
        <f t="shared" si="3"/>
        <v>0</v>
      </c>
      <c r="Q33" s="127">
        <f t="shared" si="2"/>
        <v>0</v>
      </c>
    </row>
    <row r="34" spans="3:17" x14ac:dyDescent="0.25">
      <c r="C34" s="171" t="s">
        <v>1809</v>
      </c>
      <c r="D34" s="188">
        <v>50</v>
      </c>
      <c r="E34" s="153">
        <v>300</v>
      </c>
      <c r="F34" s="127" t="s">
        <v>1810</v>
      </c>
      <c r="G34" s="191"/>
      <c r="H34" s="172"/>
      <c r="I34" s="160" t="e">
        <f>VLOOKUP(H34,Presupuesto!$B$11:$C$586,2,0)</f>
        <v>#N/A</v>
      </c>
      <c r="J34" s="128" t="str">
        <f t="shared" si="4"/>
        <v>Desarrollo Curricular</v>
      </c>
      <c r="K34" s="128" t="s">
        <v>538</v>
      </c>
      <c r="L34" s="171" t="s">
        <v>1792</v>
      </c>
      <c r="M34" s="188"/>
      <c r="N34" s="153"/>
      <c r="O34" s="127">
        <f t="shared" si="1"/>
        <v>0</v>
      </c>
      <c r="P34" s="127">
        <f t="shared" si="3"/>
        <v>0</v>
      </c>
      <c r="Q34" s="127">
        <f t="shared" si="2"/>
        <v>0</v>
      </c>
    </row>
    <row r="35" spans="3:17" x14ac:dyDescent="0.25">
      <c r="C35" s="171"/>
      <c r="D35" s="188"/>
      <c r="E35" s="153"/>
      <c r="F35" s="127">
        <f t="shared" si="0"/>
        <v>0</v>
      </c>
      <c r="G35" s="191"/>
      <c r="H35" s="172"/>
      <c r="I35" s="160" t="e">
        <f>VLOOKUP(H35,Presupuesto!$B$11:$C$586,2,0)</f>
        <v>#N/A</v>
      </c>
      <c r="J35" s="128" t="str">
        <f t="shared" si="4"/>
        <v>Desarrollo Curricular</v>
      </c>
      <c r="K35" s="128" t="s">
        <v>538</v>
      </c>
      <c r="L35" s="171" t="s">
        <v>1792</v>
      </c>
      <c r="M35" s="188"/>
      <c r="N35" s="153"/>
      <c r="O35" s="127">
        <f t="shared" si="1"/>
        <v>0</v>
      </c>
      <c r="P35" s="127">
        <f t="shared" si="3"/>
        <v>0</v>
      </c>
      <c r="Q35" s="127">
        <f t="shared" si="2"/>
        <v>0</v>
      </c>
    </row>
    <row r="36" spans="3:17" x14ac:dyDescent="0.25">
      <c r="C36" s="171"/>
      <c r="D36" s="188"/>
      <c r="E36" s="153"/>
      <c r="F36" s="127">
        <f t="shared" si="0"/>
        <v>0</v>
      </c>
      <c r="G36" s="191"/>
      <c r="H36" s="172"/>
      <c r="I36" s="160" t="e">
        <f>VLOOKUP(H36,Presupuesto!$B$11:$C$586,2,0)</f>
        <v>#N/A</v>
      </c>
      <c r="J36" s="128" t="str">
        <f t="shared" si="4"/>
        <v>Desarrollo Curricular</v>
      </c>
      <c r="K36" s="128" t="s">
        <v>538</v>
      </c>
      <c r="L36" s="171"/>
      <c r="M36" s="188"/>
      <c r="N36" s="153"/>
      <c r="O36" s="127">
        <f t="shared" si="1"/>
        <v>0</v>
      </c>
      <c r="P36" s="127">
        <f t="shared" si="3"/>
        <v>0</v>
      </c>
      <c r="Q36" s="127">
        <f t="shared" si="2"/>
        <v>0</v>
      </c>
    </row>
    <row r="37" spans="3:17" x14ac:dyDescent="0.25">
      <c r="C37" s="171"/>
      <c r="D37" s="188"/>
      <c r="E37" s="153"/>
      <c r="F37" s="127">
        <f t="shared" si="0"/>
        <v>0</v>
      </c>
      <c r="G37" s="191"/>
      <c r="H37" s="172"/>
      <c r="I37" s="160" t="e">
        <f>VLOOKUP(H37,Presupuesto!$B$11:$C$586,2,0)</f>
        <v>#N/A</v>
      </c>
      <c r="J37" s="128" t="str">
        <f t="shared" si="4"/>
        <v>Desarrollo Curricular</v>
      </c>
      <c r="K37" s="128" t="s">
        <v>538</v>
      </c>
      <c r="L37" s="171"/>
      <c r="M37" s="188"/>
      <c r="N37" s="153"/>
      <c r="O37" s="127">
        <f t="shared" si="1"/>
        <v>0</v>
      </c>
      <c r="P37" s="127">
        <f t="shared" si="3"/>
        <v>0</v>
      </c>
      <c r="Q37" s="127">
        <f t="shared" si="2"/>
        <v>0</v>
      </c>
    </row>
    <row r="38" spans="3:17" x14ac:dyDescent="0.25">
      <c r="C38" s="171"/>
      <c r="D38" s="188"/>
      <c r="E38" s="153"/>
      <c r="F38" s="127">
        <f t="shared" si="0"/>
        <v>0</v>
      </c>
      <c r="G38" s="191"/>
      <c r="H38" s="172"/>
      <c r="I38" s="160" t="e">
        <f>VLOOKUP(H38,Presupuesto!$B$11:$C$586,2,0)</f>
        <v>#N/A</v>
      </c>
      <c r="J38" s="128" t="str">
        <f t="shared" si="4"/>
        <v>Desarrollo Curricular</v>
      </c>
      <c r="K38" s="128" t="s">
        <v>538</v>
      </c>
      <c r="L38" s="171"/>
      <c r="M38" s="188"/>
      <c r="N38" s="153"/>
      <c r="O38" s="127">
        <f t="shared" si="1"/>
        <v>0</v>
      </c>
      <c r="P38" s="127">
        <f t="shared" ref="P38:P51" si="5">$O38*P$16</f>
        <v>0</v>
      </c>
      <c r="Q38" s="127">
        <f t="shared" si="2"/>
        <v>0</v>
      </c>
    </row>
    <row r="39" spans="3:17" x14ac:dyDescent="0.25">
      <c r="C39" s="173"/>
      <c r="D39" s="181"/>
      <c r="E39" s="148"/>
      <c r="F39" s="127">
        <f t="shared" si="0"/>
        <v>0</v>
      </c>
      <c r="G39" s="191"/>
      <c r="H39" s="174"/>
      <c r="I39" s="160" t="e">
        <f>VLOOKUP(H39,Presupuesto!$B$11:$C$586,2,0)</f>
        <v>#N/A</v>
      </c>
      <c r="J39" s="128" t="str">
        <f t="shared" si="4"/>
        <v>Desarrollo Curricular</v>
      </c>
      <c r="K39" s="128" t="s">
        <v>538</v>
      </c>
      <c r="L39" s="173"/>
      <c r="M39" s="181"/>
      <c r="N39" s="148"/>
      <c r="O39" s="127">
        <f t="shared" si="1"/>
        <v>0</v>
      </c>
      <c r="P39" s="127">
        <f t="shared" si="5"/>
        <v>0</v>
      </c>
      <c r="Q39" s="127">
        <f t="shared" si="2"/>
        <v>0</v>
      </c>
    </row>
    <row r="40" spans="3:17" x14ac:dyDescent="0.25">
      <c r="C40" s="173"/>
      <c r="D40" s="181"/>
      <c r="E40" s="148"/>
      <c r="F40" s="127">
        <f t="shared" si="0"/>
        <v>0</v>
      </c>
      <c r="G40" s="191"/>
      <c r="H40" s="174"/>
      <c r="I40" s="160" t="e">
        <f>VLOOKUP(H40,Presupuesto!$B$11:$C$586,2,0)</f>
        <v>#N/A</v>
      </c>
      <c r="J40" s="128" t="str">
        <f t="shared" si="4"/>
        <v>Desarrollo Curricular</v>
      </c>
      <c r="K40" s="128" t="s">
        <v>538</v>
      </c>
      <c r="L40" s="173"/>
      <c r="M40" s="181"/>
      <c r="N40" s="148"/>
      <c r="O40" s="127">
        <f t="shared" si="1"/>
        <v>0</v>
      </c>
      <c r="P40" s="127">
        <f t="shared" si="5"/>
        <v>0</v>
      </c>
      <c r="Q40" s="127">
        <f t="shared" si="2"/>
        <v>0</v>
      </c>
    </row>
    <row r="41" spans="3:17" x14ac:dyDescent="0.25">
      <c r="C41" s="173"/>
      <c r="D41" s="181"/>
      <c r="E41" s="148"/>
      <c r="F41" s="127">
        <f t="shared" si="0"/>
        <v>0</v>
      </c>
      <c r="G41" s="191"/>
      <c r="H41" s="174"/>
      <c r="I41" s="160" t="e">
        <f>VLOOKUP(H41,Presupuesto!$B$11:$C$586,2,0)</f>
        <v>#N/A</v>
      </c>
      <c r="J41" s="128" t="str">
        <f t="shared" si="4"/>
        <v>Desarrollo Curricular</v>
      </c>
      <c r="K41" s="128" t="s">
        <v>538</v>
      </c>
      <c r="L41" s="173"/>
      <c r="M41" s="181"/>
      <c r="N41" s="148"/>
      <c r="O41" s="127">
        <f t="shared" si="1"/>
        <v>0</v>
      </c>
      <c r="P41" s="127">
        <f t="shared" si="5"/>
        <v>0</v>
      </c>
      <c r="Q41" s="127">
        <f t="shared" si="2"/>
        <v>0</v>
      </c>
    </row>
    <row r="42" spans="3:17" x14ac:dyDescent="0.25">
      <c r="C42" s="173"/>
      <c r="D42" s="181"/>
      <c r="E42" s="148"/>
      <c r="F42" s="127">
        <f t="shared" si="0"/>
        <v>0</v>
      </c>
      <c r="G42" s="191"/>
      <c r="H42" s="174"/>
      <c r="I42" s="160" t="e">
        <f>VLOOKUP(H42,Presupuesto!$B$11:$C$586,2,0)</f>
        <v>#N/A</v>
      </c>
      <c r="J42" s="128" t="str">
        <f t="shared" si="4"/>
        <v>Desarrollo Curricular</v>
      </c>
      <c r="K42" s="128" t="s">
        <v>538</v>
      </c>
      <c r="L42" s="173"/>
      <c r="M42" s="181"/>
      <c r="N42" s="148"/>
      <c r="O42" s="127">
        <f t="shared" si="1"/>
        <v>0</v>
      </c>
      <c r="P42" s="127">
        <f t="shared" si="5"/>
        <v>0</v>
      </c>
      <c r="Q42" s="127">
        <f t="shared" si="2"/>
        <v>0</v>
      </c>
    </row>
    <row r="43" spans="3:17" x14ac:dyDescent="0.25">
      <c r="C43" s="173"/>
      <c r="D43" s="181"/>
      <c r="E43" s="148"/>
      <c r="F43" s="127">
        <f t="shared" si="0"/>
        <v>0</v>
      </c>
      <c r="G43" s="191"/>
      <c r="H43" s="174"/>
      <c r="I43" s="160" t="e">
        <f>VLOOKUP(H43,Presupuesto!$B$11:$C$586,2,0)</f>
        <v>#N/A</v>
      </c>
      <c r="J43" s="128" t="str">
        <f t="shared" si="4"/>
        <v>Desarrollo Curricular</v>
      </c>
      <c r="K43" s="128" t="s">
        <v>538</v>
      </c>
      <c r="L43" s="173"/>
      <c r="M43" s="181"/>
      <c r="N43" s="148"/>
      <c r="O43" s="127">
        <f t="shared" si="1"/>
        <v>0</v>
      </c>
      <c r="P43" s="127">
        <f t="shared" si="5"/>
        <v>0</v>
      </c>
      <c r="Q43" s="127">
        <f t="shared" si="2"/>
        <v>0</v>
      </c>
    </row>
    <row r="44" spans="3:17" x14ac:dyDescent="0.25">
      <c r="C44" s="173"/>
      <c r="D44" s="181"/>
      <c r="E44" s="148"/>
      <c r="F44" s="127">
        <f t="shared" si="0"/>
        <v>0</v>
      </c>
      <c r="G44" s="191"/>
      <c r="H44" s="174"/>
      <c r="I44" s="160" t="e">
        <f>VLOOKUP(H44,Presupuesto!$B$11:$C$586,2,0)</f>
        <v>#N/A</v>
      </c>
      <c r="J44" s="128" t="str">
        <f t="shared" si="4"/>
        <v>Desarrollo Curricular</v>
      </c>
      <c r="K44" s="128" t="s">
        <v>538</v>
      </c>
      <c r="L44" s="173"/>
      <c r="M44" s="181"/>
      <c r="N44" s="148"/>
      <c r="O44" s="127">
        <f t="shared" si="1"/>
        <v>0</v>
      </c>
      <c r="P44" s="127">
        <f t="shared" si="5"/>
        <v>0</v>
      </c>
      <c r="Q44" s="127">
        <f t="shared" si="2"/>
        <v>0</v>
      </c>
    </row>
    <row r="45" spans="3:17" x14ac:dyDescent="0.25">
      <c r="C45" s="173"/>
      <c r="D45" s="181"/>
      <c r="E45" s="148"/>
      <c r="F45" s="127">
        <f t="shared" si="0"/>
        <v>0</v>
      </c>
      <c r="G45" s="191"/>
      <c r="H45" s="174"/>
      <c r="I45" s="160" t="e">
        <f>VLOOKUP(H45,Presupuesto!$B$11:$C$586,2,0)</f>
        <v>#N/A</v>
      </c>
      <c r="J45" s="128" t="str">
        <f t="shared" si="4"/>
        <v>Desarrollo Curricular</v>
      </c>
      <c r="K45" s="128" t="s">
        <v>538</v>
      </c>
      <c r="L45" s="173"/>
      <c r="M45" s="181"/>
      <c r="N45" s="148"/>
      <c r="O45" s="127">
        <f t="shared" si="1"/>
        <v>0</v>
      </c>
      <c r="P45" s="127">
        <f t="shared" si="5"/>
        <v>0</v>
      </c>
      <c r="Q45" s="127">
        <f t="shared" si="2"/>
        <v>0</v>
      </c>
    </row>
    <row r="46" spans="3:17" x14ac:dyDescent="0.25">
      <c r="C46" s="173"/>
      <c r="D46" s="181"/>
      <c r="E46" s="148"/>
      <c r="F46" s="127">
        <f t="shared" si="0"/>
        <v>0</v>
      </c>
      <c r="G46" s="191"/>
      <c r="H46" s="174"/>
      <c r="I46" s="160" t="e">
        <f>VLOOKUP(H46,Presupuesto!$B$11:$C$586,2,0)</f>
        <v>#N/A</v>
      </c>
      <c r="J46" s="128" t="str">
        <f t="shared" si="4"/>
        <v>Desarrollo Curricular</v>
      </c>
      <c r="K46" s="128" t="s">
        <v>538</v>
      </c>
      <c r="L46" s="173"/>
      <c r="M46" s="181"/>
      <c r="N46" s="148"/>
      <c r="O46" s="127">
        <f t="shared" si="1"/>
        <v>0</v>
      </c>
      <c r="P46" s="127">
        <f t="shared" si="5"/>
        <v>0</v>
      </c>
      <c r="Q46" s="127">
        <f t="shared" si="2"/>
        <v>0</v>
      </c>
    </row>
    <row r="47" spans="3:17" x14ac:dyDescent="0.25">
      <c r="C47" s="175"/>
      <c r="D47" s="181"/>
      <c r="E47" s="148"/>
      <c r="F47" s="127">
        <f t="shared" si="0"/>
        <v>0</v>
      </c>
      <c r="G47" s="191"/>
      <c r="H47" s="176"/>
      <c r="I47" s="160" t="e">
        <f>VLOOKUP(H47,Presupuesto!$B$11:$C$586,2,0)</f>
        <v>#N/A</v>
      </c>
      <c r="J47" s="128" t="str">
        <f t="shared" si="4"/>
        <v>Desarrollo Curricular</v>
      </c>
      <c r="K47" s="128" t="s">
        <v>538</v>
      </c>
      <c r="L47" s="175"/>
      <c r="M47" s="181"/>
      <c r="N47" s="148"/>
      <c r="O47" s="127">
        <f t="shared" si="1"/>
        <v>0</v>
      </c>
      <c r="P47" s="127">
        <f t="shared" si="5"/>
        <v>0</v>
      </c>
      <c r="Q47" s="127">
        <f t="shared" si="2"/>
        <v>0</v>
      </c>
    </row>
    <row r="48" spans="3:17" x14ac:dyDescent="0.25">
      <c r="C48" s="175"/>
      <c r="D48" s="181"/>
      <c r="E48" s="148"/>
      <c r="F48" s="127">
        <f t="shared" si="0"/>
        <v>0</v>
      </c>
      <c r="G48" s="191"/>
      <c r="H48" s="176"/>
      <c r="I48" s="160" t="e">
        <f>VLOOKUP(H48,Presupuesto!$B$11:$C$586,2,0)</f>
        <v>#N/A</v>
      </c>
      <c r="J48" s="128" t="str">
        <f t="shared" si="4"/>
        <v>Desarrollo Curricular</v>
      </c>
      <c r="K48" s="128" t="s">
        <v>538</v>
      </c>
      <c r="L48" s="175"/>
      <c r="M48" s="181"/>
      <c r="N48" s="148"/>
      <c r="O48" s="127">
        <f t="shared" si="1"/>
        <v>0</v>
      </c>
      <c r="P48" s="127">
        <f t="shared" si="5"/>
        <v>0</v>
      </c>
      <c r="Q48" s="127">
        <f t="shared" si="2"/>
        <v>0</v>
      </c>
    </row>
    <row r="49" spans="3:17" x14ac:dyDescent="0.25">
      <c r="C49" s="175"/>
      <c r="D49" s="181"/>
      <c r="E49" s="148"/>
      <c r="F49" s="127">
        <f t="shared" si="0"/>
        <v>0</v>
      </c>
      <c r="G49" s="191"/>
      <c r="H49" s="176"/>
      <c r="I49" s="160" t="e">
        <f>VLOOKUP(H49,Presupuesto!$B$11:$C$586,2,0)</f>
        <v>#N/A</v>
      </c>
      <c r="J49" s="128" t="str">
        <f t="shared" si="4"/>
        <v>Desarrollo Curricular</v>
      </c>
      <c r="K49" s="128" t="s">
        <v>538</v>
      </c>
      <c r="L49" s="175"/>
      <c r="M49" s="181"/>
      <c r="N49" s="148"/>
      <c r="O49" s="127">
        <f t="shared" si="1"/>
        <v>0</v>
      </c>
      <c r="P49" s="127">
        <f t="shared" si="5"/>
        <v>0</v>
      </c>
      <c r="Q49" s="127">
        <f t="shared" si="2"/>
        <v>0</v>
      </c>
    </row>
    <row r="50" spans="3:17" x14ac:dyDescent="0.25">
      <c r="C50" s="175"/>
      <c r="D50" s="181"/>
      <c r="E50" s="148"/>
      <c r="F50" s="127">
        <f t="shared" si="0"/>
        <v>0</v>
      </c>
      <c r="G50" s="191"/>
      <c r="H50" s="176"/>
      <c r="I50" s="160" t="e">
        <f>VLOOKUP(H50,Presupuesto!$B$11:$C$586,2,0)</f>
        <v>#N/A</v>
      </c>
      <c r="J50" s="128" t="str">
        <f t="shared" si="4"/>
        <v>Desarrollo Curricular</v>
      </c>
      <c r="K50" s="128" t="s">
        <v>538</v>
      </c>
      <c r="L50" s="175"/>
      <c r="M50" s="181"/>
      <c r="N50" s="148"/>
      <c r="O50" s="127">
        <f t="shared" si="1"/>
        <v>0</v>
      </c>
      <c r="P50" s="127">
        <f t="shared" si="5"/>
        <v>0</v>
      </c>
      <c r="Q50" s="127">
        <f t="shared" si="2"/>
        <v>0</v>
      </c>
    </row>
    <row r="51" spans="3:17" ht="15.75" thickBot="1" x14ac:dyDescent="0.3">
      <c r="C51" s="177"/>
      <c r="D51" s="189"/>
      <c r="E51" s="133"/>
      <c r="F51" s="135">
        <f t="shared" si="0"/>
        <v>0</v>
      </c>
      <c r="G51" s="192"/>
      <c r="H51" s="178"/>
      <c r="I51" s="162" t="e">
        <f>VLOOKUP(H51,Presupuesto!$B$11:$C$586,2,0)</f>
        <v>#N/A</v>
      </c>
      <c r="J51" s="136" t="str">
        <f t="shared" ref="J51" si="6">$J$20</f>
        <v>Desarrollo Curricular</v>
      </c>
      <c r="K51" s="154" t="s">
        <v>520</v>
      </c>
      <c r="L51" s="177"/>
      <c r="M51" s="189"/>
      <c r="N51" s="133"/>
      <c r="O51" s="135">
        <f t="shared" si="1"/>
        <v>0</v>
      </c>
      <c r="P51" s="135">
        <f t="shared" si="5"/>
        <v>0</v>
      </c>
      <c r="Q51" s="135">
        <f t="shared" si="2"/>
        <v>0</v>
      </c>
    </row>
    <row r="52" spans="3:17" x14ac:dyDescent="0.25">
      <c r="G52" s="115"/>
    </row>
    <row r="53" spans="3:17" x14ac:dyDescent="0.25">
      <c r="G53" s="115"/>
    </row>
    <row r="54" spans="3:17" x14ac:dyDescent="0.25">
      <c r="G54" s="115"/>
    </row>
    <row r="55" spans="3:17" x14ac:dyDescent="0.25">
      <c r="G55" s="115"/>
    </row>
    <row r="56" spans="3:17" x14ac:dyDescent="0.25">
      <c r="G56" s="115"/>
    </row>
    <row r="57" spans="3:17" x14ac:dyDescent="0.25">
      <c r="G57" s="115"/>
    </row>
    <row r="58" spans="3:17" x14ac:dyDescent="0.25">
      <c r="G58" s="115"/>
    </row>
    <row r="59" spans="3:17" x14ac:dyDescent="0.25">
      <c r="G59" s="115"/>
    </row>
    <row r="60" spans="3:17" x14ac:dyDescent="0.25">
      <c r="G60" s="115"/>
    </row>
    <row r="61" spans="3:17" x14ac:dyDescent="0.25">
      <c r="G61" s="115"/>
    </row>
    <row r="62" spans="3:17" x14ac:dyDescent="0.25">
      <c r="G62" s="115"/>
    </row>
    <row r="63" spans="3:17" x14ac:dyDescent="0.25">
      <c r="G63" s="115"/>
    </row>
    <row r="64" spans="3:17" x14ac:dyDescent="0.25">
      <c r="G64" s="115"/>
    </row>
    <row r="65" spans="7:7" x14ac:dyDescent="0.25">
      <c r="G65" s="115"/>
    </row>
    <row r="66" spans="7:7" x14ac:dyDescent="0.25">
      <c r="G66" s="115"/>
    </row>
    <row r="67" spans="7:7" x14ac:dyDescent="0.25">
      <c r="G67" s="115"/>
    </row>
    <row r="68" spans="7:7" x14ac:dyDescent="0.25">
      <c r="G68" s="115"/>
    </row>
    <row r="69" spans="7:7" x14ac:dyDescent="0.25">
      <c r="G69" s="115"/>
    </row>
    <row r="70" spans="7:7" x14ac:dyDescent="0.25">
      <c r="G70" s="115"/>
    </row>
    <row r="71" spans="7:7" x14ac:dyDescent="0.25">
      <c r="G71" s="115"/>
    </row>
    <row r="72" spans="7:7" x14ac:dyDescent="0.25">
      <c r="G72" s="115"/>
    </row>
    <row r="73" spans="7:7" x14ac:dyDescent="0.25">
      <c r="G73" s="115"/>
    </row>
    <row r="74" spans="7:7" x14ac:dyDescent="0.25">
      <c r="G74" s="115"/>
    </row>
    <row r="75" spans="7:7" x14ac:dyDescent="0.25">
      <c r="G75" s="115"/>
    </row>
    <row r="76" spans="7:7" x14ac:dyDescent="0.25">
      <c r="G76" s="115"/>
    </row>
    <row r="77" spans="7:7" x14ac:dyDescent="0.25">
      <c r="G77" s="115"/>
    </row>
    <row r="78" spans="7:7" x14ac:dyDescent="0.25">
      <c r="G78" s="115"/>
    </row>
    <row r="79" spans="7:7" x14ac:dyDescent="0.25">
      <c r="G79" s="115"/>
    </row>
    <row r="80" spans="7:7" x14ac:dyDescent="0.25">
      <c r="G80" s="115"/>
    </row>
    <row r="81" spans="7:7" x14ac:dyDescent="0.25">
      <c r="G81" s="115"/>
    </row>
    <row r="82" spans="7:7" x14ac:dyDescent="0.25">
      <c r="G82" s="115"/>
    </row>
    <row r="83" spans="7:7" x14ac:dyDescent="0.25">
      <c r="G83" s="115"/>
    </row>
    <row r="84" spans="7:7" x14ac:dyDescent="0.25">
      <c r="G84" s="115"/>
    </row>
    <row r="85" spans="7:7" x14ac:dyDescent="0.25">
      <c r="G85" s="115"/>
    </row>
    <row r="86" spans="7:7" x14ac:dyDescent="0.25">
      <c r="G86" s="115"/>
    </row>
    <row r="87" spans="7:7" x14ac:dyDescent="0.25">
      <c r="G87" s="115"/>
    </row>
    <row r="88" spans="7:7" x14ac:dyDescent="0.25">
      <c r="G88" s="115"/>
    </row>
    <row r="89" spans="7:7" x14ac:dyDescent="0.25">
      <c r="G89" s="115"/>
    </row>
    <row r="90" spans="7:7" x14ac:dyDescent="0.25">
      <c r="G90" s="115"/>
    </row>
    <row r="91" spans="7:7" x14ac:dyDescent="0.25">
      <c r="G91" s="115"/>
    </row>
    <row r="92" spans="7:7" x14ac:dyDescent="0.25">
      <c r="G92" s="115"/>
    </row>
    <row r="93" spans="7:7" x14ac:dyDescent="0.25">
      <c r="G93" s="115"/>
    </row>
    <row r="94" spans="7:7" x14ac:dyDescent="0.25">
      <c r="G94" s="115"/>
    </row>
    <row r="95" spans="7:7" x14ac:dyDescent="0.25">
      <c r="G95" s="115"/>
    </row>
    <row r="96" spans="7:7" x14ac:dyDescent="0.25">
      <c r="G96" s="115"/>
    </row>
    <row r="97" spans="7:7" x14ac:dyDescent="0.25">
      <c r="G97" s="115"/>
    </row>
    <row r="98" spans="7:7" x14ac:dyDescent="0.25">
      <c r="G98" s="115"/>
    </row>
    <row r="99" spans="7:7" x14ac:dyDescent="0.25">
      <c r="G99" s="115"/>
    </row>
    <row r="100" spans="7:7" x14ac:dyDescent="0.25">
      <c r="G100" s="115"/>
    </row>
    <row r="101" spans="7:7" x14ac:dyDescent="0.25">
      <c r="G101" s="115"/>
    </row>
    <row r="102" spans="7:7" x14ac:dyDescent="0.25">
      <c r="G102" s="115"/>
    </row>
    <row r="103" spans="7:7" x14ac:dyDescent="0.25">
      <c r="G103" s="115"/>
    </row>
    <row r="104" spans="7:7" x14ac:dyDescent="0.25">
      <c r="G104" s="115"/>
    </row>
    <row r="105" spans="7:7" x14ac:dyDescent="0.25">
      <c r="G105" s="115"/>
    </row>
    <row r="106" spans="7:7" x14ac:dyDescent="0.25">
      <c r="G106" s="115"/>
    </row>
    <row r="107" spans="7:7" x14ac:dyDescent="0.25">
      <c r="G107" s="115"/>
    </row>
  </sheetData>
  <dataValidations xWindow="564" yWindow="322"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82"/>
  <sheetViews>
    <sheetView topLeftCell="E11" zoomScale="80" zoomScaleNormal="80" workbookViewId="0">
      <selection activeCell="P12" sqref="P12"/>
    </sheetView>
  </sheetViews>
  <sheetFormatPr baseColWidth="10" defaultColWidth="11.5703125" defaultRowHeight="15" x14ac:dyDescent="0.25"/>
  <cols>
    <col min="1" max="1" width="35.5703125" style="115" customWidth="1"/>
    <col min="2" max="2" width="21.7109375" style="115" customWidth="1"/>
    <col min="3" max="4" width="27.42578125" style="115" customWidth="1"/>
    <col min="5" max="5" width="27.42578125" style="97" customWidth="1"/>
    <col min="6" max="6" width="27.42578125" style="115" customWidth="1"/>
    <col min="7" max="7" width="15.28515625" style="115" customWidth="1"/>
    <col min="8" max="8" width="15.42578125" style="115" bestFit="1" customWidth="1"/>
    <col min="9" max="9" width="15.28515625" style="115" customWidth="1"/>
    <col min="10" max="10" width="18.85546875" style="115" customWidth="1"/>
    <col min="11" max="11" width="15.85546875" style="115" customWidth="1"/>
    <col min="12" max="12" width="17.28515625" style="115" customWidth="1"/>
    <col min="13" max="13" width="12.7109375" style="115" bestFit="1" customWidth="1"/>
    <col min="14" max="14" width="16.7109375" style="115" customWidth="1"/>
    <col min="15" max="15" width="15.28515625" style="115" customWidth="1"/>
    <col min="16" max="16" width="18.28515625" style="115" customWidth="1"/>
    <col min="17" max="18" width="11.5703125" style="115"/>
    <col min="19" max="20" width="14.140625" style="115" customWidth="1"/>
    <col min="21" max="21" width="20" style="115" customWidth="1"/>
    <col min="22" max="22" width="18.85546875" style="115" customWidth="1"/>
    <col min="23" max="23" width="17" style="115" customWidth="1"/>
    <col min="24" max="16384" width="11.5703125" style="115"/>
  </cols>
  <sheetData>
    <row r="1" spans="1:23" ht="18" customHeight="1" x14ac:dyDescent="0.25">
      <c r="B1" s="251"/>
      <c r="C1" s="251"/>
      <c r="D1" s="251"/>
      <c r="E1" s="324"/>
      <c r="G1" s="252" t="s">
        <v>1749</v>
      </c>
      <c r="H1" s="251"/>
      <c r="I1" s="251"/>
      <c r="J1" s="251"/>
      <c r="K1" s="251"/>
      <c r="L1" s="251"/>
      <c r="M1" s="251"/>
      <c r="N1" s="251"/>
      <c r="O1" s="251"/>
      <c r="P1" s="251"/>
      <c r="Q1" s="251"/>
      <c r="R1" s="251"/>
      <c r="S1" s="251"/>
      <c r="T1" s="251"/>
      <c r="U1" s="251"/>
      <c r="V1" s="251"/>
      <c r="W1" s="251"/>
    </row>
    <row r="2" spans="1:23" ht="18" customHeight="1" x14ac:dyDescent="0.25">
      <c r="A2" s="490" t="s">
        <v>1748</v>
      </c>
      <c r="B2" s="251"/>
      <c r="C2" s="251"/>
      <c r="D2" s="251"/>
      <c r="E2" s="324"/>
      <c r="G2" s="252"/>
      <c r="H2" s="251"/>
      <c r="I2" s="251"/>
      <c r="J2" s="251"/>
      <c r="K2" s="251"/>
      <c r="L2" s="251"/>
      <c r="M2" s="251"/>
      <c r="N2" s="251"/>
      <c r="O2" s="251"/>
      <c r="P2" s="251"/>
      <c r="Q2" s="251"/>
      <c r="R2" s="251"/>
      <c r="S2" s="251"/>
      <c r="T2" s="251"/>
      <c r="U2" s="251"/>
      <c r="V2" s="251"/>
      <c r="W2" s="251"/>
    </row>
    <row r="3" spans="1:23" ht="18" customHeight="1" x14ac:dyDescent="0.25">
      <c r="A3" s="490" t="s">
        <v>1750</v>
      </c>
      <c r="B3" s="251"/>
      <c r="C3" s="251"/>
      <c r="D3" s="251"/>
      <c r="E3" s="324"/>
      <c r="G3" s="252"/>
      <c r="H3" s="251"/>
      <c r="I3" s="251"/>
      <c r="J3" s="251"/>
      <c r="K3" s="251"/>
      <c r="L3" s="251"/>
      <c r="M3" s="251"/>
      <c r="N3" s="251"/>
      <c r="O3" s="251"/>
      <c r="P3" s="251"/>
      <c r="Q3" s="251"/>
      <c r="R3" s="251"/>
      <c r="S3" s="251"/>
      <c r="T3" s="251"/>
      <c r="U3" s="251"/>
      <c r="V3" s="251"/>
      <c r="W3" s="251"/>
    </row>
    <row r="4" spans="1:23" ht="18" customHeight="1" x14ac:dyDescent="0.25">
      <c r="A4" s="490" t="s">
        <v>1751</v>
      </c>
      <c r="B4" s="251"/>
      <c r="C4" s="251"/>
      <c r="D4" s="251"/>
      <c r="E4" s="324"/>
      <c r="G4" s="252"/>
      <c r="H4" s="251"/>
      <c r="I4" s="251"/>
      <c r="J4" s="251"/>
      <c r="K4" s="251"/>
      <c r="L4" s="251"/>
      <c r="M4" s="251"/>
      <c r="N4" s="251"/>
      <c r="O4" s="251"/>
      <c r="P4" s="251"/>
      <c r="Q4" s="251"/>
      <c r="R4" s="251"/>
      <c r="S4" s="251"/>
      <c r="T4" s="251"/>
      <c r="U4" s="251"/>
      <c r="V4" s="251"/>
      <c r="W4" s="251"/>
    </row>
    <row r="5" spans="1:23" ht="14.45" customHeight="1" x14ac:dyDescent="0.25">
      <c r="A5" s="490" t="s">
        <v>1752</v>
      </c>
      <c r="B5" s="253"/>
      <c r="C5" s="253"/>
      <c r="D5" s="253"/>
      <c r="E5" s="258"/>
      <c r="F5" s="253"/>
      <c r="G5" s="253"/>
      <c r="H5" s="253"/>
      <c r="I5" s="253"/>
      <c r="J5" s="253"/>
      <c r="K5" s="253"/>
      <c r="L5" s="253"/>
      <c r="M5" s="253"/>
      <c r="N5" s="253"/>
      <c r="O5" s="253"/>
      <c r="P5" s="253"/>
      <c r="Q5" s="253"/>
      <c r="R5" s="253"/>
      <c r="S5" s="253"/>
      <c r="T5" s="253"/>
      <c r="U5" s="253"/>
      <c r="V5" s="253"/>
      <c r="W5" s="253"/>
    </row>
    <row r="6" spans="1:23" ht="14.45" customHeight="1" x14ac:dyDescent="0.25">
      <c r="A6" s="538" t="s">
        <v>102</v>
      </c>
      <c r="B6" s="540" t="s">
        <v>121</v>
      </c>
      <c r="C6" s="550" t="s">
        <v>90</v>
      </c>
      <c r="D6" s="550" t="s">
        <v>91</v>
      </c>
      <c r="E6" s="563" t="s">
        <v>516</v>
      </c>
      <c r="F6" s="550" t="s">
        <v>92</v>
      </c>
      <c r="G6" s="553" t="s">
        <v>106</v>
      </c>
      <c r="H6" s="555"/>
      <c r="I6" s="555"/>
      <c r="J6" s="555"/>
      <c r="K6" s="555"/>
      <c r="L6" s="555"/>
      <c r="M6" s="555"/>
      <c r="N6" s="554"/>
      <c r="O6" s="566" t="s">
        <v>107</v>
      </c>
      <c r="P6" s="567"/>
      <c r="Q6" s="559" t="s">
        <v>108</v>
      </c>
      <c r="R6" s="560"/>
      <c r="S6" s="540" t="s">
        <v>109</v>
      </c>
      <c r="T6" s="540" t="s">
        <v>110</v>
      </c>
      <c r="U6" s="540" t="s">
        <v>118</v>
      </c>
      <c r="V6" s="540" t="s">
        <v>117</v>
      </c>
      <c r="W6" s="556" t="s">
        <v>93</v>
      </c>
    </row>
    <row r="7" spans="1:23" ht="14.45" customHeight="1" x14ac:dyDescent="0.25">
      <c r="A7" s="538"/>
      <c r="B7" s="538"/>
      <c r="C7" s="551"/>
      <c r="D7" s="551"/>
      <c r="E7" s="564"/>
      <c r="F7" s="551"/>
      <c r="G7" s="553" t="s">
        <v>111</v>
      </c>
      <c r="H7" s="554"/>
      <c r="I7" s="553" t="s">
        <v>112</v>
      </c>
      <c r="J7" s="554"/>
      <c r="K7" s="553" t="s">
        <v>113</v>
      </c>
      <c r="L7" s="554"/>
      <c r="M7" s="553" t="s">
        <v>114</v>
      </c>
      <c r="N7" s="554"/>
      <c r="O7" s="568"/>
      <c r="P7" s="569"/>
      <c r="Q7" s="561"/>
      <c r="R7" s="562"/>
      <c r="S7" s="538"/>
      <c r="T7" s="538"/>
      <c r="U7" s="538"/>
      <c r="V7" s="538"/>
      <c r="W7" s="557"/>
    </row>
    <row r="8" spans="1:23" ht="25.5" x14ac:dyDescent="0.25">
      <c r="A8" s="539"/>
      <c r="B8" s="539"/>
      <c r="C8" s="552"/>
      <c r="D8" s="552"/>
      <c r="E8" s="565"/>
      <c r="F8" s="552"/>
      <c r="G8" s="331" t="s">
        <v>115</v>
      </c>
      <c r="H8" s="331" t="s">
        <v>12</v>
      </c>
      <c r="I8" s="331" t="s">
        <v>115</v>
      </c>
      <c r="J8" s="331" t="s">
        <v>12</v>
      </c>
      <c r="K8" s="331" t="s">
        <v>115</v>
      </c>
      <c r="L8" s="331" t="s">
        <v>12</v>
      </c>
      <c r="M8" s="331" t="s">
        <v>115</v>
      </c>
      <c r="N8" s="331" t="s">
        <v>12</v>
      </c>
      <c r="O8" s="331" t="s">
        <v>115</v>
      </c>
      <c r="P8" s="331" t="s">
        <v>12</v>
      </c>
      <c r="Q8" s="331" t="s">
        <v>116</v>
      </c>
      <c r="R8" s="331" t="s">
        <v>87</v>
      </c>
      <c r="S8" s="539"/>
      <c r="T8" s="539"/>
      <c r="U8" s="539"/>
      <c r="V8" s="539"/>
      <c r="W8" s="558"/>
    </row>
    <row r="9" spans="1:23" ht="342" customHeight="1" x14ac:dyDescent="0.25">
      <c r="A9" s="547" t="s">
        <v>1750</v>
      </c>
      <c r="B9" s="544" t="s">
        <v>609</v>
      </c>
      <c r="C9" s="496" t="s">
        <v>1790</v>
      </c>
      <c r="D9" s="496" t="s">
        <v>1825</v>
      </c>
      <c r="E9" s="74" t="s">
        <v>1824</v>
      </c>
      <c r="F9" s="497" t="s">
        <v>1864</v>
      </c>
      <c r="G9" s="242" t="s">
        <v>1863</v>
      </c>
      <c r="H9" s="243">
        <f>28612.75</f>
        <v>28612.75</v>
      </c>
      <c r="I9" s="242">
        <v>0.25</v>
      </c>
      <c r="J9" s="243">
        <f>28612.75+7127333.33</f>
        <v>7155946.0800000001</v>
      </c>
      <c r="K9" s="242">
        <v>0.25</v>
      </c>
      <c r="L9" s="243">
        <f>28612.75+7127333.33</f>
        <v>7155946.0800000001</v>
      </c>
      <c r="M9" s="242">
        <v>0.25</v>
      </c>
      <c r="N9" s="243">
        <f>28612.75+7127333.33</f>
        <v>7155946.0800000001</v>
      </c>
      <c r="O9" s="74">
        <v>100</v>
      </c>
      <c r="P9" s="282">
        <f>H9+J9+L9+N9</f>
        <v>21496450.990000002</v>
      </c>
      <c r="Q9" s="74"/>
      <c r="R9" s="74"/>
      <c r="S9" s="74"/>
      <c r="T9" s="74"/>
      <c r="U9" s="74"/>
      <c r="V9" s="74"/>
      <c r="W9" s="74"/>
    </row>
    <row r="10" spans="1:23" ht="186.75" customHeight="1" x14ac:dyDescent="0.25">
      <c r="A10" s="548"/>
      <c r="B10" s="545"/>
      <c r="C10" s="337" t="s">
        <v>611</v>
      </c>
      <c r="D10" s="337" t="s">
        <v>1866</v>
      </c>
      <c r="E10" s="74" t="s">
        <v>1827</v>
      </c>
      <c r="F10" s="70" t="s">
        <v>1865</v>
      </c>
      <c r="G10" s="242"/>
      <c r="H10" s="243"/>
      <c r="I10" s="242"/>
      <c r="J10" s="243"/>
      <c r="K10" s="242">
        <v>0.5</v>
      </c>
      <c r="L10" s="243"/>
      <c r="M10" s="242">
        <v>0.5</v>
      </c>
      <c r="N10" s="243"/>
      <c r="O10" s="74"/>
      <c r="P10" s="282">
        <f>SUMIFS('8. Venta de Servicios'!D:D,'8. Venta de Servicios'!$B:$B,'Desarrollo e Innov. Curricular'!$E$9:$E$18,'8. Venta de Servicios'!$C:$C,'8. Venta de Servicios'!$C$10)</f>
        <v>0</v>
      </c>
      <c r="Q10" s="74"/>
      <c r="R10" s="74"/>
      <c r="S10" s="247"/>
      <c r="T10" s="74"/>
      <c r="U10" s="74"/>
      <c r="V10" s="74"/>
      <c r="W10" s="74"/>
    </row>
    <row r="11" spans="1:23" ht="199.5" customHeight="1" x14ac:dyDescent="0.25">
      <c r="A11" s="549"/>
      <c r="B11" s="546"/>
      <c r="C11" s="337" t="s">
        <v>612</v>
      </c>
      <c r="D11" s="337" t="s">
        <v>613</v>
      </c>
      <c r="E11" s="74" t="s">
        <v>778</v>
      </c>
      <c r="F11" s="74" t="s">
        <v>614</v>
      </c>
      <c r="G11" s="242">
        <v>0.25</v>
      </c>
      <c r="H11" s="243"/>
      <c r="I11" s="242">
        <v>0.25</v>
      </c>
      <c r="J11" s="243"/>
      <c r="K11" s="242">
        <v>0.25</v>
      </c>
      <c r="L11" s="243"/>
      <c r="M11" s="242">
        <v>0.25</v>
      </c>
      <c r="N11" s="243"/>
      <c r="O11" s="74"/>
      <c r="P11" s="282">
        <f>SUMIFS('8. Venta de Servicios'!D:D,'8. Venta de Servicios'!$B:$B,'Desarrollo e Innov. Curricular'!$E$9:$E$18,'8. Venta de Servicios'!$C:$C,'8. Venta de Servicios'!$C$10)</f>
        <v>0</v>
      </c>
      <c r="Q11" s="254"/>
      <c r="R11" s="74"/>
      <c r="S11" s="247"/>
      <c r="T11" s="74"/>
      <c r="U11" s="74"/>
      <c r="V11" s="74"/>
      <c r="W11" s="74"/>
    </row>
    <row r="12" spans="1:23" ht="150" customHeight="1" x14ac:dyDescent="0.25">
      <c r="A12" s="541" t="s">
        <v>1751</v>
      </c>
      <c r="B12" s="541" t="s">
        <v>610</v>
      </c>
      <c r="C12" s="337" t="s">
        <v>615</v>
      </c>
      <c r="D12" s="337" t="s">
        <v>616</v>
      </c>
      <c r="E12" s="74" t="s">
        <v>517</v>
      </c>
      <c r="F12" s="70" t="s">
        <v>1867</v>
      </c>
      <c r="G12" s="242">
        <v>0.25</v>
      </c>
      <c r="H12" s="244"/>
      <c r="I12" s="242">
        <v>0.25</v>
      </c>
      <c r="J12" s="244"/>
      <c r="K12" s="242">
        <v>0.25</v>
      </c>
      <c r="L12" s="244"/>
      <c r="M12" s="242">
        <v>0.25</v>
      </c>
      <c r="N12" s="244"/>
      <c r="O12" s="244"/>
      <c r="P12" s="282">
        <f>SUMIFS('8. Venta de Servicios'!D:D,'8. Venta de Servicios'!$B:$B,'Desarrollo e Innov. Curricular'!$E$9:$E$18,'8. Venta de Servicios'!$C:$C,'8. Venta de Servicios'!$C$10)</f>
        <v>437900</v>
      </c>
      <c r="Q12" s="70"/>
      <c r="R12" s="70"/>
      <c r="S12" s="338"/>
      <c r="T12" s="338"/>
      <c r="U12" s="339"/>
      <c r="V12" s="340"/>
      <c r="W12" s="256"/>
    </row>
    <row r="13" spans="1:23" ht="215.25" customHeight="1" x14ac:dyDescent="0.25">
      <c r="A13" s="542"/>
      <c r="B13" s="542"/>
      <c r="C13" s="337" t="s">
        <v>617</v>
      </c>
      <c r="D13" s="337" t="s">
        <v>618</v>
      </c>
      <c r="E13" s="74"/>
      <c r="F13" s="70" t="s">
        <v>1868</v>
      </c>
      <c r="G13" s="248">
        <v>0.25</v>
      </c>
      <c r="H13" s="244"/>
      <c r="I13" s="249">
        <v>0.25</v>
      </c>
      <c r="J13" s="255"/>
      <c r="K13" s="248">
        <v>0.25</v>
      </c>
      <c r="L13" s="244"/>
      <c r="M13" s="248">
        <v>0.25</v>
      </c>
      <c r="N13" s="244"/>
      <c r="O13" s="244"/>
      <c r="P13" s="282">
        <f>SUMIFS('8. Venta de Servicios'!D:D,'8. Venta de Servicios'!$B:$B,'Desarrollo e Innov. Curricular'!$E$9:$E$18,'8. Venta de Servicios'!$C:$C,'8. Venta de Servicios'!$C$10)</f>
        <v>0</v>
      </c>
      <c r="Q13" s="74"/>
      <c r="R13" s="74"/>
      <c r="S13" s="70"/>
      <c r="T13" s="70"/>
      <c r="U13" s="70"/>
      <c r="V13" s="70"/>
      <c r="W13" s="74"/>
    </row>
    <row r="14" spans="1:23" ht="166.5" customHeight="1" x14ac:dyDescent="0.25">
      <c r="A14" s="543"/>
      <c r="B14" s="543"/>
      <c r="C14" s="337" t="s">
        <v>619</v>
      </c>
      <c r="D14" s="337" t="s">
        <v>620</v>
      </c>
      <c r="E14" s="74"/>
      <c r="F14" s="70" t="s">
        <v>1869</v>
      </c>
      <c r="G14" s="248">
        <v>0.25</v>
      </c>
      <c r="H14" s="244"/>
      <c r="I14" s="248">
        <v>0.25</v>
      </c>
      <c r="J14" s="244"/>
      <c r="K14" s="248">
        <v>0.25</v>
      </c>
      <c r="L14" s="244"/>
      <c r="M14" s="248">
        <v>0.25</v>
      </c>
      <c r="N14" s="244"/>
      <c r="O14" s="244"/>
      <c r="P14" s="282">
        <f>SUMIFS('8. Venta de Servicios'!D:D,'8. Venta de Servicios'!$B:$B,'Desarrollo e Innov. Curricular'!$E$9:$E$18,'8. Venta de Servicios'!$C:$C,'8. Venta de Servicios'!$C$10)</f>
        <v>0</v>
      </c>
      <c r="Q14" s="70"/>
      <c r="R14" s="70"/>
      <c r="S14" s="70"/>
      <c r="T14" s="70"/>
      <c r="U14" s="70"/>
      <c r="V14" s="70"/>
      <c r="W14" s="76"/>
    </row>
    <row r="15" spans="1:23" ht="150.75" customHeight="1" x14ac:dyDescent="0.25">
      <c r="A15" s="541" t="s">
        <v>1753</v>
      </c>
      <c r="B15" s="541" t="s">
        <v>1755</v>
      </c>
      <c r="C15" s="341" t="s">
        <v>621</v>
      </c>
      <c r="D15" s="337" t="s">
        <v>120</v>
      </c>
      <c r="E15" s="74"/>
      <c r="F15" s="70" t="s">
        <v>622</v>
      </c>
      <c r="G15" s="248">
        <v>0.25</v>
      </c>
      <c r="H15" s="245"/>
      <c r="I15" s="248">
        <v>0.25</v>
      </c>
      <c r="J15" s="244"/>
      <c r="K15" s="248">
        <v>0.25</v>
      </c>
      <c r="L15" s="245"/>
      <c r="M15" s="248">
        <v>0.25</v>
      </c>
      <c r="N15" s="244"/>
      <c r="O15" s="244"/>
      <c r="P15" s="282">
        <f>SUMIFS('8. Venta de Servicios'!D:D,'8. Venta de Servicios'!$B:$B,'Desarrollo e Innov. Curricular'!$E$9:$E$18,'8. Venta de Servicios'!$C:$C,'8. Venta de Servicios'!$C$10)</f>
        <v>0</v>
      </c>
      <c r="Q15" s="74"/>
      <c r="R15" s="74"/>
      <c r="S15" s="70"/>
      <c r="T15" s="70"/>
      <c r="U15" s="70"/>
      <c r="V15" s="70"/>
      <c r="W15" s="74"/>
    </row>
    <row r="16" spans="1:23" ht="92.25" customHeight="1" x14ac:dyDescent="0.25">
      <c r="A16" s="542"/>
      <c r="B16" s="542"/>
      <c r="C16" s="341" t="s">
        <v>623</v>
      </c>
      <c r="D16" s="337" t="s">
        <v>624</v>
      </c>
      <c r="E16" s="74"/>
      <c r="F16" s="70" t="s">
        <v>625</v>
      </c>
      <c r="G16" s="246"/>
      <c r="H16" s="244"/>
      <c r="I16" s="244"/>
      <c r="J16" s="244"/>
      <c r="K16" s="244"/>
      <c r="L16" s="244"/>
      <c r="M16" s="244"/>
      <c r="N16" s="244"/>
      <c r="O16" s="244"/>
      <c r="P16" s="282">
        <f>SUMIFS('8. Venta de Servicios'!D:D,'8. Venta de Servicios'!$B:$B,'Desarrollo e Innov. Curricular'!$E$9:$E$18,'8. Venta de Servicios'!$C:$C,'8. Venta de Servicios'!$C$10)</f>
        <v>0</v>
      </c>
      <c r="Q16" s="70"/>
      <c r="R16" s="70"/>
      <c r="S16" s="70"/>
      <c r="T16" s="70"/>
      <c r="U16" s="70"/>
      <c r="V16" s="70"/>
      <c r="W16" s="74"/>
    </row>
    <row r="17" spans="1:23" ht="228" customHeight="1" x14ac:dyDescent="0.25">
      <c r="A17" s="542"/>
      <c r="B17" s="542"/>
      <c r="C17" s="341" t="s">
        <v>626</v>
      </c>
      <c r="D17" s="341" t="s">
        <v>627</v>
      </c>
      <c r="E17" s="74"/>
      <c r="F17" s="70" t="s">
        <v>1870</v>
      </c>
      <c r="G17" s="248">
        <v>0.25</v>
      </c>
      <c r="H17" s="244"/>
      <c r="I17" s="248">
        <v>0.25</v>
      </c>
      <c r="J17" s="244"/>
      <c r="K17" s="248">
        <v>0.25</v>
      </c>
      <c r="L17" s="244"/>
      <c r="M17" s="248">
        <v>0.25</v>
      </c>
      <c r="N17" s="244"/>
      <c r="O17" s="244"/>
      <c r="P17" s="282">
        <f>SUMIFS('8. Venta de Servicios'!D:D,'8. Venta de Servicios'!$B:$B,'Desarrollo e Innov. Curricular'!$E$9:$E$18,'8. Venta de Servicios'!$C:$C,'8. Venta de Servicios'!$C$10)</f>
        <v>0</v>
      </c>
      <c r="Q17" s="70"/>
      <c r="R17" s="70"/>
      <c r="S17" s="70"/>
      <c r="T17" s="70"/>
      <c r="U17" s="70"/>
      <c r="V17" s="70"/>
      <c r="W17" s="74"/>
    </row>
    <row r="18" spans="1:23" ht="150" x14ac:dyDescent="0.25">
      <c r="A18" s="543"/>
      <c r="B18" s="543"/>
      <c r="C18" s="342" t="s">
        <v>628</v>
      </c>
      <c r="D18" s="341" t="s">
        <v>629</v>
      </c>
      <c r="E18" s="74"/>
      <c r="F18" s="70" t="s">
        <v>630</v>
      </c>
      <c r="G18" s="248">
        <v>0.25</v>
      </c>
      <c r="H18" s="244"/>
      <c r="I18" s="248">
        <v>0.25</v>
      </c>
      <c r="J18" s="244"/>
      <c r="K18" s="248">
        <v>0.25</v>
      </c>
      <c r="L18" s="244"/>
      <c r="M18" s="248">
        <v>0.25</v>
      </c>
      <c r="N18" s="244"/>
      <c r="O18" s="244"/>
      <c r="P18" s="282">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57"/>
      <c r="B19" s="458"/>
      <c r="C19" s="457" t="s">
        <v>122</v>
      </c>
      <c r="D19" s="458"/>
      <c r="E19" s="458"/>
      <c r="F19" s="459"/>
      <c r="G19" s="284">
        <f t="shared" ref="G19:N19" si="0">SUM(G9:G18)</f>
        <v>1.75</v>
      </c>
      <c r="H19" s="284">
        <f t="shared" si="0"/>
        <v>28612.75</v>
      </c>
      <c r="I19" s="284">
        <f t="shared" si="0"/>
        <v>2</v>
      </c>
      <c r="J19" s="284">
        <f t="shared" si="0"/>
        <v>7155946.0800000001</v>
      </c>
      <c r="K19" s="284">
        <f t="shared" si="0"/>
        <v>2.5</v>
      </c>
      <c r="L19" s="284">
        <f t="shared" si="0"/>
        <v>7155946.0800000001</v>
      </c>
      <c r="M19" s="284">
        <f t="shared" si="0"/>
        <v>2.5</v>
      </c>
      <c r="N19" s="284">
        <f t="shared" si="0"/>
        <v>7155946.0800000001</v>
      </c>
      <c r="O19" s="284">
        <f>G19+I19+K19+M19</f>
        <v>8.75</v>
      </c>
      <c r="P19" s="285">
        <f>H19+J19+L19+N19</f>
        <v>21496450.990000002</v>
      </c>
      <c r="Q19" s="250"/>
      <c r="R19" s="250"/>
      <c r="S19" s="250"/>
      <c r="T19" s="250"/>
      <c r="U19" s="250"/>
      <c r="V19" s="250"/>
      <c r="W19" s="257"/>
    </row>
    <row r="20" spans="1:23" x14ac:dyDescent="0.25">
      <c r="E20" s="115"/>
    </row>
    <row r="21" spans="1:23" x14ac:dyDescent="0.25">
      <c r="E21" s="115"/>
    </row>
    <row r="22" spans="1:23" x14ac:dyDescent="0.25">
      <c r="E22" s="115"/>
    </row>
    <row r="23" spans="1:23" x14ac:dyDescent="0.25">
      <c r="E23" s="115"/>
    </row>
    <row r="24" spans="1:23" x14ac:dyDescent="0.25">
      <c r="E24" s="115"/>
    </row>
    <row r="25" spans="1:23" x14ac:dyDescent="0.25">
      <c r="E25" s="115"/>
    </row>
    <row r="26" spans="1:23" x14ac:dyDescent="0.25">
      <c r="E26" s="115"/>
    </row>
    <row r="27" spans="1:23" x14ac:dyDescent="0.25">
      <c r="E27" s="115"/>
    </row>
    <row r="28" spans="1:23" x14ac:dyDescent="0.25">
      <c r="E28" s="115"/>
    </row>
    <row r="29" spans="1:23" x14ac:dyDescent="0.25">
      <c r="E29" s="115"/>
    </row>
    <row r="30" spans="1:23" x14ac:dyDescent="0.25">
      <c r="E30" s="115"/>
    </row>
    <row r="31" spans="1:23" x14ac:dyDescent="0.25">
      <c r="E31" s="115"/>
    </row>
    <row r="32" spans="1:23" x14ac:dyDescent="0.25">
      <c r="E32" s="115"/>
    </row>
    <row r="33" spans="5:5" x14ac:dyDescent="0.25">
      <c r="E33" s="115"/>
    </row>
    <row r="34" spans="5:5" x14ac:dyDescent="0.25">
      <c r="E34" s="115"/>
    </row>
    <row r="35" spans="5:5" x14ac:dyDescent="0.25">
      <c r="E35" s="115"/>
    </row>
    <row r="36" spans="5:5" x14ac:dyDescent="0.25">
      <c r="E36" s="115"/>
    </row>
    <row r="37" spans="5:5" x14ac:dyDescent="0.25">
      <c r="E37" s="115"/>
    </row>
    <row r="38" spans="5:5" x14ac:dyDescent="0.25">
      <c r="E38" s="115"/>
    </row>
    <row r="39" spans="5:5" x14ac:dyDescent="0.25">
      <c r="E39" s="115"/>
    </row>
    <row r="40" spans="5:5" x14ac:dyDescent="0.25">
      <c r="E40" s="115"/>
    </row>
    <row r="41" spans="5:5" x14ac:dyDescent="0.25">
      <c r="E41" s="115"/>
    </row>
    <row r="42" spans="5:5" x14ac:dyDescent="0.25">
      <c r="E42" s="115"/>
    </row>
    <row r="43" spans="5:5" x14ac:dyDescent="0.25">
      <c r="E43" s="115"/>
    </row>
    <row r="44" spans="5:5" x14ac:dyDescent="0.25">
      <c r="E44" s="115"/>
    </row>
    <row r="45" spans="5:5" x14ac:dyDescent="0.25">
      <c r="E45" s="115"/>
    </row>
    <row r="46" spans="5:5" x14ac:dyDescent="0.25">
      <c r="E46" s="115"/>
    </row>
    <row r="47" spans="5:5" x14ac:dyDescent="0.25">
      <c r="E47" s="115"/>
    </row>
    <row r="48" spans="5:5" x14ac:dyDescent="0.25">
      <c r="E48" s="115"/>
    </row>
    <row r="49" spans="5:5" x14ac:dyDescent="0.25">
      <c r="E49" s="115"/>
    </row>
    <row r="50" spans="5:5" x14ac:dyDescent="0.25">
      <c r="E50" s="115"/>
    </row>
    <row r="51" spans="5:5" x14ac:dyDescent="0.25">
      <c r="E51" s="115"/>
    </row>
    <row r="52" spans="5:5" x14ac:dyDescent="0.25">
      <c r="E52" s="115"/>
    </row>
    <row r="53" spans="5:5" x14ac:dyDescent="0.25">
      <c r="E53" s="115"/>
    </row>
    <row r="54" spans="5:5" x14ac:dyDescent="0.25">
      <c r="E54" s="115"/>
    </row>
    <row r="55" spans="5:5" x14ac:dyDescent="0.25">
      <c r="E55" s="115"/>
    </row>
    <row r="56" spans="5:5" x14ac:dyDescent="0.25">
      <c r="E56" s="115"/>
    </row>
    <row r="57" spans="5:5" x14ac:dyDescent="0.25">
      <c r="E57" s="115"/>
    </row>
    <row r="58" spans="5:5" x14ac:dyDescent="0.25">
      <c r="E58" s="115"/>
    </row>
    <row r="59" spans="5:5" x14ac:dyDescent="0.25">
      <c r="E59" s="115"/>
    </row>
    <row r="60" spans="5:5" x14ac:dyDescent="0.25">
      <c r="E60" s="115"/>
    </row>
    <row r="61" spans="5:5" x14ac:dyDescent="0.25">
      <c r="E61" s="115"/>
    </row>
    <row r="62" spans="5:5" x14ac:dyDescent="0.25">
      <c r="E62" s="115"/>
    </row>
    <row r="63" spans="5:5" x14ac:dyDescent="0.25">
      <c r="E63" s="115"/>
    </row>
    <row r="64" spans="5:5" x14ac:dyDescent="0.25">
      <c r="E64" s="115"/>
    </row>
    <row r="65" spans="5:5" x14ac:dyDescent="0.25">
      <c r="E65" s="115"/>
    </row>
    <row r="66" spans="5:5" x14ac:dyDescent="0.25">
      <c r="E66" s="115"/>
    </row>
    <row r="67" spans="5:5" x14ac:dyDescent="0.25">
      <c r="E67" s="115"/>
    </row>
    <row r="68" spans="5:5" x14ac:dyDescent="0.25">
      <c r="E68" s="115"/>
    </row>
    <row r="69" spans="5:5" x14ac:dyDescent="0.25">
      <c r="E69" s="115"/>
    </row>
    <row r="70" spans="5:5" x14ac:dyDescent="0.25">
      <c r="E70" s="115"/>
    </row>
    <row r="71" spans="5:5" x14ac:dyDescent="0.25">
      <c r="E71" s="115"/>
    </row>
    <row r="72" spans="5:5" x14ac:dyDescent="0.25">
      <c r="E72" s="115"/>
    </row>
    <row r="73" spans="5:5" x14ac:dyDescent="0.25">
      <c r="E73" s="115"/>
    </row>
    <row r="74" spans="5:5" x14ac:dyDescent="0.25">
      <c r="E74" s="115"/>
    </row>
    <row r="75" spans="5:5" x14ac:dyDescent="0.25">
      <c r="E75" s="115"/>
    </row>
    <row r="76" spans="5:5" x14ac:dyDescent="0.25">
      <c r="E76" s="115"/>
    </row>
    <row r="77" spans="5:5" x14ac:dyDescent="0.25">
      <c r="E77" s="115"/>
    </row>
    <row r="78" spans="5:5" x14ac:dyDescent="0.25">
      <c r="E78" s="115"/>
    </row>
    <row r="79" spans="5:5" x14ac:dyDescent="0.25">
      <c r="E79" s="115"/>
    </row>
    <row r="80" spans="5:5" x14ac:dyDescent="0.25">
      <c r="E80" s="115"/>
    </row>
    <row r="81" spans="5:5" x14ac:dyDescent="0.25">
      <c r="E81" s="115"/>
    </row>
    <row r="82" spans="5:5" x14ac:dyDescent="0.25">
      <c r="E82" s="115"/>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topLeftCell="F1" zoomScale="70" zoomScaleNormal="70" workbookViewId="0">
      <pane ySplit="6" topLeftCell="A7" activePane="bottomLeft" state="frozen"/>
      <selection sqref="A1:V1"/>
      <selection pane="bottomLeft" activeCell="Q8" sqref="Q8"/>
    </sheetView>
  </sheetViews>
  <sheetFormatPr baseColWidth="10" defaultColWidth="12.5703125" defaultRowHeight="12" x14ac:dyDescent="0.25"/>
  <cols>
    <col min="1" max="1" width="45.42578125" style="373" customWidth="1"/>
    <col min="2" max="2" width="48.140625" style="353" customWidth="1"/>
    <col min="3" max="3" width="32.42578125" style="353" customWidth="1"/>
    <col min="4" max="4" width="32.7109375" style="353" customWidth="1"/>
    <col min="5" max="5" width="27.42578125" style="374" customWidth="1"/>
    <col min="6" max="7" width="36.42578125" style="353" customWidth="1"/>
    <col min="8" max="8" width="15.28515625" style="353" customWidth="1"/>
    <col min="9" max="9" width="15.85546875" style="353" customWidth="1"/>
    <col min="10" max="10" width="15.28515625" style="353" customWidth="1"/>
    <col min="11" max="11" width="15.42578125" style="353" customWidth="1"/>
    <col min="12" max="12" width="15.28515625" style="353" customWidth="1"/>
    <col min="13" max="13" width="14.85546875" style="353" customWidth="1"/>
    <col min="14" max="14" width="15.28515625" style="353" customWidth="1"/>
    <col min="15" max="15" width="17.5703125" style="353" customWidth="1"/>
    <col min="16" max="16" width="15.28515625" style="353" customWidth="1"/>
    <col min="17" max="17" width="16.28515625" style="353" bestFit="1" customWidth="1"/>
    <col min="18" max="19" width="12.5703125" style="353"/>
    <col min="20" max="23" width="14.28515625" style="353" customWidth="1"/>
    <col min="24" max="24" width="15.7109375" style="353" customWidth="1"/>
    <col min="25" max="16384" width="12.5703125" style="353"/>
  </cols>
  <sheetData>
    <row r="1" spans="1:24" s="343" customFormat="1" ht="18.75" x14ac:dyDescent="0.25">
      <c r="B1" s="450"/>
      <c r="C1" s="450"/>
      <c r="D1" s="450"/>
      <c r="E1" s="450"/>
      <c r="F1" s="450"/>
      <c r="G1" s="450"/>
      <c r="H1" s="450" t="s">
        <v>95</v>
      </c>
      <c r="I1" s="450"/>
      <c r="J1" s="450"/>
      <c r="K1" s="450"/>
      <c r="L1" s="450"/>
      <c r="M1" s="450"/>
      <c r="N1" s="450"/>
      <c r="O1" s="450"/>
      <c r="P1" s="450"/>
      <c r="Q1" s="450"/>
      <c r="R1" s="450"/>
      <c r="S1" s="450"/>
      <c r="T1" s="450"/>
      <c r="U1" s="450"/>
      <c r="V1" s="450"/>
      <c r="W1" s="450"/>
      <c r="X1" s="450"/>
    </row>
    <row r="2" spans="1:24" s="343" customFormat="1" ht="18.75" x14ac:dyDescent="0.25">
      <c r="A2" s="491" t="s">
        <v>1748</v>
      </c>
      <c r="B2" s="450"/>
      <c r="C2" s="450"/>
      <c r="D2" s="450"/>
      <c r="E2" s="450"/>
      <c r="F2" s="450"/>
      <c r="G2" s="450"/>
      <c r="H2" s="450"/>
      <c r="I2" s="450"/>
      <c r="J2" s="450"/>
      <c r="K2" s="450"/>
      <c r="L2" s="450"/>
      <c r="M2" s="450"/>
      <c r="N2" s="450"/>
      <c r="O2" s="450"/>
      <c r="P2" s="450"/>
      <c r="Q2" s="450"/>
      <c r="R2" s="450"/>
      <c r="S2" s="450"/>
      <c r="T2" s="450"/>
      <c r="U2" s="450"/>
      <c r="V2" s="450"/>
      <c r="W2" s="450"/>
      <c r="X2" s="450"/>
    </row>
    <row r="3" spans="1:24" s="343" customFormat="1" ht="21" customHeight="1" x14ac:dyDescent="0.25">
      <c r="A3" s="344" t="s">
        <v>1754</v>
      </c>
      <c r="B3" s="345"/>
      <c r="C3" s="345"/>
      <c r="D3" s="345"/>
      <c r="E3" s="346"/>
      <c r="F3" s="345"/>
      <c r="G3" s="345"/>
      <c r="H3" s="345"/>
      <c r="I3" s="345"/>
      <c r="J3" s="345"/>
      <c r="K3" s="345"/>
      <c r="L3" s="345"/>
      <c r="M3" s="345"/>
      <c r="N3" s="345"/>
      <c r="O3" s="345"/>
      <c r="P3" s="345"/>
      <c r="Q3" s="345"/>
      <c r="R3" s="345"/>
      <c r="S3" s="345"/>
      <c r="T3" s="345"/>
      <c r="U3" s="345"/>
      <c r="V3" s="345"/>
      <c r="W3" s="345"/>
      <c r="X3" s="345"/>
    </row>
    <row r="4" spans="1:24" s="67" customFormat="1" ht="23.25" customHeight="1" x14ac:dyDescent="0.25">
      <c r="A4" s="540" t="s">
        <v>102</v>
      </c>
      <c r="B4" s="540" t="s">
        <v>121</v>
      </c>
      <c r="C4" s="550" t="s">
        <v>90</v>
      </c>
      <c r="D4" s="550" t="s">
        <v>91</v>
      </c>
      <c r="E4" s="563" t="s">
        <v>518</v>
      </c>
      <c r="F4" s="550" t="s">
        <v>92</v>
      </c>
      <c r="G4" s="485"/>
      <c r="H4" s="553" t="s">
        <v>106</v>
      </c>
      <c r="I4" s="555"/>
      <c r="J4" s="555"/>
      <c r="K4" s="555"/>
      <c r="L4" s="555"/>
      <c r="M4" s="555"/>
      <c r="N4" s="555"/>
      <c r="O4" s="554"/>
      <c r="P4" s="566" t="s">
        <v>107</v>
      </c>
      <c r="Q4" s="567"/>
      <c r="R4" s="559" t="s">
        <v>108</v>
      </c>
      <c r="S4" s="560"/>
      <c r="T4" s="540" t="s">
        <v>109</v>
      </c>
      <c r="U4" s="540" t="s">
        <v>110</v>
      </c>
      <c r="V4" s="540" t="s">
        <v>118</v>
      </c>
      <c r="W4" s="540" t="s">
        <v>117</v>
      </c>
      <c r="X4" s="550" t="s">
        <v>93</v>
      </c>
    </row>
    <row r="5" spans="1:24" s="67" customFormat="1" ht="15" customHeight="1" x14ac:dyDescent="0.25">
      <c r="A5" s="538"/>
      <c r="B5" s="538"/>
      <c r="C5" s="551"/>
      <c r="D5" s="551"/>
      <c r="E5" s="564"/>
      <c r="F5" s="551"/>
      <c r="G5" s="489"/>
      <c r="H5" s="553" t="s">
        <v>111</v>
      </c>
      <c r="I5" s="554"/>
      <c r="J5" s="553" t="s">
        <v>112</v>
      </c>
      <c r="K5" s="554"/>
      <c r="L5" s="553" t="s">
        <v>113</v>
      </c>
      <c r="M5" s="554"/>
      <c r="N5" s="553" t="s">
        <v>114</v>
      </c>
      <c r="O5" s="554"/>
      <c r="P5" s="568"/>
      <c r="Q5" s="569"/>
      <c r="R5" s="561"/>
      <c r="S5" s="562"/>
      <c r="T5" s="538"/>
      <c r="U5" s="538"/>
      <c r="V5" s="538"/>
      <c r="W5" s="538"/>
      <c r="X5" s="551"/>
    </row>
    <row r="6" spans="1:24" s="67" customFormat="1" ht="24" customHeight="1" x14ac:dyDescent="0.25">
      <c r="A6" s="539"/>
      <c r="B6" s="539"/>
      <c r="C6" s="552"/>
      <c r="D6" s="552"/>
      <c r="E6" s="565"/>
      <c r="F6" s="552"/>
      <c r="G6" s="486"/>
      <c r="H6" s="331" t="s">
        <v>115</v>
      </c>
      <c r="I6" s="331" t="s">
        <v>12</v>
      </c>
      <c r="J6" s="331" t="s">
        <v>115</v>
      </c>
      <c r="K6" s="331" t="s">
        <v>12</v>
      </c>
      <c r="L6" s="331" t="s">
        <v>115</v>
      </c>
      <c r="M6" s="331" t="s">
        <v>12</v>
      </c>
      <c r="N6" s="331" t="s">
        <v>115</v>
      </c>
      <c r="O6" s="331" t="s">
        <v>12</v>
      </c>
      <c r="P6" s="331" t="s">
        <v>115</v>
      </c>
      <c r="Q6" s="331" t="s">
        <v>12</v>
      </c>
      <c r="R6" s="331" t="s">
        <v>116</v>
      </c>
      <c r="S6" s="331" t="s">
        <v>87</v>
      </c>
      <c r="T6" s="539"/>
      <c r="U6" s="539"/>
      <c r="V6" s="539"/>
      <c r="W6" s="539"/>
      <c r="X6" s="552"/>
    </row>
    <row r="7" spans="1:24" ht="132.75" customHeight="1" x14ac:dyDescent="0.25">
      <c r="A7" s="570" t="s">
        <v>1754</v>
      </c>
      <c r="B7" s="576" t="s">
        <v>1640</v>
      </c>
      <c r="C7" s="347" t="s">
        <v>1644</v>
      </c>
      <c r="D7" s="348" t="s">
        <v>1646</v>
      </c>
      <c r="E7" s="349" t="s">
        <v>767</v>
      </c>
      <c r="F7" s="480" t="s">
        <v>1871</v>
      </c>
      <c r="G7" s="480"/>
      <c r="H7" s="350"/>
      <c r="I7" s="350"/>
      <c r="J7" s="351"/>
      <c r="K7" s="352"/>
      <c r="L7" s="249">
        <v>0.5</v>
      </c>
      <c r="M7" s="282"/>
      <c r="N7" s="351">
        <v>0.5</v>
      </c>
      <c r="O7" s="282"/>
      <c r="P7" s="350"/>
      <c r="Q7" s="282"/>
      <c r="R7" s="350"/>
      <c r="S7" s="350"/>
      <c r="T7" s="350"/>
      <c r="U7" s="350"/>
      <c r="V7" s="350"/>
      <c r="W7" s="350"/>
      <c r="X7" s="349"/>
    </row>
    <row r="8" spans="1:24" ht="108.75" customHeight="1" x14ac:dyDescent="0.25">
      <c r="A8" s="571"/>
      <c r="B8" s="578"/>
      <c r="C8" s="347" t="s">
        <v>1645</v>
      </c>
      <c r="D8" s="348" t="s">
        <v>1647</v>
      </c>
      <c r="E8" s="480"/>
      <c r="F8" s="480" t="s">
        <v>1648</v>
      </c>
      <c r="G8" s="480"/>
      <c r="H8" s="350"/>
      <c r="I8" s="350"/>
      <c r="J8" s="351"/>
      <c r="K8" s="352"/>
      <c r="L8" s="249">
        <v>0.5</v>
      </c>
      <c r="M8" s="282"/>
      <c r="N8" s="351">
        <v>0.5</v>
      </c>
      <c r="O8" s="282"/>
      <c r="P8" s="350"/>
      <c r="Q8" s="282"/>
      <c r="R8" s="350"/>
      <c r="S8" s="350"/>
      <c r="T8" s="350"/>
      <c r="U8" s="350"/>
      <c r="V8" s="350"/>
      <c r="W8" s="350"/>
      <c r="X8" s="480"/>
    </row>
    <row r="9" spans="1:24" ht="108.75" customHeight="1" x14ac:dyDescent="0.25">
      <c r="A9" s="571"/>
      <c r="B9" s="578"/>
      <c r="C9" s="347"/>
      <c r="D9" s="348" t="s">
        <v>1649</v>
      </c>
      <c r="E9" s="480"/>
      <c r="F9" s="480" t="s">
        <v>1650</v>
      </c>
      <c r="G9" s="480"/>
      <c r="H9" s="350"/>
      <c r="I9" s="350"/>
      <c r="J9" s="351"/>
      <c r="K9" s="352"/>
      <c r="L9" s="351">
        <v>0.5</v>
      </c>
      <c r="M9" s="282"/>
      <c r="N9" s="351">
        <v>0.5</v>
      </c>
      <c r="O9" s="282"/>
      <c r="P9" s="350"/>
      <c r="Q9" s="282"/>
      <c r="R9" s="350"/>
      <c r="S9" s="350"/>
      <c r="T9" s="350"/>
      <c r="U9" s="350"/>
      <c r="V9" s="350"/>
      <c r="W9" s="350"/>
      <c r="X9" s="480"/>
    </row>
    <row r="10" spans="1:24" ht="129.75" customHeight="1" x14ac:dyDescent="0.25">
      <c r="A10" s="571"/>
      <c r="B10" s="577"/>
      <c r="C10" s="347" t="s">
        <v>1651</v>
      </c>
      <c r="D10" s="348" t="s">
        <v>1652</v>
      </c>
      <c r="E10" s="480" t="s">
        <v>1811</v>
      </c>
      <c r="F10" s="480"/>
      <c r="G10" s="480"/>
      <c r="H10" s="350"/>
      <c r="I10" s="350"/>
      <c r="J10" s="351"/>
      <c r="K10" s="352"/>
      <c r="L10" s="350"/>
      <c r="M10" s="282"/>
      <c r="N10" s="351"/>
      <c r="O10" s="282"/>
      <c r="P10" s="350"/>
      <c r="Q10" s="282"/>
      <c r="R10" s="350"/>
      <c r="S10" s="350"/>
      <c r="T10" s="350"/>
      <c r="U10" s="350"/>
      <c r="V10" s="350"/>
      <c r="W10" s="350"/>
      <c r="X10" s="480"/>
    </row>
    <row r="11" spans="1:24" ht="85.5" customHeight="1" x14ac:dyDescent="0.25">
      <c r="A11" s="571"/>
      <c r="B11" s="573" t="s">
        <v>1641</v>
      </c>
      <c r="C11" s="347" t="s">
        <v>1653</v>
      </c>
      <c r="D11" s="348" t="s">
        <v>1654</v>
      </c>
      <c r="E11" s="349"/>
      <c r="F11" s="349" t="s">
        <v>1655</v>
      </c>
      <c r="G11" s="480" t="s">
        <v>1863</v>
      </c>
      <c r="H11" s="350"/>
      <c r="I11" s="350"/>
      <c r="J11" s="351">
        <v>0.3</v>
      </c>
      <c r="K11" s="352"/>
      <c r="L11" s="249">
        <v>0.3</v>
      </c>
      <c r="M11" s="282"/>
      <c r="N11" s="351">
        <v>0.4</v>
      </c>
      <c r="O11" s="282"/>
      <c r="P11" s="350"/>
      <c r="Q11" s="282"/>
      <c r="R11" s="350"/>
      <c r="S11" s="350"/>
      <c r="T11" s="350"/>
      <c r="U11" s="350"/>
      <c r="V11" s="350"/>
      <c r="W11" s="350"/>
      <c r="X11" s="349"/>
    </row>
    <row r="12" spans="1:24" ht="157.5" customHeight="1" x14ac:dyDescent="0.25">
      <c r="A12" s="571"/>
      <c r="B12" s="573"/>
      <c r="C12" s="347"/>
      <c r="D12" s="348" t="s">
        <v>1657</v>
      </c>
      <c r="E12" s="480"/>
      <c r="F12" s="480" t="s">
        <v>1872</v>
      </c>
      <c r="G12" s="480"/>
      <c r="H12" s="350"/>
      <c r="I12" s="350"/>
      <c r="J12" s="351"/>
      <c r="K12" s="352"/>
      <c r="L12" s="350"/>
      <c r="M12" s="282"/>
      <c r="N12" s="351">
        <v>1</v>
      </c>
      <c r="O12" s="282"/>
      <c r="P12" s="350"/>
      <c r="Q12" s="282"/>
      <c r="R12" s="350"/>
      <c r="S12" s="350"/>
      <c r="T12" s="350"/>
      <c r="U12" s="350"/>
      <c r="V12" s="350"/>
      <c r="W12" s="350"/>
      <c r="X12" s="480"/>
    </row>
    <row r="13" spans="1:24" ht="211.5" customHeight="1" x14ac:dyDescent="0.25">
      <c r="A13" s="571"/>
      <c r="B13" s="573"/>
      <c r="C13" s="347" t="s">
        <v>1656</v>
      </c>
      <c r="D13" s="348" t="s">
        <v>1663</v>
      </c>
      <c r="E13" s="349"/>
      <c r="F13" s="354" t="s">
        <v>1658</v>
      </c>
      <c r="G13" s="354"/>
      <c r="H13" s="355"/>
      <c r="I13" s="355"/>
      <c r="J13" s="355"/>
      <c r="K13" s="355"/>
      <c r="L13" s="355"/>
      <c r="M13" s="283"/>
      <c r="N13" s="355"/>
      <c r="O13" s="283"/>
      <c r="P13" s="356"/>
      <c r="Q13" s="286"/>
      <c r="R13" s="356"/>
      <c r="S13" s="356"/>
      <c r="T13" s="357"/>
      <c r="U13" s="357"/>
      <c r="V13" s="357"/>
      <c r="W13" s="357"/>
      <c r="X13" s="349"/>
    </row>
    <row r="14" spans="1:24" ht="211.5" customHeight="1" x14ac:dyDescent="0.25">
      <c r="A14" s="571"/>
      <c r="B14" s="573"/>
      <c r="C14" s="347"/>
      <c r="D14" s="348" t="s">
        <v>1662</v>
      </c>
      <c r="E14" s="480"/>
      <c r="F14" s="354" t="s">
        <v>1659</v>
      </c>
      <c r="G14" s="354"/>
      <c r="H14" s="355"/>
      <c r="I14" s="355"/>
      <c r="J14" s="355"/>
      <c r="K14" s="355"/>
      <c r="L14" s="355"/>
      <c r="M14" s="283"/>
      <c r="N14" s="355"/>
      <c r="O14" s="283"/>
      <c r="P14" s="356"/>
      <c r="Q14" s="286"/>
      <c r="R14" s="356"/>
      <c r="S14" s="356"/>
      <c r="T14" s="357"/>
      <c r="U14" s="357"/>
      <c r="V14" s="357"/>
      <c r="W14" s="357"/>
      <c r="X14" s="480"/>
    </row>
    <row r="15" spans="1:24" ht="178.5" customHeight="1" x14ac:dyDescent="0.25">
      <c r="A15" s="571"/>
      <c r="B15" s="573"/>
      <c r="C15" s="347" t="s">
        <v>1660</v>
      </c>
      <c r="D15" s="348" t="s">
        <v>1661</v>
      </c>
      <c r="E15" s="349"/>
      <c r="F15" s="348" t="s">
        <v>1664</v>
      </c>
      <c r="G15" s="348"/>
      <c r="H15" s="355"/>
      <c r="I15" s="358"/>
      <c r="J15" s="355"/>
      <c r="K15" s="358"/>
      <c r="L15" s="355"/>
      <c r="M15" s="283"/>
      <c r="N15" s="355"/>
      <c r="O15" s="283"/>
      <c r="P15" s="356"/>
      <c r="Q15" s="286"/>
      <c r="R15" s="356"/>
      <c r="S15" s="356"/>
      <c r="T15" s="356"/>
      <c r="U15" s="356"/>
      <c r="V15" s="356"/>
      <c r="W15" s="356"/>
      <c r="X15" s="349"/>
    </row>
    <row r="16" spans="1:24" ht="178.5" customHeight="1" x14ac:dyDescent="0.25">
      <c r="A16" s="571"/>
      <c r="B16" s="576" t="s">
        <v>1671</v>
      </c>
      <c r="C16" s="347" t="s">
        <v>1665</v>
      </c>
      <c r="D16" s="482" t="s">
        <v>1666</v>
      </c>
      <c r="E16" s="480"/>
      <c r="F16" s="348" t="s">
        <v>1667</v>
      </c>
      <c r="G16" s="348"/>
      <c r="H16" s="355"/>
      <c r="I16" s="358"/>
      <c r="J16" s="355"/>
      <c r="K16" s="358"/>
      <c r="L16" s="355"/>
      <c r="M16" s="283"/>
      <c r="N16" s="355"/>
      <c r="O16" s="283"/>
      <c r="P16" s="356"/>
      <c r="Q16" s="286"/>
      <c r="R16" s="356"/>
      <c r="S16" s="356"/>
      <c r="T16" s="356"/>
      <c r="U16" s="356"/>
      <c r="V16" s="356"/>
      <c r="W16" s="356"/>
      <c r="X16" s="480"/>
    </row>
    <row r="17" spans="1:24" ht="126.75" customHeight="1" x14ac:dyDescent="0.25">
      <c r="A17" s="571"/>
      <c r="B17" s="577"/>
      <c r="C17" s="483" t="s">
        <v>1668</v>
      </c>
      <c r="D17" s="482" t="s">
        <v>1669</v>
      </c>
      <c r="E17" s="349"/>
      <c r="F17" s="359" t="s">
        <v>1670</v>
      </c>
      <c r="G17" s="359"/>
      <c r="H17" s="360"/>
      <c r="I17" s="355"/>
      <c r="J17" s="360"/>
      <c r="K17" s="355"/>
      <c r="L17" s="360"/>
      <c r="M17" s="283"/>
      <c r="N17" s="360"/>
      <c r="O17" s="283"/>
      <c r="P17" s="361"/>
      <c r="Q17" s="286"/>
      <c r="R17" s="356"/>
      <c r="S17" s="356"/>
      <c r="T17" s="356"/>
      <c r="U17" s="356"/>
      <c r="V17" s="356"/>
      <c r="W17" s="356"/>
      <c r="X17" s="350"/>
    </row>
    <row r="18" spans="1:24" ht="95.25" customHeight="1" x14ac:dyDescent="0.25">
      <c r="A18" s="571"/>
      <c r="B18" s="576" t="s">
        <v>1642</v>
      </c>
      <c r="C18" s="574" t="s">
        <v>1672</v>
      </c>
      <c r="D18" s="482" t="s">
        <v>1673</v>
      </c>
      <c r="E18" s="349"/>
      <c r="F18" s="348" t="s">
        <v>1674</v>
      </c>
      <c r="G18" s="348"/>
      <c r="H18" s="351"/>
      <c r="I18" s="363"/>
      <c r="J18" s="351"/>
      <c r="K18" s="363"/>
      <c r="L18" s="351"/>
      <c r="M18" s="282"/>
      <c r="N18" s="351"/>
      <c r="O18" s="282"/>
      <c r="P18" s="350"/>
      <c r="Q18" s="282"/>
      <c r="R18" s="364"/>
      <c r="S18" s="364"/>
      <c r="T18" s="350"/>
      <c r="U18" s="350"/>
      <c r="V18" s="350"/>
      <c r="W18" s="350"/>
      <c r="X18" s="349"/>
    </row>
    <row r="19" spans="1:24" ht="113.25" customHeight="1" x14ac:dyDescent="0.25">
      <c r="A19" s="571"/>
      <c r="B19" s="577"/>
      <c r="C19" s="575"/>
      <c r="D19" s="482" t="s">
        <v>1675</v>
      </c>
      <c r="E19" s="349"/>
      <c r="F19" s="365" t="s">
        <v>1676</v>
      </c>
      <c r="G19" s="365"/>
      <c r="H19" s="360"/>
      <c r="I19" s="355"/>
      <c r="J19" s="360"/>
      <c r="K19" s="355"/>
      <c r="L19" s="360"/>
      <c r="M19" s="283"/>
      <c r="N19" s="360"/>
      <c r="O19" s="283"/>
      <c r="P19" s="361"/>
      <c r="Q19" s="286"/>
      <c r="R19" s="356"/>
      <c r="S19" s="356"/>
      <c r="T19" s="356"/>
      <c r="U19" s="356"/>
      <c r="V19" s="356"/>
      <c r="W19" s="356"/>
      <c r="X19" s="349"/>
    </row>
    <row r="20" spans="1:24" ht="103.5" customHeight="1" x14ac:dyDescent="0.25">
      <c r="A20" s="571"/>
      <c r="B20" s="576" t="s">
        <v>1643</v>
      </c>
      <c r="C20" s="574" t="s">
        <v>1677</v>
      </c>
      <c r="D20" s="482" t="s">
        <v>1678</v>
      </c>
      <c r="E20" s="349"/>
      <c r="F20" s="348" t="s">
        <v>1679</v>
      </c>
      <c r="G20" s="348"/>
      <c r="H20" s="355"/>
      <c r="I20" s="355"/>
      <c r="J20" s="248"/>
      <c r="K20" s="355"/>
      <c r="L20" s="355"/>
      <c r="M20" s="283"/>
      <c r="N20" s="355"/>
      <c r="O20" s="283"/>
      <c r="P20" s="249"/>
      <c r="Q20" s="282"/>
      <c r="R20" s="350"/>
      <c r="S20" s="350"/>
      <c r="T20" s="359"/>
      <c r="U20" s="359"/>
      <c r="V20" s="356"/>
      <c r="W20" s="356"/>
      <c r="X20" s="349"/>
    </row>
    <row r="21" spans="1:24" ht="170.25" customHeight="1" x14ac:dyDescent="0.25">
      <c r="A21" s="571"/>
      <c r="B21" s="578"/>
      <c r="C21" s="575"/>
      <c r="D21" s="348" t="s">
        <v>1682</v>
      </c>
      <c r="E21" s="349"/>
      <c r="F21" s="348" t="s">
        <v>1683</v>
      </c>
      <c r="G21" s="348"/>
      <c r="H21" s="355"/>
      <c r="I21" s="355"/>
      <c r="J21" s="248"/>
      <c r="K21" s="355"/>
      <c r="L21" s="355"/>
      <c r="M21" s="283"/>
      <c r="N21" s="355"/>
      <c r="O21" s="283"/>
      <c r="P21" s="249"/>
      <c r="Q21" s="282"/>
      <c r="R21" s="350"/>
      <c r="S21" s="350"/>
      <c r="T21" s="359"/>
      <c r="U21" s="359"/>
      <c r="V21" s="356"/>
      <c r="W21" s="356"/>
      <c r="X21" s="349"/>
    </row>
    <row r="22" spans="1:24" ht="96" customHeight="1" x14ac:dyDescent="0.25">
      <c r="A22" s="571"/>
      <c r="B22" s="578"/>
      <c r="C22" s="347"/>
      <c r="D22" s="348" t="s">
        <v>1680</v>
      </c>
      <c r="E22" s="484"/>
      <c r="F22" s="348" t="s">
        <v>1681</v>
      </c>
      <c r="G22" s="348"/>
      <c r="H22" s="355"/>
      <c r="I22" s="355"/>
      <c r="J22" s="248"/>
      <c r="K22" s="355"/>
      <c r="L22" s="355"/>
      <c r="M22" s="283"/>
      <c r="N22" s="355"/>
      <c r="O22" s="283"/>
      <c r="P22" s="249"/>
      <c r="Q22" s="282"/>
      <c r="R22" s="350"/>
      <c r="S22" s="350"/>
      <c r="T22" s="359"/>
      <c r="U22" s="359"/>
      <c r="V22" s="356"/>
      <c r="W22" s="356"/>
      <c r="X22" s="480"/>
    </row>
    <row r="23" spans="1:24" ht="96" customHeight="1" x14ac:dyDescent="0.25">
      <c r="A23" s="571"/>
      <c r="B23" s="578"/>
      <c r="C23" s="347" t="s">
        <v>1684</v>
      </c>
      <c r="D23" s="348" t="s">
        <v>1686</v>
      </c>
      <c r="E23" s="480"/>
      <c r="F23" s="348" t="s">
        <v>1685</v>
      </c>
      <c r="G23" s="348"/>
      <c r="H23" s="355"/>
      <c r="I23" s="355"/>
      <c r="J23" s="248"/>
      <c r="K23" s="355"/>
      <c r="L23" s="355"/>
      <c r="M23" s="283"/>
      <c r="N23" s="355"/>
      <c r="O23" s="283"/>
      <c r="P23" s="249"/>
      <c r="Q23" s="282"/>
      <c r="R23" s="350"/>
      <c r="S23" s="350"/>
      <c r="T23" s="359"/>
      <c r="U23" s="359"/>
      <c r="V23" s="356"/>
      <c r="W23" s="356"/>
      <c r="X23" s="480"/>
    </row>
    <row r="24" spans="1:24" ht="133.5" customHeight="1" x14ac:dyDescent="0.25">
      <c r="A24" s="571"/>
      <c r="B24" s="578"/>
      <c r="C24" s="347" t="s">
        <v>1687</v>
      </c>
      <c r="D24" s="482" t="s">
        <v>1688</v>
      </c>
      <c r="E24" s="480"/>
      <c r="F24" s="348" t="s">
        <v>1692</v>
      </c>
      <c r="G24" s="348"/>
      <c r="H24" s="355"/>
      <c r="I24" s="355"/>
      <c r="J24" s="248"/>
      <c r="K24" s="355"/>
      <c r="L24" s="355"/>
      <c r="M24" s="283"/>
      <c r="N24" s="355"/>
      <c r="O24" s="283"/>
      <c r="P24" s="249"/>
      <c r="Q24" s="282"/>
      <c r="R24" s="350"/>
      <c r="S24" s="350"/>
      <c r="T24" s="359"/>
      <c r="U24" s="359"/>
      <c r="V24" s="356"/>
      <c r="W24" s="356"/>
      <c r="X24" s="480"/>
    </row>
    <row r="25" spans="1:24" ht="186.75" customHeight="1" x14ac:dyDescent="0.25">
      <c r="A25" s="571"/>
      <c r="B25" s="578"/>
      <c r="C25" s="483" t="s">
        <v>1689</v>
      </c>
      <c r="D25" s="348" t="s">
        <v>1690</v>
      </c>
      <c r="E25" s="480"/>
      <c r="F25" s="348" t="s">
        <v>1691</v>
      </c>
      <c r="G25" s="348"/>
      <c r="H25" s="355"/>
      <c r="I25" s="355"/>
      <c r="J25" s="248"/>
      <c r="K25" s="355"/>
      <c r="L25" s="355"/>
      <c r="M25" s="283"/>
      <c r="N25" s="355"/>
      <c r="O25" s="283"/>
      <c r="P25" s="249"/>
      <c r="Q25" s="282"/>
      <c r="R25" s="350"/>
      <c r="S25" s="350"/>
      <c r="T25" s="359"/>
      <c r="U25" s="359"/>
      <c r="V25" s="356"/>
      <c r="W25" s="356"/>
      <c r="X25" s="480"/>
    </row>
    <row r="26" spans="1:24" ht="96" customHeight="1" x14ac:dyDescent="0.25">
      <c r="A26" s="571"/>
      <c r="B26" s="578"/>
      <c r="C26" s="347"/>
      <c r="D26" s="348" t="s">
        <v>1694</v>
      </c>
      <c r="E26" s="480"/>
      <c r="F26" s="348" t="s">
        <v>1693</v>
      </c>
      <c r="G26" s="348"/>
      <c r="H26" s="355"/>
      <c r="I26" s="355"/>
      <c r="J26" s="248"/>
      <c r="K26" s="355"/>
      <c r="L26" s="355"/>
      <c r="M26" s="283"/>
      <c r="N26" s="355"/>
      <c r="O26" s="283"/>
      <c r="P26" s="249"/>
      <c r="Q26" s="282"/>
      <c r="R26" s="350"/>
      <c r="S26" s="350"/>
      <c r="T26" s="359"/>
      <c r="U26" s="359"/>
      <c r="V26" s="356"/>
      <c r="W26" s="356"/>
      <c r="X26" s="480"/>
    </row>
    <row r="27" spans="1:24" ht="133.5" customHeight="1" x14ac:dyDescent="0.25">
      <c r="A27" s="572"/>
      <c r="B27" s="577"/>
      <c r="C27" s="347"/>
      <c r="D27" s="482" t="s">
        <v>1695</v>
      </c>
      <c r="E27" s="480"/>
      <c r="F27" s="348" t="s">
        <v>1696</v>
      </c>
      <c r="G27" s="348"/>
      <c r="H27" s="355"/>
      <c r="I27" s="355"/>
      <c r="J27" s="248"/>
      <c r="K27" s="355"/>
      <c r="L27" s="355"/>
      <c r="M27" s="283"/>
      <c r="N27" s="355"/>
      <c r="O27" s="283"/>
      <c r="P27" s="249"/>
      <c r="Q27" s="282"/>
      <c r="R27" s="350"/>
      <c r="S27" s="350"/>
      <c r="T27" s="359"/>
      <c r="U27" s="359"/>
      <c r="V27" s="356"/>
      <c r="W27" s="356"/>
      <c r="X27" s="480"/>
    </row>
    <row r="28" spans="1:24" ht="67.5" customHeight="1" x14ac:dyDescent="0.25">
      <c r="A28" s="454"/>
      <c r="B28" s="455"/>
      <c r="C28" s="454" t="s">
        <v>103</v>
      </c>
      <c r="D28" s="455"/>
      <c r="E28" s="455"/>
      <c r="F28" s="456"/>
      <c r="G28" s="456"/>
      <c r="H28" s="366">
        <f t="shared" ref="H28:O28" si="0">SUM(H7:H21)</f>
        <v>0</v>
      </c>
      <c r="I28" s="367">
        <f t="shared" si="0"/>
        <v>0</v>
      </c>
      <c r="J28" s="366">
        <f t="shared" si="0"/>
        <v>0.3</v>
      </c>
      <c r="K28" s="366">
        <f t="shared" si="0"/>
        <v>0</v>
      </c>
      <c r="L28" s="366">
        <f t="shared" si="0"/>
        <v>1.8</v>
      </c>
      <c r="M28" s="367">
        <f t="shared" si="0"/>
        <v>0</v>
      </c>
      <c r="N28" s="366">
        <f t="shared" si="0"/>
        <v>2.9</v>
      </c>
      <c r="O28" s="366">
        <f t="shared" si="0"/>
        <v>0</v>
      </c>
      <c r="P28" s="366">
        <f>H28+J28+L28+N28</f>
        <v>5</v>
      </c>
      <c r="Q28" s="368">
        <f>I28+K28+M28+O28</f>
        <v>0</v>
      </c>
      <c r="R28" s="369"/>
      <c r="S28" s="369"/>
      <c r="T28" s="369"/>
      <c r="U28" s="369"/>
      <c r="V28" s="369"/>
      <c r="W28" s="369"/>
      <c r="X28" s="369"/>
    </row>
    <row r="29" spans="1:24" ht="197.25" customHeight="1" x14ac:dyDescent="0.25">
      <c r="A29" s="370"/>
      <c r="B29" s="371"/>
      <c r="C29" s="371"/>
      <c r="D29" s="371"/>
      <c r="E29" s="372"/>
      <c r="F29" s="371"/>
      <c r="G29" s="371"/>
      <c r="H29" s="371"/>
      <c r="I29" s="371"/>
      <c r="J29" s="371"/>
      <c r="K29" s="371"/>
      <c r="L29" s="371"/>
      <c r="M29" s="371"/>
      <c r="N29" s="371"/>
      <c r="O29" s="371"/>
      <c r="P29" s="371"/>
      <c r="Q29" s="371"/>
      <c r="R29" s="371"/>
      <c r="S29" s="371"/>
      <c r="T29" s="371"/>
      <c r="U29" s="371"/>
      <c r="V29" s="371"/>
      <c r="W29" s="371"/>
      <c r="X29" s="371"/>
    </row>
    <row r="30" spans="1:24" ht="105" customHeight="1" x14ac:dyDescent="0.25">
      <c r="A30" s="370"/>
      <c r="B30" s="371"/>
      <c r="C30" s="371"/>
      <c r="D30" s="371"/>
      <c r="E30" s="372"/>
      <c r="F30" s="371"/>
      <c r="G30" s="371"/>
      <c r="H30" s="371"/>
      <c r="I30" s="371"/>
      <c r="J30" s="371"/>
      <c r="K30" s="371"/>
      <c r="L30" s="371"/>
      <c r="M30" s="371"/>
      <c r="N30" s="371"/>
      <c r="O30" s="371"/>
      <c r="P30" s="371"/>
      <c r="Q30" s="371"/>
      <c r="R30" s="371"/>
      <c r="S30" s="371"/>
      <c r="T30" s="371"/>
      <c r="U30" s="371"/>
      <c r="V30" s="371"/>
      <c r="W30" s="371"/>
      <c r="X30" s="371"/>
    </row>
    <row r="31" spans="1:24" ht="69" customHeight="1" x14ac:dyDescent="0.25">
      <c r="A31" s="370"/>
      <c r="B31" s="371"/>
      <c r="C31" s="371"/>
      <c r="D31" s="371"/>
      <c r="E31" s="372"/>
      <c r="F31" s="371"/>
      <c r="G31" s="371"/>
      <c r="H31" s="371"/>
      <c r="I31" s="371"/>
      <c r="J31" s="371"/>
      <c r="K31" s="371"/>
      <c r="L31" s="371"/>
      <c r="M31" s="371"/>
      <c r="N31" s="371"/>
      <c r="O31" s="371"/>
      <c r="P31" s="371"/>
      <c r="Q31" s="371"/>
      <c r="R31" s="371"/>
      <c r="S31" s="371"/>
      <c r="T31" s="371"/>
      <c r="U31" s="371"/>
      <c r="V31" s="371"/>
      <c r="W31" s="371"/>
      <c r="X31" s="371"/>
    </row>
    <row r="32" spans="1:24" ht="57.75" customHeight="1" x14ac:dyDescent="0.25">
      <c r="A32" s="370"/>
      <c r="B32" s="371"/>
      <c r="C32" s="371"/>
      <c r="D32" s="371"/>
      <c r="E32" s="372"/>
      <c r="F32" s="371"/>
      <c r="G32" s="371"/>
      <c r="H32" s="371"/>
      <c r="I32" s="371"/>
      <c r="J32" s="371"/>
      <c r="K32" s="371"/>
      <c r="L32" s="371"/>
      <c r="M32" s="371"/>
      <c r="N32" s="371"/>
      <c r="O32" s="371"/>
      <c r="P32" s="371"/>
      <c r="Q32" s="371"/>
      <c r="R32" s="371"/>
      <c r="S32" s="371"/>
      <c r="T32" s="371"/>
      <c r="U32" s="371"/>
      <c r="V32" s="371"/>
      <c r="W32" s="371"/>
      <c r="X32" s="371"/>
    </row>
    <row r="33" spans="1:24" ht="94.5" customHeight="1" x14ac:dyDescent="0.25">
      <c r="A33" s="370"/>
      <c r="B33" s="371"/>
      <c r="C33" s="371"/>
      <c r="D33" s="371"/>
      <c r="E33" s="372"/>
      <c r="F33" s="371"/>
      <c r="G33" s="371"/>
      <c r="H33" s="371"/>
      <c r="I33" s="371"/>
      <c r="J33" s="371"/>
      <c r="K33" s="371"/>
      <c r="L33" s="371"/>
      <c r="M33" s="371"/>
      <c r="N33" s="371"/>
      <c r="O33" s="371"/>
      <c r="P33" s="371"/>
      <c r="Q33" s="371"/>
      <c r="R33" s="371"/>
      <c r="S33" s="371"/>
      <c r="T33" s="371"/>
      <c r="U33" s="371"/>
      <c r="V33" s="371"/>
      <c r="W33" s="371"/>
      <c r="X33" s="371"/>
    </row>
    <row r="34" spans="1:24" ht="72.75" customHeight="1" x14ac:dyDescent="0.25">
      <c r="A34" s="370"/>
      <c r="B34" s="371"/>
      <c r="C34" s="371"/>
      <c r="D34" s="371"/>
      <c r="E34" s="372"/>
      <c r="F34" s="371"/>
      <c r="G34" s="371"/>
      <c r="H34" s="371"/>
      <c r="I34" s="371"/>
      <c r="J34" s="371"/>
      <c r="K34" s="371"/>
      <c r="L34" s="371"/>
      <c r="M34" s="371"/>
      <c r="N34" s="371"/>
      <c r="O34" s="371"/>
      <c r="P34" s="371"/>
      <c r="Q34" s="371"/>
      <c r="R34" s="371"/>
      <c r="S34" s="371"/>
      <c r="T34" s="371"/>
      <c r="U34" s="371"/>
      <c r="V34" s="371"/>
      <c r="W34" s="371"/>
      <c r="X34" s="371"/>
    </row>
    <row r="35" spans="1:24" ht="94.5" customHeight="1" x14ac:dyDescent="0.25">
      <c r="A35" s="370"/>
      <c r="B35" s="371"/>
      <c r="C35" s="371"/>
      <c r="D35" s="371"/>
      <c r="E35" s="372"/>
      <c r="F35" s="371"/>
      <c r="G35" s="371"/>
      <c r="H35" s="371"/>
      <c r="I35" s="371"/>
      <c r="J35" s="371"/>
      <c r="K35" s="371"/>
      <c r="L35" s="371"/>
      <c r="M35" s="371"/>
      <c r="N35" s="371"/>
      <c r="O35" s="371"/>
      <c r="P35" s="371"/>
      <c r="Q35" s="371"/>
      <c r="R35" s="371"/>
      <c r="S35" s="371"/>
      <c r="T35" s="371"/>
      <c r="U35" s="371"/>
      <c r="V35" s="371"/>
      <c r="W35" s="371"/>
      <c r="X35" s="371"/>
    </row>
    <row r="36" spans="1:24" ht="94.5" customHeight="1" x14ac:dyDescent="0.25">
      <c r="A36" s="370"/>
      <c r="B36" s="371"/>
      <c r="C36" s="371"/>
      <c r="D36" s="371"/>
      <c r="E36" s="372"/>
      <c r="F36" s="371"/>
      <c r="G36" s="371"/>
      <c r="H36" s="371"/>
      <c r="I36" s="371"/>
      <c r="J36" s="371"/>
      <c r="K36" s="371"/>
      <c r="L36" s="371"/>
      <c r="M36" s="371"/>
      <c r="N36" s="371"/>
      <c r="O36" s="371"/>
      <c r="P36" s="371"/>
      <c r="Q36" s="371"/>
      <c r="R36" s="371"/>
      <c r="S36" s="371"/>
      <c r="T36" s="371"/>
      <c r="U36" s="371"/>
      <c r="V36" s="371"/>
      <c r="W36" s="371"/>
      <c r="X36" s="371"/>
    </row>
    <row r="37" spans="1:24" ht="94.5" customHeight="1" x14ac:dyDescent="0.25">
      <c r="A37" s="370"/>
      <c r="B37" s="371"/>
      <c r="C37" s="371"/>
      <c r="D37" s="371"/>
      <c r="E37" s="372"/>
      <c r="F37" s="371"/>
      <c r="G37" s="371"/>
      <c r="H37" s="371"/>
      <c r="I37" s="371"/>
      <c r="J37" s="371"/>
      <c r="K37" s="371"/>
      <c r="L37" s="371"/>
      <c r="M37" s="371"/>
      <c r="N37" s="371"/>
      <c r="O37" s="371"/>
      <c r="P37" s="371"/>
      <c r="Q37" s="371"/>
      <c r="R37" s="371"/>
      <c r="S37" s="371"/>
      <c r="T37" s="371"/>
      <c r="U37" s="371"/>
      <c r="V37" s="371"/>
      <c r="W37" s="371"/>
      <c r="X37" s="371"/>
    </row>
    <row r="38" spans="1:24" ht="94.5" customHeight="1" x14ac:dyDescent="0.25">
      <c r="A38" s="370"/>
      <c r="B38" s="371"/>
      <c r="C38" s="371"/>
      <c r="D38" s="371"/>
      <c r="E38" s="372"/>
      <c r="F38" s="371"/>
      <c r="G38" s="371"/>
      <c r="H38" s="371"/>
      <c r="I38" s="371"/>
      <c r="J38" s="371"/>
      <c r="K38" s="371"/>
      <c r="L38" s="371"/>
      <c r="M38" s="371"/>
      <c r="N38" s="371"/>
      <c r="O38" s="371"/>
      <c r="P38" s="371"/>
      <c r="Q38" s="371"/>
      <c r="R38" s="371"/>
      <c r="S38" s="371"/>
      <c r="T38" s="371"/>
      <c r="U38" s="371"/>
      <c r="V38" s="371"/>
      <c r="W38" s="371"/>
      <c r="X38" s="371"/>
    </row>
    <row r="39" spans="1:24" ht="72.75" customHeight="1" x14ac:dyDescent="0.25">
      <c r="A39" s="370"/>
      <c r="B39" s="371"/>
      <c r="C39" s="371"/>
      <c r="D39" s="371"/>
      <c r="E39" s="372"/>
      <c r="F39" s="371"/>
      <c r="G39" s="371"/>
      <c r="H39" s="371"/>
      <c r="I39" s="371"/>
      <c r="J39" s="371"/>
      <c r="K39" s="371"/>
      <c r="L39" s="371"/>
      <c r="M39" s="371"/>
      <c r="N39" s="371"/>
      <c r="O39" s="371"/>
      <c r="P39" s="371"/>
      <c r="Q39" s="371"/>
      <c r="R39" s="371"/>
      <c r="S39" s="371"/>
      <c r="T39" s="371"/>
      <c r="U39" s="371"/>
      <c r="V39" s="371"/>
      <c r="W39" s="371"/>
      <c r="X39" s="371"/>
    </row>
    <row r="40" spans="1:24" ht="72.75" customHeight="1" x14ac:dyDescent="0.25">
      <c r="A40" s="370"/>
      <c r="B40" s="371"/>
      <c r="C40" s="371"/>
      <c r="D40" s="371"/>
      <c r="E40" s="372"/>
      <c r="F40" s="371"/>
      <c r="G40" s="371"/>
      <c r="H40" s="371"/>
      <c r="I40" s="371"/>
      <c r="J40" s="371"/>
      <c r="K40" s="371"/>
      <c r="L40" s="371"/>
      <c r="M40" s="371"/>
      <c r="N40" s="371"/>
      <c r="O40" s="371"/>
      <c r="P40" s="371"/>
      <c r="Q40" s="371"/>
      <c r="R40" s="371"/>
      <c r="S40" s="371"/>
      <c r="T40" s="371"/>
      <c r="U40" s="371"/>
      <c r="V40" s="371"/>
      <c r="W40" s="371"/>
      <c r="X40" s="371"/>
    </row>
    <row r="41" spans="1:24" ht="72.75" customHeight="1" x14ac:dyDescent="0.25">
      <c r="A41" s="370"/>
      <c r="B41" s="371"/>
      <c r="C41" s="371"/>
      <c r="D41" s="371"/>
      <c r="E41" s="372"/>
      <c r="F41" s="371"/>
      <c r="G41" s="371"/>
      <c r="H41" s="371"/>
      <c r="I41" s="371"/>
      <c r="J41" s="371"/>
      <c r="K41" s="371"/>
      <c r="L41" s="371"/>
      <c r="M41" s="371"/>
      <c r="N41" s="371"/>
      <c r="O41" s="371"/>
      <c r="P41" s="371"/>
      <c r="Q41" s="371"/>
      <c r="R41" s="371"/>
      <c r="S41" s="371"/>
      <c r="T41" s="371"/>
      <c r="U41" s="371"/>
      <c r="V41" s="371"/>
      <c r="W41" s="371"/>
      <c r="X41" s="371"/>
    </row>
    <row r="42" spans="1:24" ht="72.75" customHeight="1" x14ac:dyDescent="0.25">
      <c r="A42" s="370"/>
      <c r="B42" s="371"/>
      <c r="C42" s="371"/>
      <c r="D42" s="371"/>
      <c r="E42" s="372"/>
      <c r="F42" s="371"/>
      <c r="G42" s="371"/>
      <c r="H42" s="371"/>
      <c r="I42" s="371"/>
      <c r="J42" s="371"/>
      <c r="K42" s="371"/>
      <c r="L42" s="371"/>
      <c r="M42" s="371"/>
      <c r="N42" s="371"/>
      <c r="O42" s="371"/>
      <c r="P42" s="371"/>
      <c r="Q42" s="371"/>
      <c r="R42" s="371"/>
      <c r="S42" s="371"/>
      <c r="T42" s="371"/>
      <c r="U42" s="371"/>
      <c r="V42" s="371"/>
      <c r="W42" s="371"/>
      <c r="X42" s="371"/>
    </row>
    <row r="43" spans="1:24" ht="52.5" customHeight="1" x14ac:dyDescent="0.25">
      <c r="A43" s="370"/>
      <c r="B43" s="371"/>
      <c r="C43" s="371"/>
      <c r="D43" s="371"/>
      <c r="E43" s="372"/>
      <c r="F43" s="371"/>
      <c r="G43" s="371"/>
      <c r="H43" s="371"/>
      <c r="I43" s="371"/>
      <c r="J43" s="371"/>
      <c r="K43" s="371"/>
      <c r="L43" s="371"/>
      <c r="M43" s="371"/>
      <c r="N43" s="371"/>
      <c r="O43" s="371"/>
      <c r="P43" s="371"/>
      <c r="Q43" s="371"/>
      <c r="R43" s="371"/>
      <c r="S43" s="371"/>
      <c r="T43" s="371"/>
      <c r="U43" s="371"/>
      <c r="V43" s="371"/>
      <c r="W43" s="371"/>
      <c r="X43" s="371"/>
    </row>
    <row r="44" spans="1:24" ht="72.75" customHeight="1" x14ac:dyDescent="0.25">
      <c r="A44" s="370"/>
      <c r="B44" s="371"/>
      <c r="C44" s="371"/>
      <c r="D44" s="371"/>
      <c r="E44" s="372"/>
      <c r="F44" s="371"/>
      <c r="G44" s="371"/>
      <c r="H44" s="371"/>
      <c r="I44" s="371"/>
      <c r="J44" s="371"/>
      <c r="K44" s="371"/>
      <c r="L44" s="371"/>
      <c r="M44" s="371"/>
      <c r="N44" s="371"/>
      <c r="O44" s="371"/>
      <c r="P44" s="371"/>
      <c r="Q44" s="371"/>
      <c r="R44" s="371"/>
      <c r="S44" s="371"/>
      <c r="T44" s="371"/>
      <c r="U44" s="371"/>
      <c r="V44" s="371"/>
      <c r="W44" s="371"/>
      <c r="X44" s="371"/>
    </row>
    <row r="45" spans="1:24" ht="67.5" customHeight="1" x14ac:dyDescent="0.25">
      <c r="A45" s="370"/>
      <c r="B45" s="371"/>
      <c r="C45" s="371"/>
      <c r="D45" s="371"/>
      <c r="E45" s="372"/>
      <c r="F45" s="371"/>
      <c r="G45" s="371"/>
      <c r="H45" s="371"/>
      <c r="I45" s="371"/>
      <c r="J45" s="371"/>
      <c r="K45" s="371"/>
      <c r="L45" s="371"/>
      <c r="M45" s="371"/>
      <c r="N45" s="371"/>
      <c r="O45" s="371"/>
      <c r="P45" s="371"/>
      <c r="Q45" s="371"/>
      <c r="R45" s="371"/>
      <c r="S45" s="371"/>
      <c r="T45" s="371"/>
      <c r="U45" s="371"/>
      <c r="V45" s="371"/>
      <c r="W45" s="371"/>
      <c r="X45" s="371"/>
    </row>
    <row r="46" spans="1:24" ht="39.75" customHeight="1" x14ac:dyDescent="0.25">
      <c r="A46" s="370"/>
      <c r="B46" s="371"/>
      <c r="C46" s="371"/>
      <c r="D46" s="371"/>
      <c r="E46" s="372"/>
      <c r="F46" s="371"/>
      <c r="G46" s="371"/>
      <c r="H46" s="371"/>
      <c r="I46" s="371"/>
      <c r="J46" s="371"/>
      <c r="K46" s="371"/>
      <c r="L46" s="371"/>
      <c r="M46" s="371"/>
      <c r="N46" s="371"/>
      <c r="O46" s="371"/>
      <c r="P46" s="371"/>
      <c r="Q46" s="371"/>
      <c r="R46" s="371"/>
      <c r="S46" s="371"/>
      <c r="T46" s="371"/>
      <c r="U46" s="371"/>
      <c r="V46" s="371"/>
      <c r="W46" s="371"/>
      <c r="X46" s="371"/>
    </row>
    <row r="47" spans="1:24" ht="72.75" customHeight="1" x14ac:dyDescent="0.25">
      <c r="A47" s="370"/>
      <c r="B47" s="371"/>
      <c r="C47" s="371"/>
      <c r="D47" s="371"/>
      <c r="E47" s="372"/>
      <c r="F47" s="371"/>
      <c r="G47" s="371"/>
      <c r="H47" s="371"/>
      <c r="I47" s="371"/>
      <c r="J47" s="371"/>
      <c r="K47" s="371"/>
      <c r="L47" s="371"/>
      <c r="M47" s="371"/>
      <c r="N47" s="371"/>
      <c r="O47" s="371"/>
      <c r="P47" s="371"/>
      <c r="Q47" s="371"/>
      <c r="R47" s="371"/>
      <c r="S47" s="371"/>
      <c r="T47" s="371"/>
      <c r="U47" s="371"/>
      <c r="V47" s="371"/>
      <c r="W47" s="371"/>
      <c r="X47" s="371"/>
    </row>
    <row r="48" spans="1:24" ht="72.75" customHeight="1" x14ac:dyDescent="0.25">
      <c r="A48" s="370"/>
      <c r="B48" s="371"/>
      <c r="C48" s="371"/>
      <c r="D48" s="371"/>
      <c r="E48" s="372"/>
      <c r="F48" s="371"/>
      <c r="G48" s="371"/>
      <c r="H48" s="371"/>
      <c r="I48" s="371"/>
      <c r="J48" s="371"/>
      <c r="K48" s="371"/>
      <c r="L48" s="371"/>
      <c r="M48" s="371"/>
      <c r="N48" s="371"/>
      <c r="O48" s="371"/>
      <c r="P48" s="371"/>
      <c r="Q48" s="371"/>
      <c r="R48" s="371"/>
      <c r="S48" s="371"/>
      <c r="T48" s="371"/>
      <c r="U48" s="371"/>
      <c r="V48" s="371"/>
      <c r="W48" s="371"/>
      <c r="X48" s="371"/>
    </row>
    <row r="49" spans="1:24" ht="73.5" customHeight="1" x14ac:dyDescent="0.25">
      <c r="A49" s="370"/>
      <c r="B49" s="371"/>
      <c r="C49" s="371"/>
      <c r="D49" s="371"/>
      <c r="E49" s="372"/>
      <c r="F49" s="371"/>
      <c r="G49" s="371"/>
      <c r="H49" s="371"/>
      <c r="I49" s="371"/>
      <c r="J49" s="371"/>
      <c r="K49" s="371"/>
      <c r="L49" s="371"/>
      <c r="M49" s="371"/>
      <c r="N49" s="371"/>
      <c r="O49" s="371"/>
      <c r="P49" s="371"/>
      <c r="Q49" s="371"/>
      <c r="R49" s="371"/>
      <c r="S49" s="371"/>
      <c r="T49" s="371"/>
      <c r="U49" s="371"/>
      <c r="V49" s="371"/>
      <c r="W49" s="371"/>
      <c r="X49" s="371"/>
    </row>
    <row r="50" spans="1:24" ht="87.75" customHeight="1" x14ac:dyDescent="0.25">
      <c r="A50" s="370"/>
      <c r="B50" s="371"/>
      <c r="C50" s="371"/>
      <c r="D50" s="371"/>
      <c r="E50" s="372"/>
      <c r="F50" s="371"/>
      <c r="G50" s="371"/>
      <c r="H50" s="371"/>
      <c r="I50" s="371"/>
      <c r="J50" s="371"/>
      <c r="K50" s="371"/>
      <c r="L50" s="371"/>
      <c r="M50" s="371"/>
      <c r="N50" s="371"/>
      <c r="O50" s="371"/>
      <c r="P50" s="371"/>
      <c r="Q50" s="371"/>
      <c r="R50" s="371"/>
      <c r="S50" s="371"/>
      <c r="T50" s="371"/>
      <c r="U50" s="371"/>
      <c r="V50" s="371"/>
      <c r="W50" s="371"/>
      <c r="X50" s="371"/>
    </row>
    <row r="51" spans="1:24" ht="87.75" customHeight="1" x14ac:dyDescent="0.25">
      <c r="A51" s="370"/>
      <c r="B51" s="371"/>
      <c r="C51" s="371"/>
      <c r="D51" s="371"/>
      <c r="E51" s="372"/>
      <c r="F51" s="371"/>
      <c r="G51" s="371"/>
      <c r="H51" s="371"/>
      <c r="I51" s="371"/>
      <c r="J51" s="371"/>
      <c r="K51" s="371"/>
      <c r="L51" s="371"/>
      <c r="M51" s="371"/>
      <c r="N51" s="371"/>
      <c r="O51" s="371"/>
      <c r="P51" s="371"/>
      <c r="Q51" s="371"/>
      <c r="R51" s="371"/>
      <c r="S51" s="371"/>
      <c r="T51" s="371"/>
      <c r="U51" s="371"/>
      <c r="V51" s="371"/>
      <c r="W51" s="371"/>
      <c r="X51" s="371"/>
    </row>
    <row r="52" spans="1:24" ht="66" customHeight="1" x14ac:dyDescent="0.25">
      <c r="A52" s="370"/>
      <c r="B52" s="371"/>
      <c r="C52" s="371"/>
      <c r="D52" s="371"/>
      <c r="E52" s="372"/>
      <c r="F52" s="371"/>
      <c r="G52" s="371"/>
      <c r="H52" s="371"/>
      <c r="I52" s="371"/>
      <c r="J52" s="371"/>
      <c r="K52" s="371"/>
      <c r="L52" s="371"/>
      <c r="M52" s="371"/>
      <c r="N52" s="371"/>
      <c r="O52" s="371"/>
      <c r="P52" s="371"/>
      <c r="Q52" s="371"/>
      <c r="R52" s="371"/>
      <c r="S52" s="371"/>
      <c r="T52" s="371"/>
      <c r="U52" s="371"/>
      <c r="V52" s="371"/>
      <c r="W52" s="371"/>
      <c r="X52" s="371"/>
    </row>
    <row r="53" spans="1:24" ht="87.75" customHeight="1" x14ac:dyDescent="0.25">
      <c r="A53" s="370"/>
      <c r="B53" s="371"/>
      <c r="C53" s="371"/>
      <c r="D53" s="371"/>
      <c r="E53" s="372"/>
      <c r="F53" s="371"/>
      <c r="G53" s="371"/>
      <c r="H53" s="371"/>
      <c r="I53" s="371"/>
      <c r="J53" s="371"/>
      <c r="K53" s="371"/>
      <c r="L53" s="371"/>
      <c r="M53" s="371"/>
      <c r="N53" s="371"/>
      <c r="O53" s="371"/>
      <c r="P53" s="371"/>
      <c r="Q53" s="371"/>
      <c r="R53" s="371"/>
      <c r="S53" s="371"/>
      <c r="T53" s="371"/>
      <c r="U53" s="371"/>
      <c r="V53" s="371"/>
      <c r="W53" s="371"/>
      <c r="X53" s="371"/>
    </row>
    <row r="54" spans="1:24" ht="87.75" customHeight="1" x14ac:dyDescent="0.25">
      <c r="A54" s="370"/>
      <c r="B54" s="371"/>
      <c r="C54" s="371"/>
      <c r="D54" s="371"/>
      <c r="E54" s="372"/>
      <c r="F54" s="371"/>
      <c r="G54" s="371"/>
      <c r="H54" s="371"/>
      <c r="I54" s="371"/>
      <c r="J54" s="371"/>
      <c r="K54" s="371"/>
      <c r="L54" s="371"/>
      <c r="M54" s="371"/>
      <c r="N54" s="371"/>
      <c r="O54" s="371"/>
      <c r="P54" s="371"/>
      <c r="Q54" s="371"/>
      <c r="R54" s="371"/>
      <c r="S54" s="371"/>
      <c r="T54" s="371"/>
      <c r="U54" s="371"/>
      <c r="V54" s="371"/>
      <c r="W54" s="371"/>
      <c r="X54" s="371"/>
    </row>
    <row r="55" spans="1:24" ht="72" customHeight="1" x14ac:dyDescent="0.25">
      <c r="A55" s="370"/>
      <c r="B55" s="371"/>
      <c r="C55" s="371"/>
      <c r="D55" s="371"/>
      <c r="E55" s="372"/>
      <c r="F55" s="371"/>
      <c r="G55" s="371"/>
      <c r="H55" s="371"/>
      <c r="I55" s="371"/>
      <c r="J55" s="371"/>
      <c r="K55" s="371"/>
      <c r="L55" s="371"/>
      <c r="M55" s="371"/>
      <c r="N55" s="371"/>
      <c r="O55" s="371"/>
      <c r="P55" s="371"/>
      <c r="Q55" s="371"/>
      <c r="R55" s="371"/>
      <c r="S55" s="371"/>
      <c r="T55" s="371"/>
      <c r="U55" s="371"/>
      <c r="V55" s="371"/>
      <c r="W55" s="371"/>
      <c r="X55" s="371"/>
    </row>
    <row r="56" spans="1:24" ht="66" customHeight="1" x14ac:dyDescent="0.25">
      <c r="A56" s="370"/>
      <c r="B56" s="371"/>
      <c r="C56" s="371"/>
      <c r="D56" s="371"/>
      <c r="E56" s="372"/>
      <c r="F56" s="371"/>
      <c r="G56" s="371"/>
      <c r="H56" s="371"/>
      <c r="I56" s="371"/>
      <c r="J56" s="371"/>
      <c r="K56" s="371"/>
      <c r="L56" s="371"/>
      <c r="M56" s="371"/>
      <c r="N56" s="371"/>
      <c r="O56" s="371"/>
      <c r="P56" s="371"/>
      <c r="Q56" s="371"/>
      <c r="R56" s="371"/>
      <c r="S56" s="371"/>
      <c r="T56" s="371"/>
      <c r="U56" s="371"/>
      <c r="V56" s="371"/>
      <c r="W56" s="371"/>
      <c r="X56" s="371"/>
    </row>
    <row r="57" spans="1:24" ht="87.75" customHeight="1" x14ac:dyDescent="0.25">
      <c r="A57" s="370"/>
      <c r="B57" s="371"/>
      <c r="C57" s="371"/>
      <c r="D57" s="371"/>
      <c r="E57" s="372"/>
      <c r="F57" s="371"/>
      <c r="G57" s="371"/>
      <c r="H57" s="371"/>
      <c r="I57" s="371"/>
      <c r="J57" s="371"/>
      <c r="K57" s="371"/>
      <c r="L57" s="371"/>
      <c r="M57" s="371"/>
      <c r="N57" s="371"/>
      <c r="O57" s="371"/>
      <c r="P57" s="371"/>
      <c r="Q57" s="371"/>
      <c r="R57" s="371"/>
      <c r="S57" s="371"/>
      <c r="T57" s="371"/>
      <c r="U57" s="371"/>
      <c r="V57" s="371"/>
      <c r="W57" s="371"/>
      <c r="X57" s="371"/>
    </row>
    <row r="58" spans="1:24" ht="87.75" customHeight="1" x14ac:dyDescent="0.25">
      <c r="A58" s="370"/>
      <c r="B58" s="371"/>
      <c r="C58" s="371"/>
      <c r="D58" s="371"/>
      <c r="E58" s="372"/>
      <c r="F58" s="371"/>
      <c r="G58" s="371"/>
      <c r="H58" s="371"/>
      <c r="I58" s="371"/>
      <c r="J58" s="371"/>
      <c r="K58" s="371"/>
      <c r="L58" s="371"/>
      <c r="M58" s="371"/>
      <c r="N58" s="371"/>
      <c r="O58" s="371"/>
      <c r="P58" s="371"/>
      <c r="Q58" s="371"/>
      <c r="R58" s="371"/>
      <c r="S58" s="371"/>
      <c r="T58" s="371"/>
      <c r="U58" s="371"/>
      <c r="V58" s="371"/>
      <c r="W58" s="371"/>
      <c r="X58" s="371"/>
    </row>
    <row r="59" spans="1:24" ht="72.75" customHeight="1" x14ac:dyDescent="0.25">
      <c r="A59" s="370"/>
      <c r="B59" s="371"/>
      <c r="C59" s="371"/>
      <c r="D59" s="371"/>
      <c r="E59" s="372"/>
      <c r="F59" s="371"/>
      <c r="G59" s="371"/>
      <c r="H59" s="371"/>
      <c r="I59" s="371"/>
      <c r="J59" s="371"/>
      <c r="K59" s="371"/>
      <c r="L59" s="371"/>
      <c r="M59" s="371"/>
      <c r="N59" s="371"/>
      <c r="O59" s="371"/>
      <c r="P59" s="371"/>
      <c r="Q59" s="371"/>
      <c r="R59" s="371"/>
      <c r="S59" s="371"/>
      <c r="T59" s="371"/>
      <c r="U59" s="371"/>
      <c r="V59" s="371"/>
      <c r="W59" s="371"/>
      <c r="X59" s="371"/>
    </row>
    <row r="60" spans="1:24" ht="15.75" x14ac:dyDescent="0.25">
      <c r="A60" s="370"/>
      <c r="B60" s="371"/>
      <c r="C60" s="371"/>
      <c r="D60" s="371"/>
      <c r="E60" s="372"/>
      <c r="F60" s="371"/>
      <c r="G60" s="371"/>
      <c r="H60" s="371"/>
      <c r="I60" s="371"/>
      <c r="J60" s="371"/>
      <c r="K60" s="371"/>
      <c r="L60" s="371"/>
      <c r="M60" s="371"/>
      <c r="N60" s="371"/>
      <c r="O60" s="371"/>
      <c r="P60" s="371"/>
      <c r="Q60" s="371"/>
      <c r="R60" s="371"/>
      <c r="S60" s="371"/>
      <c r="T60" s="371"/>
      <c r="U60" s="371"/>
      <c r="V60" s="371"/>
      <c r="W60" s="371"/>
      <c r="X60" s="371"/>
    </row>
    <row r="76" spans="1:5" ht="117.75" customHeight="1" x14ac:dyDescent="0.25">
      <c r="A76" s="353"/>
      <c r="E76" s="353"/>
    </row>
    <row r="77" spans="1:5" ht="117.75" customHeight="1" x14ac:dyDescent="0.25">
      <c r="A77" s="353"/>
      <c r="E77" s="353"/>
    </row>
    <row r="78" spans="1:5" ht="117.75" customHeight="1" x14ac:dyDescent="0.25">
      <c r="A78" s="353"/>
      <c r="E78" s="353"/>
    </row>
    <row r="79" spans="1:5" ht="117.75" customHeight="1" x14ac:dyDescent="0.25">
      <c r="A79" s="353"/>
      <c r="E79" s="353"/>
    </row>
    <row r="80" spans="1:5" ht="82.5" customHeight="1" x14ac:dyDescent="0.25">
      <c r="A80" s="353"/>
      <c r="E80" s="353"/>
    </row>
    <row r="81" spans="1:5" ht="117.75" customHeight="1" x14ac:dyDescent="0.25">
      <c r="A81" s="353"/>
      <c r="E81" s="353"/>
    </row>
    <row r="82" spans="1:5" ht="84" customHeight="1" x14ac:dyDescent="0.25">
      <c r="A82" s="353"/>
      <c r="E82" s="353"/>
    </row>
    <row r="83" spans="1:5" ht="84" customHeight="1" x14ac:dyDescent="0.25">
      <c r="A83" s="353"/>
      <c r="E83" s="353"/>
    </row>
    <row r="84" spans="1:5" ht="57.75" customHeight="1" x14ac:dyDescent="0.25">
      <c r="A84" s="353"/>
      <c r="E84" s="353"/>
    </row>
    <row r="85" spans="1:5" ht="58.5" customHeight="1" x14ac:dyDescent="0.25">
      <c r="A85" s="353"/>
      <c r="E85" s="353"/>
    </row>
    <row r="86" spans="1:5" ht="44.25" customHeight="1" x14ac:dyDescent="0.25">
      <c r="A86" s="353"/>
      <c r="E86" s="353"/>
    </row>
    <row r="87" spans="1:5" ht="84" customHeight="1" x14ac:dyDescent="0.25">
      <c r="A87" s="353"/>
      <c r="E87" s="353"/>
    </row>
    <row r="88" spans="1:5" ht="51" customHeight="1" x14ac:dyDescent="0.25">
      <c r="A88" s="353"/>
      <c r="E88" s="353"/>
    </row>
    <row r="89" spans="1:5" ht="56.25" customHeight="1" x14ac:dyDescent="0.25">
      <c r="A89" s="353"/>
      <c r="E89" s="353"/>
    </row>
    <row r="90" spans="1:5" ht="84" customHeight="1" x14ac:dyDescent="0.25">
      <c r="A90" s="353"/>
      <c r="E90" s="353"/>
    </row>
    <row r="91" spans="1:5" ht="84" customHeight="1" x14ac:dyDescent="0.25">
      <c r="A91" s="353"/>
      <c r="E91" s="353"/>
    </row>
    <row r="92" spans="1:5" ht="56.25" customHeight="1" x14ac:dyDescent="0.25">
      <c r="A92" s="353"/>
      <c r="E92" s="353"/>
    </row>
    <row r="93" spans="1:5" ht="58.5" customHeight="1" x14ac:dyDescent="0.25">
      <c r="A93" s="353"/>
      <c r="E93" s="353"/>
    </row>
    <row r="94" spans="1:5" ht="55.5" customHeight="1" x14ac:dyDescent="0.25">
      <c r="A94" s="353"/>
      <c r="E94" s="353"/>
    </row>
    <row r="95" spans="1:5" ht="84" customHeight="1" x14ac:dyDescent="0.25">
      <c r="A95" s="353"/>
      <c r="E95" s="353"/>
    </row>
    <row r="96" spans="1:5" ht="136.5" customHeight="1" x14ac:dyDescent="0.25">
      <c r="A96" s="353"/>
      <c r="E96" s="353"/>
    </row>
    <row r="97" spans="1:5" ht="136.5" customHeight="1" x14ac:dyDescent="0.25">
      <c r="A97" s="353"/>
      <c r="E97" s="353"/>
    </row>
    <row r="98" spans="1:5" ht="136.5" customHeight="1" x14ac:dyDescent="0.25">
      <c r="A98" s="353"/>
      <c r="E98" s="353"/>
    </row>
    <row r="99" spans="1:5" ht="136.5" customHeight="1" x14ac:dyDescent="0.25">
      <c r="A99" s="353"/>
      <c r="E99" s="353"/>
    </row>
    <row r="100" spans="1:5" ht="136.5" customHeight="1" x14ac:dyDescent="0.25">
      <c r="A100" s="353"/>
      <c r="E100" s="353"/>
    </row>
    <row r="101" spans="1:5" ht="116.25" customHeight="1" x14ac:dyDescent="0.25">
      <c r="A101" s="353"/>
      <c r="E101" s="353"/>
    </row>
    <row r="102" spans="1:5" ht="88.5" customHeight="1" x14ac:dyDescent="0.25">
      <c r="A102" s="353"/>
      <c r="E102" s="353"/>
    </row>
    <row r="103" spans="1:5" ht="116.25" customHeight="1" x14ac:dyDescent="0.25">
      <c r="A103" s="353"/>
      <c r="E103" s="353"/>
    </row>
    <row r="104" spans="1:5" ht="116.25" customHeight="1" x14ac:dyDescent="0.25">
      <c r="A104" s="353"/>
      <c r="E104" s="353"/>
    </row>
    <row r="105" spans="1:5" ht="116.25" customHeight="1" x14ac:dyDescent="0.25">
      <c r="A105" s="353"/>
      <c r="E105" s="353"/>
    </row>
    <row r="106" spans="1:5" ht="116.25" customHeight="1" x14ac:dyDescent="0.25">
      <c r="A106" s="353"/>
      <c r="E106" s="353"/>
    </row>
    <row r="107" spans="1:5" ht="116.25" customHeight="1" x14ac:dyDescent="0.25">
      <c r="A107" s="353"/>
      <c r="E107" s="353"/>
    </row>
    <row r="108" spans="1:5" ht="116.25" customHeight="1" x14ac:dyDescent="0.25">
      <c r="A108" s="353"/>
      <c r="E108" s="353"/>
    </row>
    <row r="109" spans="1:5" ht="116.25" customHeight="1" x14ac:dyDescent="0.25">
      <c r="A109" s="353"/>
      <c r="E109" s="353"/>
    </row>
    <row r="110" spans="1:5" ht="116.25" customHeight="1" x14ac:dyDescent="0.25">
      <c r="A110" s="353"/>
      <c r="E110" s="353"/>
    </row>
    <row r="111" spans="1:5" ht="116.25" customHeight="1" x14ac:dyDescent="0.25">
      <c r="A111" s="353"/>
      <c r="E111" s="353"/>
    </row>
    <row r="112" spans="1:5" ht="37.5" customHeight="1" x14ac:dyDescent="0.25">
      <c r="A112" s="353"/>
      <c r="E112" s="353"/>
    </row>
    <row r="113" spans="1:5" x14ac:dyDescent="0.25">
      <c r="A113" s="353"/>
      <c r="E113" s="353"/>
    </row>
    <row r="114" spans="1:5" x14ac:dyDescent="0.25">
      <c r="A114" s="353"/>
      <c r="E114" s="353"/>
    </row>
    <row r="115" spans="1:5" x14ac:dyDescent="0.25">
      <c r="A115" s="353"/>
      <c r="E115" s="353"/>
    </row>
    <row r="116" spans="1:5" x14ac:dyDescent="0.25">
      <c r="A116" s="353"/>
      <c r="E116" s="353"/>
    </row>
    <row r="117" spans="1:5" x14ac:dyDescent="0.25">
      <c r="A117" s="353"/>
      <c r="E117" s="353"/>
    </row>
    <row r="118" spans="1:5" x14ac:dyDescent="0.25">
      <c r="A118" s="353"/>
      <c r="E118" s="353"/>
    </row>
    <row r="119" spans="1:5" x14ac:dyDescent="0.25">
      <c r="A119" s="353"/>
      <c r="E119" s="353"/>
    </row>
    <row r="120" spans="1:5" x14ac:dyDescent="0.25">
      <c r="A120" s="353"/>
      <c r="E120" s="353"/>
    </row>
    <row r="121" spans="1:5" x14ac:dyDescent="0.25">
      <c r="A121" s="353"/>
      <c r="E121" s="353"/>
    </row>
    <row r="122" spans="1:5" x14ac:dyDescent="0.25">
      <c r="A122" s="353"/>
      <c r="E122" s="353"/>
    </row>
    <row r="123" spans="1:5" x14ac:dyDescent="0.25">
      <c r="A123" s="353"/>
      <c r="E123" s="353"/>
    </row>
    <row r="124" spans="1:5" x14ac:dyDescent="0.25">
      <c r="A124" s="353"/>
      <c r="E124" s="353"/>
    </row>
    <row r="125" spans="1:5" x14ac:dyDescent="0.25">
      <c r="A125" s="353"/>
      <c r="E125" s="353"/>
    </row>
    <row r="126" spans="1:5" x14ac:dyDescent="0.25">
      <c r="A126" s="353"/>
      <c r="E126" s="353"/>
    </row>
    <row r="127" spans="1:5" x14ac:dyDescent="0.25">
      <c r="A127" s="353"/>
      <c r="E127" s="353"/>
    </row>
    <row r="128" spans="1:5" x14ac:dyDescent="0.25">
      <c r="A128" s="353"/>
      <c r="E128" s="353"/>
    </row>
    <row r="129" spans="1:5" x14ac:dyDescent="0.25">
      <c r="A129" s="353"/>
      <c r="E129" s="353"/>
    </row>
    <row r="130" spans="1:5" x14ac:dyDescent="0.25">
      <c r="A130" s="353"/>
      <c r="E130" s="353"/>
    </row>
    <row r="131" spans="1:5" x14ac:dyDescent="0.25">
      <c r="A131" s="353"/>
      <c r="E131" s="353"/>
    </row>
    <row r="132" spans="1:5" x14ac:dyDescent="0.25">
      <c r="A132" s="353"/>
      <c r="E132" s="353"/>
    </row>
    <row r="133" spans="1:5" x14ac:dyDescent="0.25">
      <c r="A133" s="353"/>
      <c r="E133" s="353"/>
    </row>
    <row r="134" spans="1:5" x14ac:dyDescent="0.25">
      <c r="A134" s="353"/>
      <c r="E134" s="353"/>
    </row>
    <row r="135" spans="1:5" x14ac:dyDescent="0.25">
      <c r="A135" s="353"/>
      <c r="E135" s="353"/>
    </row>
    <row r="136" spans="1:5" x14ac:dyDescent="0.25">
      <c r="A136" s="353"/>
      <c r="E136" s="353"/>
    </row>
    <row r="137" spans="1:5" x14ac:dyDescent="0.25">
      <c r="A137" s="353"/>
      <c r="E137" s="353"/>
    </row>
    <row r="138" spans="1:5" x14ac:dyDescent="0.25">
      <c r="A138" s="353"/>
      <c r="E138" s="353"/>
    </row>
    <row r="139" spans="1:5" x14ac:dyDescent="0.25">
      <c r="A139" s="353"/>
      <c r="E139" s="353"/>
    </row>
    <row r="140" spans="1:5" x14ac:dyDescent="0.25">
      <c r="A140" s="353"/>
      <c r="E140" s="353"/>
    </row>
    <row r="141" spans="1:5" x14ac:dyDescent="0.25">
      <c r="A141" s="353"/>
      <c r="E141" s="353"/>
    </row>
    <row r="142" spans="1:5" x14ac:dyDescent="0.25">
      <c r="A142" s="353"/>
      <c r="E142" s="353"/>
    </row>
    <row r="143" spans="1:5" x14ac:dyDescent="0.25">
      <c r="A143" s="353"/>
      <c r="E143" s="353"/>
    </row>
    <row r="144" spans="1:5" x14ac:dyDescent="0.25">
      <c r="A144" s="353"/>
      <c r="E144" s="353"/>
    </row>
  </sheetData>
  <mergeCells count="26">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7"/>
    <mergeCell ref="B11:B15"/>
    <mergeCell ref="C4:C6"/>
    <mergeCell ref="C20:C21"/>
    <mergeCell ref="B18:B19"/>
    <mergeCell ref="C18:C19"/>
    <mergeCell ref="B7:B10"/>
    <mergeCell ref="B16:B17"/>
    <mergeCell ref="B20:B27"/>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34"/>
  <sheetViews>
    <sheetView showGridLines="0" zoomScale="80" zoomScaleNormal="80" workbookViewId="0">
      <pane xSplit="1" ySplit="5" topLeftCell="D15" activePane="bottomRight" state="frozen"/>
      <selection sqref="A1:V1"/>
      <selection pane="topRight" sqref="A1:V1"/>
      <selection pane="bottomLeft" sqref="A1:V1"/>
      <selection pane="bottomRight" activeCell="F15" sqref="F15"/>
    </sheetView>
  </sheetViews>
  <sheetFormatPr baseColWidth="10" defaultColWidth="11.42578125" defaultRowHeight="12.75" x14ac:dyDescent="0.25"/>
  <cols>
    <col min="1" max="2" width="21.7109375" style="375" customWidth="1"/>
    <col min="3" max="4" width="27.42578125" style="375" customWidth="1"/>
    <col min="5" max="5" width="27.42578125" style="374" customWidth="1"/>
    <col min="6" max="6" width="27.42578125" style="375" customWidth="1"/>
    <col min="7" max="7" width="15.28515625" style="375" customWidth="1"/>
    <col min="8" max="8" width="16" style="375" customWidth="1"/>
    <col min="9" max="9" width="15.28515625" style="375" customWidth="1"/>
    <col min="10" max="10" width="18.5703125" style="375" customWidth="1"/>
    <col min="11" max="11" width="15.28515625" style="375" customWidth="1"/>
    <col min="12" max="12" width="15.85546875" style="375" customWidth="1"/>
    <col min="13" max="13" width="15.28515625" style="375" customWidth="1"/>
    <col min="14" max="14" width="15" style="375" customWidth="1"/>
    <col min="15" max="15" width="15.28515625" style="375" customWidth="1"/>
    <col min="16" max="16" width="17" style="375" bestFit="1" customWidth="1"/>
    <col min="17" max="18" width="11.42578125" style="375"/>
    <col min="19" max="20" width="14.28515625" style="375" customWidth="1"/>
    <col min="21" max="22" width="14.28515625" style="373" customWidth="1"/>
    <col min="23" max="23" width="17" style="375" customWidth="1"/>
    <col min="24" max="16384" width="11.42578125" style="375"/>
  </cols>
  <sheetData>
    <row r="1" spans="1:29" ht="18.75" customHeight="1" x14ac:dyDescent="0.25">
      <c r="E1" s="450"/>
      <c r="G1" s="437" t="s">
        <v>96</v>
      </c>
      <c r="I1" s="437"/>
      <c r="J1" s="437"/>
      <c r="K1" s="437"/>
      <c r="L1" s="437"/>
      <c r="M1" s="437"/>
      <c r="N1" s="437"/>
      <c r="O1" s="437"/>
      <c r="P1" s="437"/>
      <c r="Q1" s="437"/>
      <c r="R1" s="437"/>
      <c r="S1" s="437"/>
      <c r="T1" s="437"/>
      <c r="U1" s="437"/>
      <c r="V1" s="437"/>
      <c r="W1" s="437"/>
      <c r="X1" s="437"/>
      <c r="Y1" s="437"/>
      <c r="Z1" s="437"/>
      <c r="AA1" s="437"/>
      <c r="AB1" s="437"/>
      <c r="AC1" s="437"/>
    </row>
    <row r="2" spans="1:29" ht="22.5" customHeight="1" x14ac:dyDescent="0.25">
      <c r="A2" s="401" t="s">
        <v>1759</v>
      </c>
      <c r="B2" s="401"/>
      <c r="C2" s="401"/>
      <c r="D2" s="401"/>
      <c r="E2" s="346"/>
      <c r="F2" s="401"/>
      <c r="G2" s="401"/>
      <c r="H2" s="401"/>
      <c r="I2" s="401"/>
      <c r="J2" s="401"/>
      <c r="K2" s="401"/>
      <c r="L2" s="401"/>
      <c r="M2" s="401"/>
      <c r="N2" s="401"/>
      <c r="O2" s="401"/>
      <c r="P2" s="401"/>
      <c r="Q2" s="401"/>
      <c r="R2" s="401"/>
      <c r="S2" s="401"/>
      <c r="T2" s="401"/>
      <c r="U2" s="401"/>
      <c r="V2" s="401"/>
      <c r="W2" s="401"/>
    </row>
    <row r="3" spans="1:29" s="66" customFormat="1" ht="23.25" customHeight="1" x14ac:dyDescent="0.25">
      <c r="A3" s="583" t="s">
        <v>102</v>
      </c>
      <c r="B3" s="584" t="s">
        <v>121</v>
      </c>
      <c r="C3" s="582" t="s">
        <v>90</v>
      </c>
      <c r="D3" s="582" t="s">
        <v>91</v>
      </c>
      <c r="E3" s="563" t="s">
        <v>518</v>
      </c>
      <c r="F3" s="582" t="s">
        <v>92</v>
      </c>
      <c r="G3" s="583" t="s">
        <v>106</v>
      </c>
      <c r="H3" s="583"/>
      <c r="I3" s="583"/>
      <c r="J3" s="583"/>
      <c r="K3" s="583"/>
      <c r="L3" s="583"/>
      <c r="M3" s="583"/>
      <c r="N3" s="583"/>
      <c r="O3" s="582" t="s">
        <v>107</v>
      </c>
      <c r="P3" s="582"/>
      <c r="Q3" s="583" t="s">
        <v>108</v>
      </c>
      <c r="R3" s="583"/>
      <c r="S3" s="583" t="s">
        <v>109</v>
      </c>
      <c r="T3" s="583" t="s">
        <v>110</v>
      </c>
      <c r="U3" s="584" t="s">
        <v>118</v>
      </c>
      <c r="V3" s="584" t="s">
        <v>117</v>
      </c>
      <c r="W3" s="579" t="s">
        <v>93</v>
      </c>
    </row>
    <row r="4" spans="1:29" s="66" customFormat="1" ht="15" customHeight="1" x14ac:dyDescent="0.25">
      <c r="A4" s="583"/>
      <c r="B4" s="585"/>
      <c r="C4" s="582"/>
      <c r="D4" s="582"/>
      <c r="E4" s="564"/>
      <c r="F4" s="582"/>
      <c r="G4" s="583" t="s">
        <v>111</v>
      </c>
      <c r="H4" s="583"/>
      <c r="I4" s="583" t="s">
        <v>112</v>
      </c>
      <c r="J4" s="583"/>
      <c r="K4" s="583" t="s">
        <v>113</v>
      </c>
      <c r="L4" s="583"/>
      <c r="M4" s="583" t="s">
        <v>114</v>
      </c>
      <c r="N4" s="583"/>
      <c r="O4" s="582"/>
      <c r="P4" s="582"/>
      <c r="Q4" s="583"/>
      <c r="R4" s="583"/>
      <c r="S4" s="583"/>
      <c r="T4" s="583"/>
      <c r="U4" s="585"/>
      <c r="V4" s="585"/>
      <c r="W4" s="580"/>
    </row>
    <row r="5" spans="1:29" s="66" customFormat="1" ht="24" customHeight="1" x14ac:dyDescent="0.25">
      <c r="A5" s="583"/>
      <c r="B5" s="586"/>
      <c r="C5" s="582"/>
      <c r="D5" s="582"/>
      <c r="E5" s="565"/>
      <c r="F5" s="582"/>
      <c r="G5" s="288" t="s">
        <v>115</v>
      </c>
      <c r="H5" s="288" t="s">
        <v>12</v>
      </c>
      <c r="I5" s="288" t="s">
        <v>115</v>
      </c>
      <c r="J5" s="288" t="s">
        <v>12</v>
      </c>
      <c r="K5" s="288" t="s">
        <v>115</v>
      </c>
      <c r="L5" s="288" t="s">
        <v>12</v>
      </c>
      <c r="M5" s="288" t="s">
        <v>115</v>
      </c>
      <c r="N5" s="288" t="s">
        <v>12</v>
      </c>
      <c r="O5" s="288" t="s">
        <v>115</v>
      </c>
      <c r="P5" s="288" t="s">
        <v>12</v>
      </c>
      <c r="Q5" s="288" t="s">
        <v>116</v>
      </c>
      <c r="R5" s="288" t="s">
        <v>87</v>
      </c>
      <c r="S5" s="583"/>
      <c r="T5" s="583"/>
      <c r="U5" s="586"/>
      <c r="V5" s="586"/>
      <c r="W5" s="581"/>
    </row>
    <row r="6" spans="1:29" ht="15.75" customHeight="1" x14ac:dyDescent="0.25">
      <c r="A6" s="471"/>
      <c r="B6" s="472"/>
      <c r="C6" s="472"/>
      <c r="D6" s="472"/>
      <c r="E6" s="472"/>
      <c r="F6" s="472"/>
      <c r="G6" s="472"/>
      <c r="H6" s="472"/>
      <c r="I6" s="471" t="s">
        <v>119</v>
      </c>
      <c r="J6" s="472"/>
      <c r="K6" s="472"/>
      <c r="L6" s="472"/>
      <c r="M6" s="472"/>
      <c r="N6" s="472"/>
      <c r="O6" s="472"/>
      <c r="P6" s="472"/>
      <c r="Q6" s="472"/>
      <c r="R6" s="472"/>
      <c r="S6" s="472"/>
      <c r="T6" s="472"/>
      <c r="U6" s="472"/>
      <c r="V6" s="472"/>
      <c r="W6" s="473"/>
    </row>
    <row r="7" spans="1:29" ht="161.25" customHeight="1" x14ac:dyDescent="0.25">
      <c r="A7" s="587" t="s">
        <v>1756</v>
      </c>
      <c r="B7" s="587" t="s">
        <v>631</v>
      </c>
      <c r="C7" s="376" t="s">
        <v>632</v>
      </c>
      <c r="D7" s="377" t="s">
        <v>633</v>
      </c>
      <c r="E7" s="362" t="s">
        <v>768</v>
      </c>
      <c r="F7" s="376" t="s">
        <v>1878</v>
      </c>
      <c r="G7" s="378">
        <v>25</v>
      </c>
      <c r="H7" s="379"/>
      <c r="I7" s="379">
        <v>25</v>
      </c>
      <c r="J7" s="379"/>
      <c r="K7" s="379">
        <v>25</v>
      </c>
      <c r="L7" s="379"/>
      <c r="M7" s="379">
        <v>25</v>
      </c>
      <c r="N7" s="379"/>
      <c r="O7" s="379"/>
      <c r="P7" s="287"/>
      <c r="Q7" s="380"/>
      <c r="R7" s="380"/>
      <c r="S7" s="381"/>
      <c r="T7" s="381"/>
      <c r="U7" s="382"/>
      <c r="V7" s="382"/>
      <c r="W7" s="377"/>
    </row>
    <row r="8" spans="1:29" ht="137.25" customHeight="1" x14ac:dyDescent="0.25">
      <c r="A8" s="588"/>
      <c r="B8" s="589"/>
      <c r="C8" s="376" t="s">
        <v>634</v>
      </c>
      <c r="D8" s="377"/>
      <c r="E8" s="362"/>
      <c r="F8" s="376" t="s">
        <v>1873</v>
      </c>
      <c r="G8" s="391">
        <v>0.25</v>
      </c>
      <c r="H8" s="379">
        <v>30000</v>
      </c>
      <c r="I8" s="392">
        <v>0.25</v>
      </c>
      <c r="J8" s="379">
        <v>40000</v>
      </c>
      <c r="K8" s="392">
        <v>0.25</v>
      </c>
      <c r="L8" s="379">
        <v>30000</v>
      </c>
      <c r="M8" s="392">
        <v>0.25</v>
      </c>
      <c r="N8" s="379">
        <v>30000</v>
      </c>
      <c r="O8" s="392">
        <v>0.25</v>
      </c>
      <c r="P8" s="287">
        <v>130000</v>
      </c>
      <c r="Q8" s="380"/>
      <c r="R8" s="380"/>
      <c r="S8" s="381"/>
      <c r="T8" s="381"/>
      <c r="U8" s="382" t="s">
        <v>1813</v>
      </c>
      <c r="V8" s="382" t="s">
        <v>1814</v>
      </c>
      <c r="W8" s="377" t="s">
        <v>1812</v>
      </c>
    </row>
    <row r="9" spans="1:29" ht="113.25" customHeight="1" x14ac:dyDescent="0.25">
      <c r="A9" s="588"/>
      <c r="B9" s="576" t="s">
        <v>635</v>
      </c>
      <c r="C9" s="376" t="s">
        <v>131</v>
      </c>
      <c r="D9" s="377" t="s">
        <v>132</v>
      </c>
      <c r="E9" s="362"/>
      <c r="F9" s="376" t="s">
        <v>1874</v>
      </c>
      <c r="G9" s="383"/>
      <c r="H9" s="384"/>
      <c r="I9" s="385">
        <v>0.3</v>
      </c>
      <c r="J9" s="384"/>
      <c r="K9" s="385">
        <v>0.3</v>
      </c>
      <c r="L9" s="384"/>
      <c r="M9" s="385">
        <v>0.4</v>
      </c>
      <c r="N9" s="384"/>
      <c r="O9" s="386"/>
      <c r="P9" s="312"/>
      <c r="Q9" s="386"/>
      <c r="R9" s="386"/>
      <c r="S9" s="387"/>
      <c r="T9" s="388"/>
      <c r="U9" s="377"/>
      <c r="V9" s="377"/>
      <c r="W9" s="377"/>
    </row>
    <row r="10" spans="1:29" ht="89.25" customHeight="1" x14ac:dyDescent="0.25">
      <c r="A10" s="588"/>
      <c r="B10" s="578"/>
      <c r="C10" s="376" t="s">
        <v>636</v>
      </c>
      <c r="D10" s="377" t="s">
        <v>637</v>
      </c>
      <c r="E10" s="362"/>
      <c r="F10" s="376" t="s">
        <v>1875</v>
      </c>
      <c r="G10" s="378"/>
      <c r="H10" s="389"/>
      <c r="I10" s="379">
        <v>30</v>
      </c>
      <c r="J10" s="379"/>
      <c r="K10" s="379">
        <v>30</v>
      </c>
      <c r="L10" s="379"/>
      <c r="M10" s="379">
        <v>40</v>
      </c>
      <c r="N10" s="379"/>
      <c r="O10" s="379"/>
      <c r="P10" s="287"/>
      <c r="Q10" s="380"/>
      <c r="R10" s="382"/>
      <c r="S10" s="382"/>
      <c r="T10" s="382"/>
      <c r="U10" s="382"/>
      <c r="V10" s="382"/>
      <c r="W10" s="377"/>
    </row>
    <row r="11" spans="1:29" ht="105" customHeight="1" x14ac:dyDescent="0.25">
      <c r="A11" s="588"/>
      <c r="B11" s="577"/>
      <c r="C11" s="376" t="s">
        <v>1760</v>
      </c>
      <c r="D11" s="377"/>
      <c r="E11" s="480"/>
      <c r="F11" s="376" t="s">
        <v>1876</v>
      </c>
      <c r="G11" s="378"/>
      <c r="H11" s="389"/>
      <c r="I11" s="379">
        <v>30</v>
      </c>
      <c r="J11" s="379"/>
      <c r="K11" s="379">
        <v>30</v>
      </c>
      <c r="L11" s="379"/>
      <c r="M11" s="379">
        <v>40</v>
      </c>
      <c r="N11" s="379"/>
      <c r="O11" s="379"/>
      <c r="P11" s="287"/>
      <c r="Q11" s="380"/>
      <c r="R11" s="382"/>
      <c r="S11" s="382"/>
      <c r="T11" s="382"/>
      <c r="U11" s="382"/>
      <c r="V11" s="382"/>
      <c r="W11" s="377"/>
    </row>
    <row r="12" spans="1:29" ht="186.75" customHeight="1" x14ac:dyDescent="0.25">
      <c r="A12" s="588"/>
      <c r="B12" s="390" t="s">
        <v>638</v>
      </c>
      <c r="C12" s="376" t="s">
        <v>133</v>
      </c>
      <c r="D12" s="377" t="s">
        <v>639</v>
      </c>
      <c r="E12" s="362"/>
      <c r="F12" s="376" t="s">
        <v>1877</v>
      </c>
      <c r="G12" s="391">
        <v>0.25</v>
      </c>
      <c r="H12" s="379"/>
      <c r="I12" s="392">
        <v>0.25</v>
      </c>
      <c r="J12" s="379"/>
      <c r="K12" s="392">
        <v>0.25</v>
      </c>
      <c r="L12" s="379"/>
      <c r="M12" s="392">
        <v>0.25</v>
      </c>
      <c r="N12" s="379"/>
      <c r="O12" s="379"/>
      <c r="P12" s="287"/>
      <c r="Q12" s="380"/>
      <c r="R12" s="380"/>
      <c r="S12" s="380"/>
      <c r="T12" s="380"/>
      <c r="U12" s="382"/>
      <c r="V12" s="382"/>
      <c r="W12" s="377"/>
    </row>
    <row r="13" spans="1:29" ht="81.75" customHeight="1" x14ac:dyDescent="0.25">
      <c r="A13" s="588"/>
      <c r="B13" s="576" t="s">
        <v>640</v>
      </c>
      <c r="C13" s="376" t="s">
        <v>641</v>
      </c>
      <c r="D13" s="377" t="s">
        <v>642</v>
      </c>
      <c r="E13" s="362"/>
      <c r="F13" s="376"/>
      <c r="G13" s="378"/>
      <c r="H13" s="100"/>
      <c r="I13" s="378"/>
      <c r="J13" s="100"/>
      <c r="K13" s="378"/>
      <c r="L13" s="100"/>
      <c r="M13" s="378"/>
      <c r="N13" s="100"/>
      <c r="O13" s="379"/>
      <c r="P13" s="287"/>
      <c r="Q13" s="380"/>
      <c r="R13" s="380"/>
      <c r="S13" s="393"/>
      <c r="T13" s="393"/>
      <c r="U13" s="377"/>
      <c r="V13" s="377"/>
      <c r="W13" s="377"/>
    </row>
    <row r="14" spans="1:29" ht="263.25" customHeight="1" x14ac:dyDescent="0.25">
      <c r="A14" s="589"/>
      <c r="B14" s="577"/>
      <c r="C14" s="376" t="s">
        <v>643</v>
      </c>
      <c r="D14" s="377" t="s">
        <v>644</v>
      </c>
      <c r="E14" s="362"/>
      <c r="F14" s="376" t="s">
        <v>645</v>
      </c>
      <c r="G14" s="378"/>
      <c r="H14" s="379"/>
      <c r="I14" s="379"/>
      <c r="J14" s="379"/>
      <c r="K14" s="379"/>
      <c r="L14" s="379"/>
      <c r="M14" s="379"/>
      <c r="N14" s="379"/>
      <c r="O14" s="379"/>
      <c r="P14" s="287"/>
      <c r="Q14" s="380"/>
      <c r="R14" s="381"/>
      <c r="S14" s="381"/>
      <c r="T14" s="381"/>
      <c r="U14" s="382"/>
      <c r="V14" s="382"/>
      <c r="W14" s="377"/>
    </row>
    <row r="15" spans="1:29" s="373" customFormat="1" ht="30.75" customHeight="1" x14ac:dyDescent="0.25">
      <c r="A15" s="454"/>
      <c r="B15" s="455"/>
      <c r="C15" s="454" t="s">
        <v>104</v>
      </c>
      <c r="D15" s="455"/>
      <c r="E15" s="455"/>
      <c r="F15" s="456"/>
      <c r="G15" s="394">
        <f t="shared" ref="G15:N15" si="0">SUM(G7:G14)</f>
        <v>25.5</v>
      </c>
      <c r="H15" s="394">
        <f t="shared" si="0"/>
        <v>30000</v>
      </c>
      <c r="I15" s="394">
        <f t="shared" si="0"/>
        <v>85.8</v>
      </c>
      <c r="J15" s="394">
        <f t="shared" si="0"/>
        <v>40000</v>
      </c>
      <c r="K15" s="394">
        <f t="shared" si="0"/>
        <v>85.8</v>
      </c>
      <c r="L15" s="394">
        <f t="shared" si="0"/>
        <v>30000</v>
      </c>
      <c r="M15" s="394">
        <f t="shared" si="0"/>
        <v>105.9</v>
      </c>
      <c r="N15" s="394">
        <f t="shared" si="0"/>
        <v>30000</v>
      </c>
      <c r="O15" s="395"/>
      <c r="P15" s="396">
        <f>H15+J15+L15+N15</f>
        <v>130000</v>
      </c>
      <c r="Q15" s="397"/>
      <c r="R15" s="397"/>
      <c r="S15" s="397"/>
      <c r="T15" s="397"/>
      <c r="U15" s="397"/>
      <c r="V15" s="397"/>
      <c r="W15" s="397"/>
    </row>
    <row r="16" spans="1:29" ht="15.75" x14ac:dyDescent="0.25">
      <c r="A16" s="373"/>
      <c r="B16" s="373"/>
      <c r="C16" s="373"/>
      <c r="D16" s="373"/>
      <c r="E16" s="372"/>
      <c r="F16" s="373"/>
      <c r="G16" s="373"/>
      <c r="U16" s="398"/>
      <c r="V16" s="398"/>
      <c r="W16" s="399"/>
    </row>
    <row r="17" spans="5:22" ht="15.75" x14ac:dyDescent="0.25">
      <c r="E17" s="372"/>
      <c r="U17" s="398"/>
      <c r="V17" s="398"/>
    </row>
    <row r="18" spans="5:22" ht="15.75" x14ac:dyDescent="0.25">
      <c r="E18" s="372"/>
      <c r="U18" s="398"/>
      <c r="V18" s="398"/>
    </row>
    <row r="19" spans="5:22" ht="15.75" x14ac:dyDescent="0.25">
      <c r="E19" s="372"/>
      <c r="U19" s="398"/>
      <c r="V19" s="398"/>
    </row>
    <row r="20" spans="5:22" ht="15.75" x14ac:dyDescent="0.25">
      <c r="E20" s="372"/>
      <c r="U20" s="398"/>
      <c r="V20" s="398"/>
    </row>
    <row r="21" spans="5:22" ht="15.75" x14ac:dyDescent="0.25">
      <c r="E21" s="372"/>
      <c r="U21" s="398"/>
      <c r="V21" s="398"/>
    </row>
    <row r="22" spans="5:22" ht="15.75" x14ac:dyDescent="0.25">
      <c r="E22" s="372"/>
      <c r="U22" s="398"/>
      <c r="V22" s="398"/>
    </row>
    <row r="23" spans="5:22" ht="15.75" x14ac:dyDescent="0.25">
      <c r="E23" s="372"/>
      <c r="U23" s="398"/>
      <c r="V23" s="398"/>
    </row>
    <row r="24" spans="5:22" ht="15.75" x14ac:dyDescent="0.25">
      <c r="E24" s="372"/>
      <c r="U24" s="398"/>
      <c r="V24" s="398"/>
    </row>
    <row r="25" spans="5:22" ht="15.75" x14ac:dyDescent="0.25">
      <c r="E25" s="372"/>
      <c r="U25" s="398"/>
      <c r="V25" s="398"/>
    </row>
    <row r="26" spans="5:22" ht="15.75" x14ac:dyDescent="0.25">
      <c r="E26" s="372"/>
      <c r="U26" s="398"/>
      <c r="V26" s="398"/>
    </row>
    <row r="27" spans="5:22" ht="15.75" x14ac:dyDescent="0.25">
      <c r="E27" s="372"/>
      <c r="U27" s="400"/>
      <c r="V27" s="400"/>
    </row>
    <row r="28" spans="5:22" ht="15.75" x14ac:dyDescent="0.25">
      <c r="E28" s="372"/>
      <c r="U28" s="398"/>
      <c r="V28" s="398"/>
    </row>
    <row r="29" spans="5:22" ht="15.75" x14ac:dyDescent="0.25">
      <c r="E29" s="372"/>
      <c r="U29" s="398"/>
      <c r="V29" s="398"/>
    </row>
    <row r="30" spans="5:22" ht="15.75" x14ac:dyDescent="0.25">
      <c r="E30" s="372"/>
      <c r="U30" s="398"/>
      <c r="V30" s="398"/>
    </row>
    <row r="31" spans="5:22" ht="15.75" x14ac:dyDescent="0.25">
      <c r="E31" s="372"/>
      <c r="U31" s="398"/>
      <c r="V31" s="398"/>
    </row>
    <row r="32" spans="5:22" ht="15.75" x14ac:dyDescent="0.25">
      <c r="E32" s="372"/>
      <c r="U32" s="398"/>
      <c r="V32" s="398"/>
    </row>
    <row r="33" spans="5:22" ht="15.75" x14ac:dyDescent="0.25">
      <c r="E33" s="372"/>
      <c r="U33" s="398"/>
      <c r="V33" s="398"/>
    </row>
    <row r="34" spans="5:22" ht="15.75" x14ac:dyDescent="0.25">
      <c r="E34" s="372"/>
      <c r="U34" s="398"/>
      <c r="V34" s="398"/>
    </row>
    <row r="35" spans="5:22" ht="15.75" x14ac:dyDescent="0.25">
      <c r="E35" s="372"/>
      <c r="U35" s="398"/>
      <c r="V35" s="398"/>
    </row>
    <row r="36" spans="5:22" ht="15.75" x14ac:dyDescent="0.25">
      <c r="E36" s="372"/>
      <c r="U36" s="398"/>
      <c r="V36" s="398"/>
    </row>
    <row r="37" spans="5:22" ht="15.75" x14ac:dyDescent="0.25">
      <c r="E37" s="372"/>
      <c r="U37" s="398"/>
      <c r="V37" s="398"/>
    </row>
    <row r="38" spans="5:22" ht="15.75" x14ac:dyDescent="0.25">
      <c r="E38" s="372"/>
      <c r="U38" s="398"/>
      <c r="V38" s="398"/>
    </row>
    <row r="39" spans="5:22" ht="15.75" x14ac:dyDescent="0.25">
      <c r="E39" s="372"/>
      <c r="U39" s="400"/>
      <c r="V39" s="400"/>
    </row>
    <row r="40" spans="5:22" ht="15.75" x14ac:dyDescent="0.25">
      <c r="E40" s="372"/>
      <c r="U40" s="398"/>
      <c r="V40" s="398"/>
    </row>
    <row r="41" spans="5:22" ht="15.75" x14ac:dyDescent="0.25">
      <c r="E41" s="372"/>
      <c r="U41" s="398"/>
      <c r="V41" s="398"/>
    </row>
    <row r="42" spans="5:22" ht="15.75" x14ac:dyDescent="0.25">
      <c r="E42" s="372"/>
      <c r="U42" s="398"/>
      <c r="V42" s="398"/>
    </row>
    <row r="43" spans="5:22" ht="15.75" x14ac:dyDescent="0.25">
      <c r="E43" s="372"/>
      <c r="U43" s="398"/>
      <c r="V43" s="398"/>
    </row>
    <row r="44" spans="5:22" ht="15.75" x14ac:dyDescent="0.25">
      <c r="E44" s="372"/>
      <c r="U44" s="398"/>
      <c r="V44" s="398"/>
    </row>
    <row r="45" spans="5:22" ht="15.75" x14ac:dyDescent="0.25">
      <c r="E45" s="372"/>
      <c r="U45" s="398"/>
      <c r="V45" s="398"/>
    </row>
    <row r="46" spans="5:22" ht="15.75" x14ac:dyDescent="0.25">
      <c r="E46" s="372"/>
      <c r="U46" s="398"/>
      <c r="V46" s="398"/>
    </row>
    <row r="47" spans="5:22" ht="15.75" x14ac:dyDescent="0.25">
      <c r="E47" s="372"/>
      <c r="U47" s="398"/>
      <c r="V47" s="398"/>
    </row>
    <row r="48" spans="5:22" ht="15.75" x14ac:dyDescent="0.25">
      <c r="E48" s="372"/>
      <c r="U48" s="400"/>
      <c r="V48" s="400"/>
    </row>
    <row r="49" spans="5:22" ht="15.75" x14ac:dyDescent="0.25">
      <c r="E49" s="372"/>
      <c r="U49" s="398"/>
      <c r="V49" s="398"/>
    </row>
    <row r="50" spans="5:22" ht="15.75" x14ac:dyDescent="0.25">
      <c r="E50" s="372"/>
      <c r="U50" s="398"/>
      <c r="V50" s="398"/>
    </row>
    <row r="51" spans="5:22" x14ac:dyDescent="0.25">
      <c r="U51" s="398"/>
      <c r="V51" s="398"/>
    </row>
    <row r="52" spans="5:22" x14ac:dyDescent="0.25">
      <c r="U52" s="398"/>
      <c r="V52" s="398"/>
    </row>
    <row r="53" spans="5:22" x14ac:dyDescent="0.25">
      <c r="U53" s="398"/>
      <c r="V53" s="398"/>
    </row>
    <row r="54" spans="5:22" x14ac:dyDescent="0.25">
      <c r="U54" s="398"/>
      <c r="V54" s="398"/>
    </row>
    <row r="55" spans="5:22" x14ac:dyDescent="0.25">
      <c r="U55" s="398"/>
      <c r="V55" s="398"/>
    </row>
    <row r="56" spans="5:22" ht="15.75" x14ac:dyDescent="0.25">
      <c r="U56" s="400"/>
      <c r="V56" s="400"/>
    </row>
    <row r="57" spans="5:22" x14ac:dyDescent="0.25">
      <c r="U57" s="398"/>
      <c r="V57" s="398"/>
    </row>
    <row r="58" spans="5:22" x14ac:dyDescent="0.25">
      <c r="U58" s="398"/>
      <c r="V58" s="398"/>
    </row>
    <row r="59" spans="5:22" x14ac:dyDescent="0.25">
      <c r="U59" s="398"/>
      <c r="V59" s="398"/>
    </row>
    <row r="60" spans="5:22" x14ac:dyDescent="0.25">
      <c r="U60" s="398"/>
      <c r="V60" s="398"/>
    </row>
    <row r="61" spans="5:22" x14ac:dyDescent="0.25">
      <c r="U61" s="398"/>
      <c r="V61" s="398"/>
    </row>
    <row r="62" spans="5:22" x14ac:dyDescent="0.25">
      <c r="U62" s="398"/>
      <c r="V62" s="398"/>
    </row>
    <row r="66" spans="5:22" x14ac:dyDescent="0.25">
      <c r="E66" s="353"/>
      <c r="U66" s="375"/>
      <c r="V66" s="375"/>
    </row>
    <row r="67" spans="5:22" x14ac:dyDescent="0.25">
      <c r="E67" s="353"/>
      <c r="U67" s="375"/>
      <c r="V67" s="375"/>
    </row>
    <row r="68" spans="5:22" x14ac:dyDescent="0.25">
      <c r="E68" s="353"/>
      <c r="U68" s="375"/>
      <c r="V68" s="375"/>
    </row>
    <row r="69" spans="5:22" x14ac:dyDescent="0.25">
      <c r="E69" s="353"/>
      <c r="U69" s="375"/>
      <c r="V69" s="375"/>
    </row>
    <row r="70" spans="5:22" x14ac:dyDescent="0.25">
      <c r="E70" s="353"/>
      <c r="U70" s="375"/>
      <c r="V70" s="375"/>
    </row>
    <row r="71" spans="5:22" x14ac:dyDescent="0.25">
      <c r="E71" s="353"/>
      <c r="U71" s="375"/>
      <c r="V71" s="375"/>
    </row>
    <row r="72" spans="5:22" x14ac:dyDescent="0.25">
      <c r="E72" s="353"/>
      <c r="U72" s="375"/>
      <c r="V72" s="375"/>
    </row>
    <row r="73" spans="5:22" x14ac:dyDescent="0.25">
      <c r="E73" s="353"/>
      <c r="U73" s="375"/>
      <c r="V73" s="375"/>
    </row>
    <row r="74" spans="5:22" x14ac:dyDescent="0.25">
      <c r="E74" s="353"/>
      <c r="U74" s="375"/>
      <c r="V74" s="375"/>
    </row>
    <row r="75" spans="5:22" x14ac:dyDescent="0.25">
      <c r="E75" s="353"/>
      <c r="U75" s="375"/>
      <c r="V75" s="375"/>
    </row>
    <row r="76" spans="5:22" x14ac:dyDescent="0.25">
      <c r="E76" s="353"/>
      <c r="U76" s="375"/>
      <c r="V76" s="375"/>
    </row>
    <row r="77" spans="5:22" x14ac:dyDescent="0.25">
      <c r="E77" s="353"/>
      <c r="U77" s="375"/>
      <c r="V77" s="375"/>
    </row>
    <row r="78" spans="5:22" x14ac:dyDescent="0.25">
      <c r="E78" s="353"/>
      <c r="U78" s="375"/>
      <c r="V78" s="375"/>
    </row>
    <row r="79" spans="5:22" x14ac:dyDescent="0.25">
      <c r="E79" s="353"/>
      <c r="U79" s="375"/>
      <c r="V79" s="375"/>
    </row>
    <row r="80" spans="5:22" x14ac:dyDescent="0.25">
      <c r="E80" s="353"/>
      <c r="U80" s="375"/>
      <c r="V80" s="375"/>
    </row>
    <row r="81" spans="5:22" x14ac:dyDescent="0.25">
      <c r="E81" s="353"/>
      <c r="U81" s="375"/>
      <c r="V81" s="375"/>
    </row>
    <row r="82" spans="5:22" x14ac:dyDescent="0.25">
      <c r="E82" s="353"/>
      <c r="U82" s="375"/>
      <c r="V82" s="375"/>
    </row>
    <row r="83" spans="5:22" x14ac:dyDescent="0.25">
      <c r="E83" s="353"/>
      <c r="U83" s="375"/>
      <c r="V83" s="375"/>
    </row>
    <row r="84" spans="5:22" x14ac:dyDescent="0.25">
      <c r="E84" s="353"/>
      <c r="U84" s="375"/>
      <c r="V84" s="375"/>
    </row>
    <row r="85" spans="5:22" x14ac:dyDescent="0.25">
      <c r="E85" s="353"/>
      <c r="U85" s="375"/>
      <c r="V85" s="375"/>
    </row>
    <row r="86" spans="5:22" x14ac:dyDescent="0.25">
      <c r="E86" s="353"/>
      <c r="U86" s="375"/>
      <c r="V86" s="375"/>
    </row>
    <row r="87" spans="5:22" x14ac:dyDescent="0.25">
      <c r="E87" s="353"/>
      <c r="U87" s="375"/>
      <c r="V87" s="375"/>
    </row>
    <row r="88" spans="5:22" x14ac:dyDescent="0.25">
      <c r="E88" s="353"/>
      <c r="U88" s="375"/>
      <c r="V88" s="375"/>
    </row>
    <row r="89" spans="5:22" x14ac:dyDescent="0.25">
      <c r="E89" s="353"/>
      <c r="U89" s="375"/>
      <c r="V89" s="375"/>
    </row>
    <row r="90" spans="5:22" x14ac:dyDescent="0.25">
      <c r="E90" s="353"/>
      <c r="U90" s="375"/>
      <c r="V90" s="375"/>
    </row>
    <row r="91" spans="5:22" x14ac:dyDescent="0.25">
      <c r="E91" s="353"/>
      <c r="U91" s="375"/>
      <c r="V91" s="375"/>
    </row>
    <row r="92" spans="5:22" x14ac:dyDescent="0.25">
      <c r="E92" s="353"/>
      <c r="U92" s="375"/>
      <c r="V92" s="375"/>
    </row>
    <row r="93" spans="5:22" x14ac:dyDescent="0.25">
      <c r="E93" s="353"/>
      <c r="U93" s="375"/>
      <c r="V93" s="375"/>
    </row>
    <row r="94" spans="5:22" x14ac:dyDescent="0.25">
      <c r="E94" s="353"/>
      <c r="U94" s="375"/>
      <c r="V94" s="375"/>
    </row>
    <row r="95" spans="5:22" x14ac:dyDescent="0.25">
      <c r="E95" s="353"/>
    </row>
    <row r="96" spans="5:22" x14ac:dyDescent="0.25">
      <c r="E96" s="353"/>
    </row>
    <row r="97" spans="5:5" x14ac:dyDescent="0.25">
      <c r="E97" s="353"/>
    </row>
    <row r="98" spans="5:5" x14ac:dyDescent="0.25">
      <c r="E98" s="353"/>
    </row>
    <row r="99" spans="5:5" x14ac:dyDescent="0.25">
      <c r="E99" s="353"/>
    </row>
    <row r="100" spans="5:5" x14ac:dyDescent="0.25">
      <c r="E100" s="353"/>
    </row>
    <row r="101" spans="5:5" x14ac:dyDescent="0.25">
      <c r="E101" s="353"/>
    </row>
    <row r="102" spans="5:5" x14ac:dyDescent="0.25">
      <c r="E102" s="353"/>
    </row>
    <row r="103" spans="5:5" x14ac:dyDescent="0.25">
      <c r="E103" s="353"/>
    </row>
    <row r="104" spans="5:5" x14ac:dyDescent="0.25">
      <c r="E104" s="353"/>
    </row>
    <row r="105" spans="5:5" x14ac:dyDescent="0.25">
      <c r="E105" s="353"/>
    </row>
    <row r="106" spans="5:5" x14ac:dyDescent="0.25">
      <c r="E106" s="353"/>
    </row>
    <row r="107" spans="5:5" x14ac:dyDescent="0.25">
      <c r="E107" s="353"/>
    </row>
    <row r="108" spans="5:5" x14ac:dyDescent="0.25">
      <c r="E108" s="353"/>
    </row>
    <row r="109" spans="5:5" x14ac:dyDescent="0.25">
      <c r="E109" s="353"/>
    </row>
    <row r="110" spans="5:5" x14ac:dyDescent="0.25">
      <c r="E110" s="353"/>
    </row>
    <row r="111" spans="5:5" x14ac:dyDescent="0.25">
      <c r="E111" s="353"/>
    </row>
    <row r="112" spans="5:5" x14ac:dyDescent="0.25">
      <c r="E112" s="353"/>
    </row>
    <row r="113" spans="5:5" x14ac:dyDescent="0.25">
      <c r="E113" s="353"/>
    </row>
    <row r="114" spans="5:5" x14ac:dyDescent="0.25">
      <c r="E114" s="353"/>
    </row>
    <row r="115" spans="5:5" x14ac:dyDescent="0.25">
      <c r="E115" s="353"/>
    </row>
    <row r="116" spans="5:5" x14ac:dyDescent="0.25">
      <c r="E116" s="353"/>
    </row>
    <row r="117" spans="5:5" x14ac:dyDescent="0.25">
      <c r="E117" s="353"/>
    </row>
    <row r="118" spans="5:5" x14ac:dyDescent="0.25">
      <c r="E118" s="353"/>
    </row>
    <row r="119" spans="5:5" x14ac:dyDescent="0.25">
      <c r="E119" s="353"/>
    </row>
    <row r="120" spans="5:5" x14ac:dyDescent="0.25">
      <c r="E120" s="353"/>
    </row>
    <row r="121" spans="5:5" x14ac:dyDescent="0.25">
      <c r="E121" s="353"/>
    </row>
    <row r="122" spans="5:5" x14ac:dyDescent="0.25">
      <c r="E122" s="353"/>
    </row>
    <row r="123" spans="5:5" x14ac:dyDescent="0.25">
      <c r="E123" s="353"/>
    </row>
    <row r="124" spans="5:5" x14ac:dyDescent="0.25">
      <c r="E124" s="353"/>
    </row>
    <row r="125" spans="5:5" x14ac:dyDescent="0.25">
      <c r="E125" s="353"/>
    </row>
    <row r="126" spans="5:5" x14ac:dyDescent="0.25">
      <c r="E126" s="353"/>
    </row>
    <row r="127" spans="5:5" x14ac:dyDescent="0.25">
      <c r="E127" s="353"/>
    </row>
    <row r="128" spans="5:5" x14ac:dyDescent="0.25">
      <c r="E128" s="353"/>
    </row>
    <row r="129" spans="5:5" x14ac:dyDescent="0.25">
      <c r="E129" s="353"/>
    </row>
    <row r="130" spans="5:5" x14ac:dyDescent="0.25">
      <c r="E130" s="353"/>
    </row>
    <row r="131" spans="5:5" x14ac:dyDescent="0.25">
      <c r="E131" s="353"/>
    </row>
    <row r="132" spans="5:5" x14ac:dyDescent="0.25">
      <c r="E132" s="353"/>
    </row>
    <row r="133" spans="5:5" x14ac:dyDescent="0.25">
      <c r="E133" s="353"/>
    </row>
    <row r="134" spans="5:5" x14ac:dyDescent="0.25">
      <c r="E134" s="353"/>
    </row>
  </sheetData>
  <mergeCells count="22">
    <mergeCell ref="M4:N4"/>
    <mergeCell ref="A7:A14"/>
    <mergeCell ref="B7:B8"/>
    <mergeCell ref="B13:B14"/>
    <mergeCell ref="A3:A5"/>
    <mergeCell ref="B9:B1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9"/>
  <sheetViews>
    <sheetView topLeftCell="D11" workbookViewId="0">
      <selection activeCell="F13" sqref="F13"/>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3.42578125" style="294" bestFit="1" customWidth="1"/>
    <col min="9" max="9" width="15.28515625" customWidth="1"/>
    <col min="10" max="10" width="18.85546875" style="294" customWidth="1"/>
    <col min="12" max="12" width="14.5703125" style="294" bestFit="1" customWidth="1"/>
    <col min="14" max="14" width="14.5703125" style="294" bestFit="1" customWidth="1"/>
    <col min="15" max="15" width="15.28515625" customWidth="1"/>
    <col min="16" max="16" width="18.28515625" style="294" customWidth="1"/>
    <col min="19" max="22" width="14.140625" customWidth="1"/>
    <col min="23" max="23" width="17" customWidth="1"/>
  </cols>
  <sheetData>
    <row r="1" spans="1:23" ht="18.75" x14ac:dyDescent="0.25">
      <c r="B1" s="437"/>
      <c r="C1" s="437"/>
      <c r="D1" s="437"/>
      <c r="E1" s="437"/>
      <c r="F1" s="437"/>
      <c r="G1" s="437" t="s">
        <v>646</v>
      </c>
      <c r="I1" s="437"/>
      <c r="J1" s="437"/>
      <c r="K1" s="437"/>
      <c r="L1" s="437"/>
      <c r="M1" s="437"/>
      <c r="N1" s="437"/>
      <c r="O1" s="437"/>
      <c r="P1" s="437"/>
      <c r="Q1" s="437"/>
      <c r="R1" s="437"/>
      <c r="S1" s="437"/>
      <c r="T1" s="437"/>
      <c r="U1" s="437"/>
      <c r="V1" s="437"/>
      <c r="W1" s="437"/>
    </row>
    <row r="2" spans="1:23" x14ac:dyDescent="0.25">
      <c r="A2" s="449" t="s">
        <v>1758</v>
      </c>
      <c r="B2" s="402"/>
      <c r="C2" s="402"/>
      <c r="D2" s="402"/>
      <c r="E2" s="402"/>
      <c r="F2" s="402"/>
      <c r="G2" s="402"/>
      <c r="H2" s="402"/>
      <c r="I2" s="402"/>
      <c r="J2" s="402"/>
      <c r="K2" s="402"/>
      <c r="L2" s="402"/>
      <c r="M2" s="402"/>
      <c r="N2" s="402"/>
      <c r="O2" s="402"/>
      <c r="P2" s="402"/>
      <c r="Q2" s="402"/>
      <c r="R2" s="402"/>
      <c r="S2" s="402"/>
      <c r="T2" s="402"/>
      <c r="U2" s="402"/>
      <c r="V2" s="402"/>
      <c r="W2" s="402"/>
    </row>
    <row r="3" spans="1:23" x14ac:dyDescent="0.25">
      <c r="A3" s="593" t="s">
        <v>102</v>
      </c>
      <c r="B3" s="540" t="s">
        <v>121</v>
      </c>
      <c r="C3" s="594" t="s">
        <v>90</v>
      </c>
      <c r="D3" s="594" t="s">
        <v>91</v>
      </c>
      <c r="E3" s="563" t="s">
        <v>518</v>
      </c>
      <c r="F3" s="594" t="s">
        <v>92</v>
      </c>
      <c r="G3" s="593" t="s">
        <v>106</v>
      </c>
      <c r="H3" s="593"/>
      <c r="I3" s="593"/>
      <c r="J3" s="593"/>
      <c r="K3" s="593"/>
      <c r="L3" s="593"/>
      <c r="M3" s="593"/>
      <c r="N3" s="593"/>
      <c r="O3" s="594" t="s">
        <v>107</v>
      </c>
      <c r="P3" s="594"/>
      <c r="Q3" s="593" t="s">
        <v>108</v>
      </c>
      <c r="R3" s="593"/>
      <c r="S3" s="593" t="s">
        <v>109</v>
      </c>
      <c r="T3" s="593" t="s">
        <v>110</v>
      </c>
      <c r="U3" s="540" t="s">
        <v>118</v>
      </c>
      <c r="V3" s="540" t="s">
        <v>117</v>
      </c>
      <c r="W3" s="595" t="s">
        <v>93</v>
      </c>
    </row>
    <row r="4" spans="1:23" x14ac:dyDescent="0.25">
      <c r="A4" s="593"/>
      <c r="B4" s="538"/>
      <c r="C4" s="594"/>
      <c r="D4" s="594"/>
      <c r="E4" s="564"/>
      <c r="F4" s="594"/>
      <c r="G4" s="593" t="s">
        <v>111</v>
      </c>
      <c r="H4" s="593"/>
      <c r="I4" s="593" t="s">
        <v>112</v>
      </c>
      <c r="J4" s="593"/>
      <c r="K4" s="593" t="s">
        <v>113</v>
      </c>
      <c r="L4" s="593"/>
      <c r="M4" s="593" t="s">
        <v>114</v>
      </c>
      <c r="N4" s="593"/>
      <c r="O4" s="594"/>
      <c r="P4" s="594"/>
      <c r="Q4" s="593"/>
      <c r="R4" s="593"/>
      <c r="S4" s="593"/>
      <c r="T4" s="593"/>
      <c r="U4" s="538"/>
      <c r="V4" s="538"/>
      <c r="W4" s="595"/>
    </row>
    <row r="5" spans="1:23" ht="25.5" x14ac:dyDescent="0.25">
      <c r="A5" s="593"/>
      <c r="B5" s="539"/>
      <c r="C5" s="594"/>
      <c r="D5" s="594"/>
      <c r="E5" s="565"/>
      <c r="F5" s="594"/>
      <c r="G5" s="331" t="s">
        <v>115</v>
      </c>
      <c r="H5" s="289" t="s">
        <v>12</v>
      </c>
      <c r="I5" s="331" t="s">
        <v>115</v>
      </c>
      <c r="J5" s="289" t="s">
        <v>12</v>
      </c>
      <c r="K5" s="331" t="s">
        <v>115</v>
      </c>
      <c r="L5" s="289" t="s">
        <v>12</v>
      </c>
      <c r="M5" s="331" t="s">
        <v>115</v>
      </c>
      <c r="N5" s="289" t="s">
        <v>12</v>
      </c>
      <c r="O5" s="331" t="s">
        <v>115</v>
      </c>
      <c r="P5" s="289" t="s">
        <v>12</v>
      </c>
      <c r="Q5" s="331" t="s">
        <v>116</v>
      </c>
      <c r="R5" s="331" t="s">
        <v>87</v>
      </c>
      <c r="S5" s="593"/>
      <c r="T5" s="593"/>
      <c r="U5" s="539"/>
      <c r="V5" s="539"/>
      <c r="W5" s="595"/>
    </row>
    <row r="6" spans="1:23" ht="158.25" customHeight="1" x14ac:dyDescent="0.25">
      <c r="A6" s="590" t="s">
        <v>1757</v>
      </c>
      <c r="B6" s="576" t="s">
        <v>647</v>
      </c>
      <c r="C6" s="591" t="s">
        <v>1762</v>
      </c>
      <c r="D6" s="591" t="s">
        <v>648</v>
      </c>
      <c r="E6" s="591" t="s">
        <v>769</v>
      </c>
      <c r="F6" s="350" t="s">
        <v>1879</v>
      </c>
      <c r="G6" s="351"/>
      <c r="H6" s="282"/>
      <c r="I6" s="351"/>
      <c r="J6" s="282"/>
      <c r="K6" s="351"/>
      <c r="L6" s="282"/>
      <c r="M6" s="351"/>
      <c r="N6" s="282"/>
      <c r="O6" s="350"/>
      <c r="P6" s="282"/>
      <c r="Q6" s="350"/>
      <c r="R6" s="350"/>
      <c r="S6" s="350"/>
      <c r="T6" s="350"/>
      <c r="U6" s="350"/>
      <c r="V6" s="350"/>
      <c r="W6" s="364" t="s">
        <v>1883</v>
      </c>
    </row>
    <row r="7" spans="1:23" ht="106.5" customHeight="1" x14ac:dyDescent="0.25">
      <c r="A7" s="590"/>
      <c r="B7" s="578"/>
      <c r="C7" s="592"/>
      <c r="D7" s="592"/>
      <c r="E7" s="592"/>
      <c r="F7" s="350" t="s">
        <v>1884</v>
      </c>
      <c r="G7" s="351"/>
      <c r="H7" s="282"/>
      <c r="I7" s="351">
        <v>0.25</v>
      </c>
      <c r="J7" s="282">
        <v>100000</v>
      </c>
      <c r="K7" s="351">
        <v>0.25</v>
      </c>
      <c r="L7" s="282">
        <v>100000</v>
      </c>
      <c r="M7" s="351"/>
      <c r="N7" s="282"/>
      <c r="O7" s="350">
        <v>100</v>
      </c>
      <c r="P7" s="282">
        <v>200000</v>
      </c>
      <c r="Q7" s="350"/>
      <c r="R7" s="350"/>
      <c r="S7" s="350"/>
      <c r="T7" s="350"/>
      <c r="U7" s="350"/>
      <c r="V7" s="350"/>
      <c r="W7" s="364" t="s">
        <v>1883</v>
      </c>
    </row>
    <row r="8" spans="1:23" ht="183.75" customHeight="1" x14ac:dyDescent="0.25">
      <c r="A8" s="590"/>
      <c r="B8" s="577"/>
      <c r="C8" s="518" t="s">
        <v>1761</v>
      </c>
      <c r="D8" s="493"/>
      <c r="E8" s="493"/>
      <c r="F8" s="350" t="s">
        <v>1880</v>
      </c>
      <c r="G8" s="351">
        <v>0.25</v>
      </c>
      <c r="H8" s="282">
        <v>50002</v>
      </c>
      <c r="I8" s="351">
        <v>0.25</v>
      </c>
      <c r="J8" s="282">
        <v>50002</v>
      </c>
      <c r="K8" s="351">
        <v>0.25</v>
      </c>
      <c r="L8" s="282">
        <v>50002</v>
      </c>
      <c r="M8" s="351">
        <v>0.25</v>
      </c>
      <c r="N8" s="282">
        <v>50000</v>
      </c>
      <c r="O8" s="350">
        <v>100</v>
      </c>
      <c r="P8" s="282">
        <v>200000</v>
      </c>
      <c r="Q8" s="350"/>
      <c r="R8" s="350"/>
      <c r="S8" s="350"/>
      <c r="T8" s="350"/>
      <c r="U8" s="350"/>
      <c r="V8" s="350"/>
      <c r="W8" s="364" t="s">
        <v>1883</v>
      </c>
    </row>
    <row r="9" spans="1:23" ht="125.25" customHeight="1" x14ac:dyDescent="0.25">
      <c r="A9" s="590"/>
      <c r="B9" s="492"/>
      <c r="C9" s="502" t="s">
        <v>1763</v>
      </c>
      <c r="D9" s="493"/>
      <c r="E9" s="493"/>
      <c r="F9" s="350" t="s">
        <v>1882</v>
      </c>
      <c r="G9" s="351"/>
      <c r="H9" s="282"/>
      <c r="I9" s="351"/>
      <c r="J9" s="282"/>
      <c r="K9" s="351">
        <v>0.5</v>
      </c>
      <c r="L9" s="282">
        <v>1000000</v>
      </c>
      <c r="M9" s="351">
        <v>0.5</v>
      </c>
      <c r="N9" s="282">
        <v>1000000</v>
      </c>
      <c r="O9" s="350">
        <v>100</v>
      </c>
      <c r="P9" s="282">
        <v>2000000</v>
      </c>
      <c r="Q9" s="350"/>
      <c r="R9" s="350"/>
      <c r="S9" s="350"/>
      <c r="T9" s="350"/>
      <c r="U9" s="350"/>
      <c r="V9" s="350"/>
      <c r="W9" s="364" t="s">
        <v>1883</v>
      </c>
    </row>
    <row r="10" spans="1:23" ht="111.75" customHeight="1" x14ac:dyDescent="0.25">
      <c r="A10" s="590"/>
      <c r="B10" s="576" t="s">
        <v>649</v>
      </c>
      <c r="C10" s="382" t="s">
        <v>650</v>
      </c>
      <c r="D10" s="382" t="s">
        <v>651</v>
      </c>
      <c r="E10" s="403"/>
      <c r="F10" s="364" t="s">
        <v>652</v>
      </c>
      <c r="G10" s="364"/>
      <c r="H10" s="404">
        <v>0</v>
      </c>
      <c r="I10" s="364"/>
      <c r="J10" s="404"/>
      <c r="K10" s="364"/>
      <c r="L10" s="404"/>
      <c r="M10" s="364"/>
      <c r="N10" s="404"/>
      <c r="O10" s="364"/>
      <c r="P10" s="404"/>
      <c r="Q10" s="364"/>
      <c r="R10" s="364"/>
      <c r="S10" s="364"/>
      <c r="T10" s="364"/>
      <c r="U10" s="364"/>
      <c r="V10" s="364"/>
      <c r="W10" s="364" t="s">
        <v>1883</v>
      </c>
    </row>
    <row r="11" spans="1:23" ht="60" customHeight="1" x14ac:dyDescent="0.25">
      <c r="A11" s="590"/>
      <c r="B11" s="578"/>
      <c r="C11" s="382" t="s">
        <v>653</v>
      </c>
      <c r="D11" s="382"/>
      <c r="E11" s="403"/>
      <c r="F11" s="350"/>
      <c r="G11" s="350"/>
      <c r="H11" s="282">
        <v>0</v>
      </c>
      <c r="I11" s="350"/>
      <c r="J11" s="282"/>
      <c r="K11" s="350"/>
      <c r="L11" s="282"/>
      <c r="M11" s="350"/>
      <c r="N11" s="282"/>
      <c r="O11" s="350"/>
      <c r="P11" s="282"/>
      <c r="Q11" s="350"/>
      <c r="R11" s="350"/>
      <c r="S11" s="405"/>
      <c r="T11" s="406"/>
      <c r="U11" s="405"/>
      <c r="V11" s="350"/>
      <c r="W11" s="364" t="s">
        <v>1883</v>
      </c>
    </row>
    <row r="12" spans="1:23" ht="154.5" customHeight="1" x14ac:dyDescent="0.25">
      <c r="A12" s="590"/>
      <c r="B12" s="578"/>
      <c r="C12" s="382" t="s">
        <v>654</v>
      </c>
      <c r="D12" s="382" t="s">
        <v>655</v>
      </c>
      <c r="E12" s="403"/>
      <c r="F12" s="364" t="s">
        <v>1881</v>
      </c>
      <c r="G12" s="364"/>
      <c r="H12" s="404"/>
      <c r="I12" s="364"/>
      <c r="J12" s="404"/>
      <c r="K12" s="364"/>
      <c r="L12" s="404"/>
      <c r="M12" s="364"/>
      <c r="N12" s="404"/>
      <c r="O12" s="364"/>
      <c r="P12" s="404"/>
      <c r="Q12" s="364"/>
      <c r="R12" s="364"/>
      <c r="S12" s="364"/>
      <c r="T12" s="364"/>
      <c r="U12" s="364"/>
      <c r="V12" s="364"/>
      <c r="W12" s="364" t="s">
        <v>1883</v>
      </c>
    </row>
    <row r="13" spans="1:23" ht="143.25" customHeight="1" x14ac:dyDescent="0.25">
      <c r="A13" s="590"/>
      <c r="B13" s="577"/>
      <c r="C13" s="382" t="s">
        <v>656</v>
      </c>
      <c r="D13" s="382" t="s">
        <v>657</v>
      </c>
      <c r="E13" s="382"/>
      <c r="F13" s="350" t="s">
        <v>658</v>
      </c>
      <c r="G13" s="351"/>
      <c r="H13" s="282"/>
      <c r="I13" s="351"/>
      <c r="J13" s="282"/>
      <c r="K13" s="351"/>
      <c r="L13" s="282"/>
      <c r="M13" s="350"/>
      <c r="N13" s="282"/>
      <c r="O13" s="350"/>
      <c r="P13" s="282"/>
      <c r="Q13" s="350"/>
      <c r="R13" s="350"/>
      <c r="S13" s="350"/>
      <c r="T13" s="350"/>
      <c r="U13" s="350"/>
      <c r="V13" s="350"/>
      <c r="W13" s="364" t="s">
        <v>1883</v>
      </c>
    </row>
    <row r="14" spans="1:23" ht="15.75" x14ac:dyDescent="0.25">
      <c r="A14" s="454"/>
      <c r="B14" s="455"/>
      <c r="C14" s="454" t="s">
        <v>123</v>
      </c>
      <c r="D14" s="455"/>
      <c r="E14" s="455"/>
      <c r="F14" s="456"/>
      <c r="G14" s="394">
        <f t="shared" ref="G14:N14" si="0">SUM(G6:G13)</f>
        <v>0.25</v>
      </c>
      <c r="H14" s="407">
        <f t="shared" si="0"/>
        <v>50002</v>
      </c>
      <c r="I14" s="394">
        <f t="shared" si="0"/>
        <v>0.5</v>
      </c>
      <c r="J14" s="407">
        <f t="shared" si="0"/>
        <v>150002</v>
      </c>
      <c r="K14" s="394">
        <f t="shared" si="0"/>
        <v>1</v>
      </c>
      <c r="L14" s="407">
        <f t="shared" si="0"/>
        <v>1150002</v>
      </c>
      <c r="M14" s="394">
        <f t="shared" si="0"/>
        <v>0.75</v>
      </c>
      <c r="N14" s="407">
        <f t="shared" si="0"/>
        <v>1050000</v>
      </c>
      <c r="O14" s="394">
        <f t="shared" ref="O14:P14" si="1">G14+I14+K14+M14</f>
        <v>2.5</v>
      </c>
      <c r="P14" s="408">
        <f t="shared" si="1"/>
        <v>2400006</v>
      </c>
      <c r="Q14" s="397"/>
      <c r="R14" s="397"/>
      <c r="S14" s="397"/>
      <c r="T14" s="397"/>
      <c r="U14" s="397"/>
      <c r="V14" s="397"/>
      <c r="W14" s="397"/>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4">
    <mergeCell ref="T3:T5"/>
    <mergeCell ref="U3:U5"/>
    <mergeCell ref="V3:V5"/>
    <mergeCell ref="W3:W5"/>
    <mergeCell ref="E3:E5"/>
    <mergeCell ref="A3:A5"/>
    <mergeCell ref="B3:B5"/>
    <mergeCell ref="C3:C5"/>
    <mergeCell ref="D3:D5"/>
    <mergeCell ref="F3:F5"/>
    <mergeCell ref="E6:E7"/>
    <mergeCell ref="S3:S5"/>
    <mergeCell ref="K4:L4"/>
    <mergeCell ref="M4:N4"/>
    <mergeCell ref="G4:H4"/>
    <mergeCell ref="I4:J4"/>
    <mergeCell ref="G3:N3"/>
    <mergeCell ref="O3:P4"/>
    <mergeCell ref="Q3:R4"/>
    <mergeCell ref="A6:A13"/>
    <mergeCell ref="C6:C7"/>
    <mergeCell ref="D6:D7"/>
    <mergeCell ref="B10:B13"/>
    <mergeCell ref="B6:B8"/>
  </mergeCell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9"/>
  <sheetViews>
    <sheetView topLeftCell="B4" zoomScale="90" zoomScaleNormal="90" workbookViewId="0">
      <selection activeCell="D18" sqref="D18"/>
    </sheetView>
  </sheetViews>
  <sheetFormatPr baseColWidth="10" defaultRowHeight="15" x14ac:dyDescent="0.25"/>
  <cols>
    <col min="1" max="2" width="21.7109375" customWidth="1"/>
    <col min="3" max="6" width="27.42578125" customWidth="1"/>
    <col min="7" max="7" width="15.28515625" customWidth="1"/>
    <col min="8" max="8" width="13.7109375" style="294" bestFit="1" customWidth="1"/>
    <col min="9" max="9" width="15.28515625" customWidth="1"/>
    <col min="10" max="10" width="18.85546875" style="294" customWidth="1"/>
    <col min="12" max="12" width="13.7109375" style="294" bestFit="1" customWidth="1"/>
    <col min="14" max="14" width="13.7109375" style="294" bestFit="1" customWidth="1"/>
    <col min="15" max="15" width="15.28515625" customWidth="1"/>
    <col min="16" max="16" width="18.28515625" style="294" customWidth="1"/>
    <col min="19" max="22" width="14.140625" customWidth="1"/>
    <col min="23" max="23" width="22.7109375" customWidth="1"/>
  </cols>
  <sheetData>
    <row r="1" spans="1:23" ht="18.75" x14ac:dyDescent="0.25">
      <c r="B1" s="437"/>
      <c r="C1" s="437"/>
      <c r="D1" s="437"/>
      <c r="E1" s="437"/>
      <c r="F1" s="437"/>
      <c r="G1" s="437" t="s">
        <v>700</v>
      </c>
      <c r="J1" s="437"/>
      <c r="K1" s="437"/>
      <c r="L1" s="437"/>
      <c r="M1" s="437"/>
      <c r="N1" s="437"/>
      <c r="O1" s="437"/>
      <c r="P1" s="437"/>
      <c r="Q1" s="437"/>
      <c r="R1" s="437"/>
      <c r="S1" s="437"/>
      <c r="T1" s="437"/>
      <c r="U1" s="437"/>
      <c r="V1" s="437"/>
      <c r="W1" s="437"/>
    </row>
    <row r="2" spans="1:23" x14ac:dyDescent="0.25">
      <c r="A2" s="402" t="s">
        <v>1766</v>
      </c>
      <c r="B2" s="402"/>
      <c r="C2" s="402"/>
      <c r="D2" s="402"/>
      <c r="E2" s="402"/>
      <c r="F2" s="402"/>
      <c r="G2" s="402"/>
      <c r="H2" s="402"/>
      <c r="I2" s="402"/>
      <c r="J2" s="402"/>
      <c r="K2" s="402"/>
      <c r="L2" s="402"/>
      <c r="M2" s="402"/>
      <c r="N2" s="402"/>
      <c r="O2" s="402"/>
      <c r="P2" s="402"/>
      <c r="Q2" s="402"/>
      <c r="R2" s="402"/>
      <c r="S2" s="402"/>
      <c r="T2" s="402"/>
      <c r="U2" s="402"/>
      <c r="V2" s="402"/>
      <c r="W2" s="402"/>
    </row>
    <row r="3" spans="1:23" x14ac:dyDescent="0.25">
      <c r="A3" s="593" t="s">
        <v>102</v>
      </c>
      <c r="B3" s="540" t="s">
        <v>121</v>
      </c>
      <c r="C3" s="594" t="s">
        <v>90</v>
      </c>
      <c r="D3" s="594" t="s">
        <v>91</v>
      </c>
      <c r="E3" s="563" t="s">
        <v>518</v>
      </c>
      <c r="F3" s="594" t="s">
        <v>92</v>
      </c>
      <c r="G3" s="593" t="s">
        <v>106</v>
      </c>
      <c r="H3" s="593"/>
      <c r="I3" s="593"/>
      <c r="J3" s="593"/>
      <c r="K3" s="593"/>
      <c r="L3" s="593"/>
      <c r="M3" s="593"/>
      <c r="N3" s="593"/>
      <c r="O3" s="594" t="s">
        <v>107</v>
      </c>
      <c r="P3" s="594"/>
      <c r="Q3" s="593" t="s">
        <v>108</v>
      </c>
      <c r="R3" s="593"/>
      <c r="S3" s="593" t="s">
        <v>109</v>
      </c>
      <c r="T3" s="593" t="s">
        <v>110</v>
      </c>
      <c r="U3" s="540" t="s">
        <v>118</v>
      </c>
      <c r="V3" s="540" t="s">
        <v>117</v>
      </c>
      <c r="W3" s="595" t="s">
        <v>93</v>
      </c>
    </row>
    <row r="4" spans="1:23" x14ac:dyDescent="0.25">
      <c r="A4" s="593"/>
      <c r="B4" s="538"/>
      <c r="C4" s="594"/>
      <c r="D4" s="594"/>
      <c r="E4" s="564"/>
      <c r="F4" s="594"/>
      <c r="G4" s="593" t="s">
        <v>111</v>
      </c>
      <c r="H4" s="593"/>
      <c r="I4" s="593" t="s">
        <v>112</v>
      </c>
      <c r="J4" s="593"/>
      <c r="K4" s="593" t="s">
        <v>113</v>
      </c>
      <c r="L4" s="593"/>
      <c r="M4" s="593" t="s">
        <v>114</v>
      </c>
      <c r="N4" s="593"/>
      <c r="O4" s="594"/>
      <c r="P4" s="594"/>
      <c r="Q4" s="593"/>
      <c r="R4" s="593"/>
      <c r="S4" s="593"/>
      <c r="T4" s="593"/>
      <c r="U4" s="538"/>
      <c r="V4" s="538"/>
      <c r="W4" s="595"/>
    </row>
    <row r="5" spans="1:23" ht="25.5" x14ac:dyDescent="0.25">
      <c r="A5" s="593"/>
      <c r="B5" s="539"/>
      <c r="C5" s="594"/>
      <c r="D5" s="594"/>
      <c r="E5" s="565"/>
      <c r="F5" s="594"/>
      <c r="G5" s="331" t="s">
        <v>115</v>
      </c>
      <c r="H5" s="289" t="s">
        <v>12</v>
      </c>
      <c r="I5" s="331" t="s">
        <v>115</v>
      </c>
      <c r="J5" s="289" t="s">
        <v>12</v>
      </c>
      <c r="K5" s="331" t="s">
        <v>115</v>
      </c>
      <c r="L5" s="289" t="s">
        <v>12</v>
      </c>
      <c r="M5" s="331" t="s">
        <v>115</v>
      </c>
      <c r="N5" s="289" t="s">
        <v>12</v>
      </c>
      <c r="O5" s="331" t="s">
        <v>115</v>
      </c>
      <c r="P5" s="289" t="s">
        <v>12</v>
      </c>
      <c r="Q5" s="331" t="s">
        <v>116</v>
      </c>
      <c r="R5" s="331" t="s">
        <v>87</v>
      </c>
      <c r="S5" s="593"/>
      <c r="T5" s="593"/>
      <c r="U5" s="539"/>
      <c r="V5" s="539"/>
      <c r="W5" s="595"/>
    </row>
    <row r="6" spans="1:23" ht="126" x14ac:dyDescent="0.25">
      <c r="A6" s="596" t="s">
        <v>1764</v>
      </c>
      <c r="B6" s="596" t="s">
        <v>1765</v>
      </c>
      <c r="C6" s="428" t="s">
        <v>1776</v>
      </c>
      <c r="D6" s="428" t="s">
        <v>701</v>
      </c>
      <c r="E6" s="428" t="s">
        <v>773</v>
      </c>
      <c r="F6" s="429" t="s">
        <v>702</v>
      </c>
      <c r="G6" s="422">
        <v>50</v>
      </c>
      <c r="H6" s="302">
        <v>5000</v>
      </c>
      <c r="I6" s="422"/>
      <c r="J6" s="302"/>
      <c r="K6" s="422">
        <v>50</v>
      </c>
      <c r="L6" s="302">
        <v>5000</v>
      </c>
      <c r="M6" s="422"/>
      <c r="N6" s="302"/>
      <c r="O6" s="422"/>
      <c r="P6" s="302"/>
      <c r="Q6" s="430"/>
      <c r="R6" s="430"/>
      <c r="S6" s="430"/>
      <c r="T6" s="430"/>
      <c r="U6" s="430"/>
      <c r="V6" s="430"/>
      <c r="W6" s="420" t="s">
        <v>1885</v>
      </c>
    </row>
    <row r="7" spans="1:23" ht="102.75" customHeight="1" x14ac:dyDescent="0.25">
      <c r="A7" s="596"/>
      <c r="B7" s="596"/>
      <c r="C7" s="428" t="s">
        <v>703</v>
      </c>
      <c r="D7" s="428" t="s">
        <v>704</v>
      </c>
      <c r="E7" s="428"/>
      <c r="F7" s="429" t="s">
        <v>182</v>
      </c>
      <c r="G7" s="422">
        <v>50</v>
      </c>
      <c r="H7" s="302">
        <v>5000</v>
      </c>
      <c r="I7" s="422"/>
      <c r="J7" s="302"/>
      <c r="K7" s="422">
        <v>50</v>
      </c>
      <c r="L7" s="302">
        <v>5000</v>
      </c>
      <c r="M7" s="422"/>
      <c r="N7" s="302"/>
      <c r="O7" s="422"/>
      <c r="P7" s="302"/>
      <c r="Q7" s="430"/>
      <c r="R7" s="430"/>
      <c r="S7" s="430"/>
      <c r="T7" s="430"/>
      <c r="U7" s="430"/>
      <c r="V7" s="430"/>
      <c r="W7" s="420" t="s">
        <v>1885</v>
      </c>
    </row>
    <row r="8" spans="1:23" ht="126" x14ac:dyDescent="0.25">
      <c r="A8" s="596"/>
      <c r="B8" s="431" t="s">
        <v>705</v>
      </c>
      <c r="C8" s="428" t="s">
        <v>706</v>
      </c>
      <c r="D8" s="428" t="s">
        <v>707</v>
      </c>
      <c r="E8" s="428"/>
      <c r="F8" s="429" t="s">
        <v>183</v>
      </c>
      <c r="G8" s="422">
        <v>25</v>
      </c>
      <c r="H8" s="302">
        <v>2500</v>
      </c>
      <c r="I8" s="422">
        <v>25</v>
      </c>
      <c r="J8" s="302">
        <v>2500</v>
      </c>
      <c r="K8" s="422">
        <v>25</v>
      </c>
      <c r="L8" s="302">
        <v>2500</v>
      </c>
      <c r="M8" s="422">
        <v>25</v>
      </c>
      <c r="N8" s="302">
        <v>2500</v>
      </c>
      <c r="O8" s="432"/>
      <c r="P8" s="303"/>
      <c r="Q8" s="420"/>
      <c r="R8" s="420"/>
      <c r="S8" s="430"/>
      <c r="T8" s="430"/>
      <c r="U8" s="430"/>
      <c r="V8" s="430"/>
      <c r="W8" s="420" t="s">
        <v>1885</v>
      </c>
    </row>
    <row r="9" spans="1:23" ht="114" customHeight="1" x14ac:dyDescent="0.25">
      <c r="A9" s="596"/>
      <c r="B9" s="431" t="s">
        <v>708</v>
      </c>
      <c r="C9" s="428" t="s">
        <v>127</v>
      </c>
      <c r="D9" s="428" t="s">
        <v>127</v>
      </c>
      <c r="E9" s="428"/>
      <c r="F9" s="429" t="s">
        <v>709</v>
      </c>
      <c r="G9" s="422">
        <v>25</v>
      </c>
      <c r="H9" s="302">
        <v>1000</v>
      </c>
      <c r="I9" s="422">
        <v>25</v>
      </c>
      <c r="J9" s="302">
        <v>1000</v>
      </c>
      <c r="K9" s="422">
        <v>25</v>
      </c>
      <c r="L9" s="302">
        <v>1000</v>
      </c>
      <c r="M9" s="422">
        <v>25</v>
      </c>
      <c r="N9" s="302">
        <v>1000</v>
      </c>
      <c r="O9" s="422">
        <v>100</v>
      </c>
      <c r="P9" s="302">
        <v>4000</v>
      </c>
      <c r="Q9" s="430"/>
      <c r="R9" s="430"/>
      <c r="S9" s="430"/>
      <c r="T9" s="430"/>
      <c r="U9" s="430"/>
      <c r="V9" s="430"/>
      <c r="W9" s="433"/>
    </row>
    <row r="10" spans="1:23" ht="132.75" customHeight="1" x14ac:dyDescent="0.25">
      <c r="A10" s="596"/>
      <c r="B10" s="431" t="s">
        <v>710</v>
      </c>
      <c r="C10" s="428" t="s">
        <v>128</v>
      </c>
      <c r="D10" s="428" t="s">
        <v>129</v>
      </c>
      <c r="E10" s="428"/>
      <c r="F10" s="429" t="s">
        <v>184</v>
      </c>
      <c r="G10" s="422"/>
      <c r="H10" s="302"/>
      <c r="I10" s="422"/>
      <c r="J10" s="302"/>
      <c r="K10" s="422"/>
      <c r="L10" s="302"/>
      <c r="M10" s="422"/>
      <c r="N10" s="302"/>
      <c r="O10" s="422"/>
      <c r="P10" s="302"/>
      <c r="Q10" s="430"/>
      <c r="R10" s="430"/>
      <c r="S10" s="430"/>
      <c r="T10" s="430"/>
      <c r="U10" s="430"/>
      <c r="V10" s="430"/>
      <c r="W10" s="420"/>
    </row>
    <row r="11" spans="1:23" ht="15.75" x14ac:dyDescent="0.25">
      <c r="A11" s="454"/>
      <c r="B11" s="455"/>
      <c r="C11" s="454" t="s">
        <v>130</v>
      </c>
      <c r="D11" s="455"/>
      <c r="E11" s="455"/>
      <c r="F11" s="456"/>
      <c r="G11" s="434">
        <f t="shared" ref="G11:N11" si="0">SUM(G6:G10)</f>
        <v>150</v>
      </c>
      <c r="H11" s="435">
        <f t="shared" si="0"/>
        <v>13500</v>
      </c>
      <c r="I11" s="434">
        <f t="shared" si="0"/>
        <v>50</v>
      </c>
      <c r="J11" s="435">
        <f t="shared" si="0"/>
        <v>3500</v>
      </c>
      <c r="K11" s="434">
        <f t="shared" si="0"/>
        <v>150</v>
      </c>
      <c r="L11" s="435">
        <f t="shared" si="0"/>
        <v>13500</v>
      </c>
      <c r="M11" s="434">
        <f t="shared" si="0"/>
        <v>50</v>
      </c>
      <c r="N11" s="435">
        <f t="shared" si="0"/>
        <v>3500</v>
      </c>
      <c r="O11" s="434">
        <f t="shared" ref="O11:P11" si="1">G11+I11+K11+M11</f>
        <v>400</v>
      </c>
      <c r="P11" s="436">
        <f t="shared" si="1"/>
        <v>34000</v>
      </c>
      <c r="Q11" s="394"/>
      <c r="R11" s="394"/>
      <c r="S11" s="394"/>
      <c r="T11" s="394"/>
      <c r="U11" s="394"/>
      <c r="V11" s="394"/>
      <c r="W11" s="394"/>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53"/>
  <sheetViews>
    <sheetView tabSelected="1" workbookViewId="0">
      <pane xSplit="6" ySplit="5" topLeftCell="G8" activePane="bottomRight" state="frozen"/>
      <selection pane="topRight" activeCell="F1" sqref="F1"/>
      <selection pane="bottomLeft" activeCell="A6" sqref="A6"/>
      <selection pane="bottomRight" activeCell="G3" sqref="G3:N3"/>
    </sheetView>
  </sheetViews>
  <sheetFormatPr baseColWidth="10" defaultRowHeight="15" x14ac:dyDescent="0.25"/>
  <cols>
    <col min="1" max="2" width="21.7109375" customWidth="1"/>
    <col min="3" max="6" width="27.42578125" customWidth="1"/>
    <col min="7" max="7" width="15.28515625" customWidth="1"/>
    <col min="8" max="8" width="12.140625" style="294" bestFit="1" customWidth="1"/>
    <col min="9" max="9" width="15.28515625" customWidth="1"/>
    <col min="10" max="10" width="12.140625" style="294" bestFit="1" customWidth="1"/>
    <col min="11" max="11" width="15.28515625" customWidth="1"/>
    <col min="12" max="12" width="12.140625" style="294" bestFit="1" customWidth="1"/>
    <col min="13" max="13" width="15.28515625" customWidth="1"/>
    <col min="14" max="14" width="11.5703125" style="294"/>
    <col min="15" max="15" width="15.28515625" customWidth="1"/>
    <col min="16" max="16" width="15.7109375" style="294" customWidth="1"/>
    <col min="19" max="22" width="14.28515625" customWidth="1"/>
    <col min="23" max="23" width="17" customWidth="1"/>
  </cols>
  <sheetData>
    <row r="1" spans="1:23" s="438" customFormat="1" ht="18" customHeight="1" x14ac:dyDescent="0.2">
      <c r="B1" s="437"/>
      <c r="C1" s="437"/>
      <c r="D1" s="437"/>
      <c r="E1" s="437"/>
      <c r="F1" s="437"/>
      <c r="G1" s="437" t="s">
        <v>138</v>
      </c>
      <c r="I1" s="437"/>
      <c r="J1" s="437"/>
      <c r="K1" s="437"/>
      <c r="L1" s="437"/>
      <c r="M1" s="437"/>
      <c r="N1" s="437"/>
      <c r="O1" s="437"/>
      <c r="P1" s="437"/>
      <c r="Q1" s="437"/>
      <c r="R1" s="437"/>
      <c r="S1" s="437"/>
      <c r="T1" s="437"/>
      <c r="U1" s="437"/>
      <c r="V1" s="437"/>
      <c r="W1" s="437"/>
    </row>
    <row r="2" spans="1:23" s="439" customFormat="1" ht="33.75" customHeight="1" x14ac:dyDescent="0.25">
      <c r="A2" s="444" t="s">
        <v>1778</v>
      </c>
      <c r="B2" s="444"/>
      <c r="C2" s="444"/>
      <c r="D2" s="444"/>
      <c r="E2" s="444"/>
      <c r="F2" s="444"/>
      <c r="G2" s="444"/>
      <c r="H2" s="444"/>
      <c r="I2" s="444"/>
      <c r="J2" s="444"/>
      <c r="K2" s="444"/>
      <c r="L2" s="444"/>
      <c r="M2" s="444"/>
      <c r="N2" s="444"/>
      <c r="O2" s="444"/>
      <c r="P2" s="444"/>
      <c r="Q2" s="444"/>
      <c r="R2" s="444"/>
      <c r="S2" s="444"/>
      <c r="T2" s="444"/>
      <c r="U2" s="444"/>
      <c r="V2" s="444"/>
      <c r="W2" s="444"/>
    </row>
    <row r="3" spans="1:23" s="66" customFormat="1" ht="14.45" customHeight="1" x14ac:dyDescent="0.25">
      <c r="A3" s="608" t="s">
        <v>102</v>
      </c>
      <c r="B3" s="608" t="s">
        <v>121</v>
      </c>
      <c r="C3" s="597" t="s">
        <v>90</v>
      </c>
      <c r="D3" s="597" t="s">
        <v>91</v>
      </c>
      <c r="E3" s="563" t="s">
        <v>518</v>
      </c>
      <c r="F3" s="597" t="s">
        <v>92</v>
      </c>
      <c r="G3" s="600" t="s">
        <v>106</v>
      </c>
      <c r="H3" s="601"/>
      <c r="I3" s="601"/>
      <c r="J3" s="601"/>
      <c r="K3" s="601"/>
      <c r="L3" s="601"/>
      <c r="M3" s="601"/>
      <c r="N3" s="602"/>
      <c r="O3" s="617" t="s">
        <v>107</v>
      </c>
      <c r="P3" s="618"/>
      <c r="Q3" s="621" t="s">
        <v>108</v>
      </c>
      <c r="R3" s="622"/>
      <c r="S3" s="611" t="s">
        <v>109</v>
      </c>
      <c r="T3" s="611" t="s">
        <v>110</v>
      </c>
      <c r="U3" s="611" t="s">
        <v>118</v>
      </c>
      <c r="V3" s="611" t="s">
        <v>117</v>
      </c>
      <c r="W3" s="614" t="s">
        <v>93</v>
      </c>
    </row>
    <row r="4" spans="1:23" s="66" customFormat="1" ht="15.75" x14ac:dyDescent="0.25">
      <c r="A4" s="609"/>
      <c r="B4" s="609"/>
      <c r="C4" s="598"/>
      <c r="D4" s="598"/>
      <c r="E4" s="564"/>
      <c r="F4" s="598"/>
      <c r="G4" s="600" t="s">
        <v>111</v>
      </c>
      <c r="H4" s="602"/>
      <c r="I4" s="600" t="s">
        <v>112</v>
      </c>
      <c r="J4" s="602"/>
      <c r="K4" s="600" t="s">
        <v>113</v>
      </c>
      <c r="L4" s="602"/>
      <c r="M4" s="600" t="s">
        <v>114</v>
      </c>
      <c r="N4" s="602"/>
      <c r="O4" s="619"/>
      <c r="P4" s="620"/>
      <c r="Q4" s="623"/>
      <c r="R4" s="624"/>
      <c r="S4" s="612"/>
      <c r="T4" s="612"/>
      <c r="U4" s="612"/>
      <c r="V4" s="612"/>
      <c r="W4" s="615"/>
    </row>
    <row r="5" spans="1:23" s="67" customFormat="1" ht="31.5" x14ac:dyDescent="0.25">
      <c r="A5" s="610"/>
      <c r="B5" s="610"/>
      <c r="C5" s="599"/>
      <c r="D5" s="599"/>
      <c r="E5" s="565"/>
      <c r="F5" s="599"/>
      <c r="G5" s="334" t="s">
        <v>115</v>
      </c>
      <c r="H5" s="310" t="s">
        <v>12</v>
      </c>
      <c r="I5" s="334" t="s">
        <v>115</v>
      </c>
      <c r="J5" s="310" t="s">
        <v>12</v>
      </c>
      <c r="K5" s="334" t="s">
        <v>115</v>
      </c>
      <c r="L5" s="310" t="s">
        <v>12</v>
      </c>
      <c r="M5" s="334" t="s">
        <v>115</v>
      </c>
      <c r="N5" s="310" t="s">
        <v>12</v>
      </c>
      <c r="O5" s="334" t="s">
        <v>115</v>
      </c>
      <c r="P5" s="310" t="s">
        <v>12</v>
      </c>
      <c r="Q5" s="334" t="s">
        <v>116</v>
      </c>
      <c r="R5" s="334" t="s">
        <v>87</v>
      </c>
      <c r="S5" s="613"/>
      <c r="T5" s="613"/>
      <c r="U5" s="613"/>
      <c r="V5" s="613"/>
      <c r="W5" s="616"/>
    </row>
    <row r="6" spans="1:23" ht="94.5" customHeight="1" x14ac:dyDescent="0.25">
      <c r="A6" s="603" t="s">
        <v>1777</v>
      </c>
      <c r="B6" s="603" t="s">
        <v>134</v>
      </c>
      <c r="C6" s="69" t="s">
        <v>711</v>
      </c>
      <c r="D6" s="503" t="s">
        <v>135</v>
      </c>
      <c r="E6" s="445" t="s">
        <v>774</v>
      </c>
      <c r="F6" s="78" t="s">
        <v>712</v>
      </c>
      <c r="G6" s="91"/>
      <c r="H6" s="300"/>
      <c r="I6" s="91"/>
      <c r="J6" s="300"/>
      <c r="K6" s="91"/>
      <c r="L6" s="300"/>
      <c r="M6" s="91"/>
      <c r="N6" s="300"/>
      <c r="O6" s="440"/>
      <c r="P6" s="311"/>
      <c r="Q6" s="380"/>
      <c r="R6" s="381"/>
      <c r="S6" s="381"/>
      <c r="T6" s="381"/>
      <c r="U6" s="382"/>
      <c r="V6" s="382"/>
      <c r="W6" s="377"/>
    </row>
    <row r="7" spans="1:23" ht="63.75" customHeight="1" x14ac:dyDescent="0.25">
      <c r="A7" s="604"/>
      <c r="B7" s="604"/>
      <c r="C7" s="69" t="s">
        <v>713</v>
      </c>
      <c r="D7" s="69" t="s">
        <v>714</v>
      </c>
      <c r="E7" s="445"/>
      <c r="F7" s="78"/>
      <c r="G7" s="91"/>
      <c r="H7" s="300"/>
      <c r="I7" s="91"/>
      <c r="J7" s="300"/>
      <c r="K7" s="91"/>
      <c r="L7" s="300"/>
      <c r="M7" s="91"/>
      <c r="N7" s="300"/>
      <c r="O7" s="440"/>
      <c r="P7" s="311"/>
      <c r="Q7" s="380"/>
      <c r="R7" s="381"/>
      <c r="S7" s="381"/>
      <c r="T7" s="381"/>
      <c r="U7" s="382"/>
      <c r="V7" s="382"/>
      <c r="W7" s="377"/>
    </row>
    <row r="8" spans="1:23" ht="76.5" customHeight="1" x14ac:dyDescent="0.25">
      <c r="A8" s="604"/>
      <c r="B8" s="604"/>
      <c r="C8" s="69" t="s">
        <v>715</v>
      </c>
      <c r="D8" s="69" t="s">
        <v>716</v>
      </c>
      <c r="E8" s="445"/>
      <c r="F8" s="78" t="s">
        <v>717</v>
      </c>
      <c r="G8" s="91"/>
      <c r="H8" s="300"/>
      <c r="I8" s="91"/>
      <c r="J8" s="300"/>
      <c r="K8" s="91"/>
      <c r="L8" s="300"/>
      <c r="M8" s="91"/>
      <c r="N8" s="300"/>
      <c r="O8" s="440"/>
      <c r="P8" s="311"/>
      <c r="Q8" s="380"/>
      <c r="R8" s="381"/>
      <c r="S8" s="381"/>
      <c r="T8" s="381"/>
      <c r="U8" s="382"/>
      <c r="V8" s="382"/>
      <c r="W8" s="377"/>
    </row>
    <row r="9" spans="1:23" ht="11.25" customHeight="1" x14ac:dyDescent="0.25">
      <c r="A9" s="604"/>
      <c r="B9" s="605"/>
      <c r="C9" s="495" t="s">
        <v>1781</v>
      </c>
      <c r="D9" s="495"/>
      <c r="E9" s="495"/>
      <c r="F9" s="78"/>
      <c r="G9" s="91"/>
      <c r="H9" s="300"/>
      <c r="I9" s="91"/>
      <c r="J9" s="300"/>
      <c r="K9" s="91"/>
      <c r="L9" s="300"/>
      <c r="M9" s="91"/>
      <c r="N9" s="300"/>
      <c r="O9" s="440"/>
      <c r="P9" s="311"/>
      <c r="Q9" s="380"/>
      <c r="R9" s="381"/>
      <c r="S9" s="381"/>
      <c r="T9" s="381"/>
      <c r="U9" s="382"/>
      <c r="V9" s="382"/>
      <c r="W9" s="377"/>
    </row>
    <row r="10" spans="1:23" ht="9.75" customHeight="1" x14ac:dyDescent="0.25">
      <c r="A10" s="604"/>
      <c r="B10" s="494"/>
      <c r="C10" s="495" t="s">
        <v>1782</v>
      </c>
      <c r="D10" s="495"/>
      <c r="E10" s="495"/>
      <c r="F10" s="78"/>
      <c r="G10" s="91"/>
      <c r="H10" s="300"/>
      <c r="I10" s="91"/>
      <c r="J10" s="300"/>
      <c r="K10" s="91"/>
      <c r="L10" s="300"/>
      <c r="M10" s="91"/>
      <c r="N10" s="300"/>
      <c r="O10" s="440"/>
      <c r="P10" s="311"/>
      <c r="Q10" s="380"/>
      <c r="R10" s="381"/>
      <c r="S10" s="381"/>
      <c r="T10" s="381"/>
      <c r="U10" s="382"/>
      <c r="V10" s="382"/>
      <c r="W10" s="377"/>
    </row>
    <row r="11" spans="1:23" ht="143.25" customHeight="1" x14ac:dyDescent="0.25">
      <c r="A11" s="604"/>
      <c r="B11" s="603" t="s">
        <v>136</v>
      </c>
      <c r="C11" s="69" t="s">
        <v>718</v>
      </c>
      <c r="D11" s="69" t="s">
        <v>719</v>
      </c>
      <c r="E11" s="445"/>
      <c r="F11" s="78" t="s">
        <v>237</v>
      </c>
      <c r="G11" s="91"/>
      <c r="H11" s="300"/>
      <c r="I11" s="91"/>
      <c r="J11" s="300"/>
      <c r="K11" s="91"/>
      <c r="L11" s="300"/>
      <c r="M11" s="91"/>
      <c r="N11" s="300"/>
      <c r="O11" s="440"/>
      <c r="P11" s="311"/>
      <c r="Q11" s="380"/>
      <c r="R11" s="381"/>
      <c r="S11" s="381"/>
      <c r="T11" s="381"/>
      <c r="U11" s="382"/>
      <c r="V11" s="382"/>
      <c r="W11" s="377"/>
    </row>
    <row r="12" spans="1:23" ht="236.25" x14ac:dyDescent="0.25">
      <c r="A12" s="604"/>
      <c r="B12" s="604"/>
      <c r="C12" s="69" t="s">
        <v>720</v>
      </c>
      <c r="D12" s="69" t="s">
        <v>721</v>
      </c>
      <c r="E12" s="445"/>
      <c r="F12" s="78" t="s">
        <v>722</v>
      </c>
      <c r="G12" s="91"/>
      <c r="H12" s="300"/>
      <c r="I12" s="91"/>
      <c r="J12" s="300"/>
      <c r="K12" s="91"/>
      <c r="L12" s="300"/>
      <c r="M12" s="91"/>
      <c r="N12" s="300"/>
      <c r="O12" s="440"/>
      <c r="P12" s="311"/>
      <c r="Q12" s="380"/>
      <c r="R12" s="381"/>
      <c r="S12" s="381"/>
      <c r="T12" s="381"/>
      <c r="U12" s="382"/>
      <c r="V12" s="382"/>
      <c r="W12" s="377"/>
    </row>
    <row r="13" spans="1:23" ht="12" customHeight="1" x14ac:dyDescent="0.25">
      <c r="A13" s="604"/>
      <c r="B13" s="604"/>
      <c r="C13" s="69" t="s">
        <v>723</v>
      </c>
      <c r="D13" s="69" t="s">
        <v>724</v>
      </c>
      <c r="E13" s="445"/>
      <c r="F13" s="78" t="s">
        <v>725</v>
      </c>
      <c r="G13" s="91"/>
      <c r="H13" s="300"/>
      <c r="I13" s="91"/>
      <c r="J13" s="300"/>
      <c r="K13" s="91"/>
      <c r="L13" s="300"/>
      <c r="M13" s="91"/>
      <c r="N13" s="300"/>
      <c r="O13" s="440"/>
      <c r="P13" s="311"/>
      <c r="Q13" s="380"/>
      <c r="R13" s="381"/>
      <c r="S13" s="381"/>
      <c r="T13" s="381"/>
      <c r="U13" s="382"/>
      <c r="V13" s="382"/>
      <c r="W13" s="377"/>
    </row>
    <row r="14" spans="1:23" ht="23.25" customHeight="1" x14ac:dyDescent="0.25">
      <c r="A14" s="604"/>
      <c r="B14" s="604"/>
      <c r="C14" s="69" t="s">
        <v>726</v>
      </c>
      <c r="D14" s="69" t="s">
        <v>727</v>
      </c>
      <c r="E14" s="445"/>
      <c r="F14" s="78" t="s">
        <v>728</v>
      </c>
      <c r="G14" s="91"/>
      <c r="H14" s="300"/>
      <c r="I14" s="91"/>
      <c r="J14" s="300"/>
      <c r="K14" s="91"/>
      <c r="L14" s="300"/>
      <c r="M14" s="91"/>
      <c r="N14" s="300"/>
      <c r="O14" s="440"/>
      <c r="P14" s="311"/>
      <c r="Q14" s="380"/>
      <c r="R14" s="381"/>
      <c r="S14" s="381"/>
      <c r="T14" s="381"/>
      <c r="U14" s="382"/>
      <c r="V14" s="382"/>
      <c r="W14" s="377"/>
    </row>
    <row r="15" spans="1:23" ht="21" customHeight="1" x14ac:dyDescent="0.25">
      <c r="A15" s="604"/>
      <c r="B15" s="605"/>
      <c r="C15" s="69" t="s">
        <v>729</v>
      </c>
      <c r="D15" s="69" t="s">
        <v>730</v>
      </c>
      <c r="E15" s="445"/>
      <c r="F15" s="78" t="s">
        <v>731</v>
      </c>
      <c r="G15" s="91"/>
      <c r="H15" s="300"/>
      <c r="I15" s="91"/>
      <c r="J15" s="300"/>
      <c r="K15" s="91"/>
      <c r="L15" s="300"/>
      <c r="M15" s="91"/>
      <c r="N15" s="300"/>
      <c r="O15" s="440"/>
      <c r="P15" s="311"/>
      <c r="Q15" s="380"/>
      <c r="R15" s="381"/>
      <c r="S15" s="381"/>
      <c r="T15" s="381"/>
      <c r="U15" s="382"/>
      <c r="V15" s="382"/>
      <c r="W15" s="377"/>
    </row>
    <row r="16" spans="1:23" ht="11.25" customHeight="1" x14ac:dyDescent="0.25">
      <c r="A16" s="604"/>
      <c r="B16" s="603" t="s">
        <v>1779</v>
      </c>
      <c r="C16" s="69" t="s">
        <v>732</v>
      </c>
      <c r="D16" s="69" t="s">
        <v>733</v>
      </c>
      <c r="E16" s="445"/>
      <c r="F16" s="78"/>
      <c r="G16" s="91"/>
      <c r="H16" s="300"/>
      <c r="I16" s="91"/>
      <c r="J16" s="300"/>
      <c r="K16" s="91"/>
      <c r="L16" s="300"/>
      <c r="M16" s="91"/>
      <c r="N16" s="300"/>
      <c r="O16" s="440"/>
      <c r="P16" s="311"/>
      <c r="Q16" s="380"/>
      <c r="R16" s="381"/>
      <c r="S16" s="381"/>
      <c r="T16" s="381"/>
      <c r="U16" s="382"/>
      <c r="V16" s="382"/>
      <c r="W16" s="377"/>
    </row>
    <row r="17" spans="1:23" ht="12" customHeight="1" x14ac:dyDescent="0.25">
      <c r="A17" s="604"/>
      <c r="B17" s="604"/>
      <c r="C17" s="69" t="s">
        <v>734</v>
      </c>
      <c r="D17" s="69" t="s">
        <v>735</v>
      </c>
      <c r="E17" s="445"/>
      <c r="F17" s="78"/>
      <c r="G17" s="91"/>
      <c r="H17" s="300"/>
      <c r="I17" s="91"/>
      <c r="J17" s="300"/>
      <c r="K17" s="91"/>
      <c r="L17" s="300"/>
      <c r="M17" s="91"/>
      <c r="N17" s="300"/>
      <c r="O17" s="440"/>
      <c r="P17" s="311"/>
      <c r="Q17" s="380"/>
      <c r="R17" s="381"/>
      <c r="S17" s="381"/>
      <c r="T17" s="381"/>
      <c r="U17" s="382"/>
      <c r="V17" s="382"/>
      <c r="W17" s="377"/>
    </row>
    <row r="18" spans="1:23" ht="9.75" customHeight="1" x14ac:dyDescent="0.25">
      <c r="A18" s="604"/>
      <c r="B18" s="604"/>
      <c r="C18" s="69" t="s">
        <v>736</v>
      </c>
      <c r="D18" s="69" t="s">
        <v>737</v>
      </c>
      <c r="E18" s="445"/>
      <c r="F18" s="78"/>
      <c r="G18" s="91"/>
      <c r="H18" s="300"/>
      <c r="I18" s="91"/>
      <c r="J18" s="300"/>
      <c r="K18" s="91"/>
      <c r="L18" s="300"/>
      <c r="M18" s="91"/>
      <c r="N18" s="300"/>
      <c r="O18" s="440"/>
      <c r="P18" s="311"/>
      <c r="Q18" s="380"/>
      <c r="R18" s="381"/>
      <c r="S18" s="381"/>
      <c r="T18" s="381"/>
      <c r="U18" s="382"/>
      <c r="V18" s="382"/>
      <c r="W18" s="377"/>
    </row>
    <row r="19" spans="1:23" ht="128.25" customHeight="1" x14ac:dyDescent="0.25">
      <c r="A19" s="604"/>
      <c r="B19" s="604"/>
      <c r="C19" s="69" t="s">
        <v>1780</v>
      </c>
      <c r="D19" s="69" t="s">
        <v>738</v>
      </c>
      <c r="E19" s="445"/>
      <c r="F19" s="78" t="s">
        <v>1886</v>
      </c>
      <c r="G19" s="91"/>
      <c r="H19" s="300"/>
      <c r="I19" s="91"/>
      <c r="J19" s="300"/>
      <c r="K19" s="91">
        <v>50</v>
      </c>
      <c r="L19" s="300">
        <v>1000</v>
      </c>
      <c r="M19" s="91">
        <v>50</v>
      </c>
      <c r="N19" s="300">
        <v>1000</v>
      </c>
      <c r="O19" s="440">
        <v>100</v>
      </c>
      <c r="P19" s="311">
        <v>2000</v>
      </c>
      <c r="Q19" s="380"/>
      <c r="R19" s="381"/>
      <c r="S19" s="381"/>
      <c r="T19" s="381"/>
      <c r="U19" s="382"/>
      <c r="V19" s="382"/>
      <c r="W19" s="377" t="s">
        <v>1885</v>
      </c>
    </row>
    <row r="20" spans="1:23" ht="157.5" x14ac:dyDescent="0.25">
      <c r="A20" s="604"/>
      <c r="B20" s="604"/>
      <c r="C20" s="606" t="s">
        <v>739</v>
      </c>
      <c r="D20" s="69" t="s">
        <v>740</v>
      </c>
      <c r="E20" s="445"/>
      <c r="F20" s="78" t="s">
        <v>741</v>
      </c>
      <c r="G20" s="91">
        <v>25</v>
      </c>
      <c r="H20" s="300"/>
      <c r="I20" s="91">
        <v>25</v>
      </c>
      <c r="J20" s="300"/>
      <c r="K20" s="91">
        <v>25</v>
      </c>
      <c r="L20" s="300"/>
      <c r="M20" s="91">
        <v>25</v>
      </c>
      <c r="N20" s="300"/>
      <c r="O20" s="440">
        <v>100</v>
      </c>
      <c r="P20" s="311"/>
      <c r="Q20" s="380"/>
      <c r="R20" s="381"/>
      <c r="S20" s="381"/>
      <c r="T20" s="381"/>
      <c r="U20" s="382"/>
      <c r="V20" s="382"/>
      <c r="W20" s="377" t="s">
        <v>1887</v>
      </c>
    </row>
    <row r="21" spans="1:23" ht="7.5" customHeight="1" x14ac:dyDescent="0.25">
      <c r="A21" s="604"/>
      <c r="B21" s="604"/>
      <c r="C21" s="607"/>
      <c r="D21" s="503" t="s">
        <v>742</v>
      </c>
      <c r="E21" s="445"/>
      <c r="F21" s="78"/>
      <c r="G21" s="91"/>
      <c r="H21" s="300"/>
      <c r="I21" s="91"/>
      <c r="J21" s="300"/>
      <c r="K21" s="91"/>
      <c r="L21" s="300"/>
      <c r="M21" s="91"/>
      <c r="N21" s="300"/>
      <c r="O21" s="440"/>
      <c r="P21" s="311"/>
      <c r="Q21" s="380"/>
      <c r="R21" s="381"/>
      <c r="S21" s="381"/>
      <c r="T21" s="381"/>
      <c r="U21" s="382"/>
      <c r="V21" s="382"/>
      <c r="W21" s="377"/>
    </row>
    <row r="22" spans="1:23" ht="11.25" customHeight="1" x14ac:dyDescent="0.25">
      <c r="A22" s="604"/>
      <c r="B22" s="604"/>
      <c r="C22" s="92" t="s">
        <v>743</v>
      </c>
      <c r="D22" s="69" t="s">
        <v>744</v>
      </c>
      <c r="E22" s="445"/>
      <c r="F22" s="78" t="s">
        <v>745</v>
      </c>
      <c r="G22" s="91"/>
      <c r="H22" s="300"/>
      <c r="I22" s="91"/>
      <c r="J22" s="300"/>
      <c r="K22" s="91"/>
      <c r="L22" s="300"/>
      <c r="M22" s="91"/>
      <c r="N22" s="300"/>
      <c r="O22" s="440"/>
      <c r="P22" s="311"/>
      <c r="Q22" s="380"/>
      <c r="R22" s="381"/>
      <c r="S22" s="381"/>
      <c r="T22" s="381"/>
      <c r="U22" s="382"/>
      <c r="V22" s="382"/>
      <c r="W22" s="377"/>
    </row>
    <row r="23" spans="1:23" ht="15.75" hidden="1" x14ac:dyDescent="0.25">
      <c r="A23" s="441"/>
      <c r="B23" s="441"/>
      <c r="C23" s="92"/>
      <c r="D23" s="92"/>
      <c r="E23" s="92"/>
      <c r="F23" s="106"/>
      <c r="G23" s="91"/>
      <c r="H23" s="300"/>
      <c r="I23" s="91"/>
      <c r="J23" s="300"/>
      <c r="K23" s="91"/>
      <c r="L23" s="300"/>
      <c r="M23" s="91"/>
      <c r="N23" s="300"/>
      <c r="O23" s="440"/>
      <c r="P23" s="311"/>
      <c r="Q23" s="380"/>
      <c r="R23" s="381"/>
      <c r="S23" s="381"/>
      <c r="T23" s="381"/>
      <c r="U23" s="382"/>
      <c r="V23" s="382"/>
      <c r="W23" s="377"/>
    </row>
    <row r="24" spans="1:23" ht="15.75" hidden="1" x14ac:dyDescent="0.25">
      <c r="A24" s="441"/>
      <c r="B24" s="441"/>
      <c r="C24" s="92"/>
      <c r="D24" s="92"/>
      <c r="E24" s="92"/>
      <c r="F24" s="106"/>
      <c r="G24" s="91"/>
      <c r="H24" s="300"/>
      <c r="I24" s="91"/>
      <c r="J24" s="300"/>
      <c r="K24" s="91"/>
      <c r="L24" s="300"/>
      <c r="M24" s="91"/>
      <c r="N24" s="300"/>
      <c r="O24" s="440"/>
      <c r="P24" s="311"/>
      <c r="Q24" s="380"/>
      <c r="R24" s="381"/>
      <c r="S24" s="381"/>
      <c r="T24" s="381"/>
      <c r="U24" s="382"/>
      <c r="V24" s="382"/>
      <c r="W24" s="377"/>
    </row>
    <row r="25" spans="1:23" ht="15.75" hidden="1" x14ac:dyDescent="0.25">
      <c r="A25" s="441"/>
      <c r="B25" s="441"/>
      <c r="C25" s="92"/>
      <c r="D25" s="92"/>
      <c r="E25" s="92"/>
      <c r="F25" s="106"/>
      <c r="G25" s="91"/>
      <c r="H25" s="300"/>
      <c r="I25" s="91"/>
      <c r="J25" s="300"/>
      <c r="K25" s="91"/>
      <c r="L25" s="300"/>
      <c r="M25" s="91"/>
      <c r="N25" s="300"/>
      <c r="O25" s="440"/>
      <c r="P25" s="311"/>
      <c r="Q25" s="380"/>
      <c r="R25" s="381"/>
      <c r="S25" s="381"/>
      <c r="T25" s="381"/>
      <c r="U25" s="382"/>
      <c r="V25" s="382"/>
      <c r="W25" s="377"/>
    </row>
    <row r="26" spans="1:23" ht="15.75" hidden="1" x14ac:dyDescent="0.25">
      <c r="A26" s="441"/>
      <c r="B26" s="441"/>
      <c r="C26" s="92"/>
      <c r="D26" s="92"/>
      <c r="E26" s="92"/>
      <c r="F26" s="106"/>
      <c r="G26" s="91"/>
      <c r="H26" s="300"/>
      <c r="I26" s="91"/>
      <c r="J26" s="300"/>
      <c r="K26" s="91"/>
      <c r="L26" s="300"/>
      <c r="M26" s="91"/>
      <c r="N26" s="300"/>
      <c r="O26" s="440"/>
      <c r="P26" s="311"/>
      <c r="Q26" s="380"/>
      <c r="R26" s="381"/>
      <c r="S26" s="381"/>
      <c r="T26" s="381"/>
      <c r="U26" s="382"/>
      <c r="V26" s="382"/>
      <c r="W26" s="377"/>
    </row>
    <row r="27" spans="1:23" ht="15.75" hidden="1" x14ac:dyDescent="0.25">
      <c r="A27" s="441"/>
      <c r="B27" s="441"/>
      <c r="C27" s="92"/>
      <c r="D27" s="92"/>
      <c r="E27" s="92"/>
      <c r="F27" s="106"/>
      <c r="G27" s="91"/>
      <c r="H27" s="300"/>
      <c r="I27" s="91"/>
      <c r="J27" s="300"/>
      <c r="K27" s="91"/>
      <c r="L27" s="300"/>
      <c r="M27" s="91"/>
      <c r="N27" s="300"/>
      <c r="O27" s="440"/>
      <c r="P27" s="311"/>
      <c r="Q27" s="380"/>
      <c r="R27" s="381"/>
      <c r="S27" s="381"/>
      <c r="T27" s="381"/>
      <c r="U27" s="382"/>
      <c r="V27" s="382"/>
      <c r="W27" s="377"/>
    </row>
    <row r="28" spans="1:23" ht="15.75" hidden="1" x14ac:dyDescent="0.25">
      <c r="A28" s="441"/>
      <c r="B28" s="441"/>
      <c r="C28" s="92"/>
      <c r="D28" s="92"/>
      <c r="E28" s="92"/>
      <c r="F28" s="106"/>
      <c r="G28" s="91"/>
      <c r="H28" s="300"/>
      <c r="I28" s="91"/>
      <c r="J28" s="300"/>
      <c r="K28" s="91"/>
      <c r="L28" s="300"/>
      <c r="M28" s="91"/>
      <c r="N28" s="300"/>
      <c r="O28" s="440"/>
      <c r="P28" s="311"/>
      <c r="Q28" s="380"/>
      <c r="R28" s="381"/>
      <c r="S28" s="381"/>
      <c r="T28" s="381"/>
      <c r="U28" s="382"/>
      <c r="V28" s="382"/>
      <c r="W28" s="377"/>
    </row>
    <row r="29" spans="1:23" ht="15.75" hidden="1" x14ac:dyDescent="0.25">
      <c r="A29" s="441"/>
      <c r="B29" s="441"/>
      <c r="C29" s="92"/>
      <c r="D29" s="92"/>
      <c r="E29" s="92"/>
      <c r="F29" s="106"/>
      <c r="G29" s="91"/>
      <c r="H29" s="300"/>
      <c r="I29" s="91"/>
      <c r="J29" s="300"/>
      <c r="K29" s="91"/>
      <c r="L29" s="300"/>
      <c r="M29" s="91"/>
      <c r="N29" s="300"/>
      <c r="O29" s="440"/>
      <c r="P29" s="311"/>
      <c r="Q29" s="380"/>
      <c r="R29" s="381"/>
      <c r="S29" s="381"/>
      <c r="T29" s="381"/>
      <c r="U29" s="382"/>
      <c r="V29" s="382"/>
      <c r="W29" s="377"/>
    </row>
    <row r="30" spans="1:23" ht="15.75" hidden="1" x14ac:dyDescent="0.25">
      <c r="A30" s="441"/>
      <c r="B30" s="441"/>
      <c r="C30" s="92"/>
      <c r="D30" s="92"/>
      <c r="E30" s="92"/>
      <c r="F30" s="106"/>
      <c r="G30" s="91"/>
      <c r="H30" s="300"/>
      <c r="I30" s="91"/>
      <c r="J30" s="300"/>
      <c r="K30" s="91"/>
      <c r="L30" s="300"/>
      <c r="M30" s="91"/>
      <c r="N30" s="300"/>
      <c r="O30" s="440"/>
      <c r="P30" s="311"/>
      <c r="Q30" s="380"/>
      <c r="R30" s="381"/>
      <c r="S30" s="381"/>
      <c r="T30" s="381"/>
      <c r="U30" s="382"/>
      <c r="V30" s="382"/>
      <c r="W30" s="377"/>
    </row>
    <row r="31" spans="1:23" s="443" customFormat="1" ht="15.6" customHeight="1" x14ac:dyDescent="0.2">
      <c r="A31" s="464"/>
      <c r="B31" s="465"/>
      <c r="C31" s="464" t="s">
        <v>137</v>
      </c>
      <c r="D31" s="465"/>
      <c r="E31" s="465"/>
      <c r="F31" s="466"/>
      <c r="G31" s="397">
        <f t="shared" ref="G31:N31" si="0">SUM(G6:G30)</f>
        <v>25</v>
      </c>
      <c r="H31" s="293">
        <f t="shared" si="0"/>
        <v>0</v>
      </c>
      <c r="I31" s="397">
        <f t="shared" si="0"/>
        <v>25</v>
      </c>
      <c r="J31" s="293">
        <f t="shared" si="0"/>
        <v>0</v>
      </c>
      <c r="K31" s="397">
        <f t="shared" si="0"/>
        <v>75</v>
      </c>
      <c r="L31" s="293">
        <f t="shared" si="0"/>
        <v>1000</v>
      </c>
      <c r="M31" s="397">
        <f t="shared" si="0"/>
        <v>75</v>
      </c>
      <c r="N31" s="293">
        <f t="shared" si="0"/>
        <v>1000</v>
      </c>
      <c r="O31" s="442">
        <f>G31+I31+K31+M31</f>
        <v>200</v>
      </c>
      <c r="P31" s="313">
        <f t="shared" ref="P31" si="1">H31+J31+L31+N31</f>
        <v>2000</v>
      </c>
      <c r="Q31" s="397"/>
      <c r="R31" s="397"/>
      <c r="S31" s="397"/>
      <c r="T31" s="397"/>
      <c r="U31" s="397"/>
      <c r="V31" s="397"/>
      <c r="W31" s="397"/>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39"/>
  <sheetViews>
    <sheetView topLeftCell="J10" zoomScale="84" zoomScaleNormal="84" workbookViewId="0">
      <selection activeCell="F24" sqref="F24"/>
    </sheetView>
  </sheetViews>
  <sheetFormatPr baseColWidth="10" defaultRowHeight="15" x14ac:dyDescent="0.25"/>
  <cols>
    <col min="1" max="2" width="21.7109375" customWidth="1"/>
    <col min="3" max="6" width="27.42578125" customWidth="1"/>
    <col min="7" max="7" width="15.28515625" customWidth="1"/>
    <col min="8" max="8" width="13.7109375" style="294" bestFit="1" customWidth="1"/>
    <col min="9" max="9" width="15.28515625" customWidth="1"/>
    <col min="10" max="10" width="18.85546875" style="294" customWidth="1"/>
    <col min="12" max="12" width="12.140625" style="294" bestFit="1" customWidth="1"/>
    <col min="14" max="14" width="12.140625" style="294" bestFit="1" customWidth="1"/>
    <col min="15" max="15" width="15.28515625" customWidth="1"/>
    <col min="16" max="16" width="18.28515625" style="294" customWidth="1"/>
    <col min="19" max="22" width="14.140625" customWidth="1"/>
    <col min="23" max="23" width="17" customWidth="1"/>
  </cols>
  <sheetData>
    <row r="1" spans="1:29" ht="18.75" x14ac:dyDescent="0.25">
      <c r="G1" s="437" t="s">
        <v>659</v>
      </c>
      <c r="I1" s="437"/>
      <c r="J1" s="437"/>
      <c r="K1" s="437"/>
      <c r="L1" s="437"/>
      <c r="M1" s="437"/>
      <c r="N1" s="437"/>
      <c r="O1" s="437"/>
      <c r="P1" s="437"/>
      <c r="Q1" s="437"/>
      <c r="R1" s="437"/>
      <c r="S1" s="437"/>
      <c r="T1" s="437"/>
      <c r="U1" s="437"/>
      <c r="V1" s="437"/>
      <c r="W1" s="437"/>
      <c r="X1" s="437"/>
      <c r="Y1" s="437"/>
      <c r="Z1" s="437"/>
      <c r="AA1" s="437"/>
      <c r="AB1" s="437"/>
      <c r="AC1" s="437"/>
    </row>
    <row r="2" spans="1:29" x14ac:dyDescent="0.25">
      <c r="A2" s="449" t="s">
        <v>1768</v>
      </c>
      <c r="B2" s="402"/>
      <c r="C2" s="402"/>
      <c r="D2" s="402"/>
      <c r="E2" s="402"/>
      <c r="F2" s="402"/>
      <c r="G2" s="402"/>
      <c r="H2" s="402"/>
      <c r="I2" s="402"/>
      <c r="J2" s="402"/>
      <c r="K2" s="402"/>
      <c r="L2" s="402"/>
      <c r="M2" s="402"/>
      <c r="N2" s="402"/>
      <c r="O2" s="402"/>
      <c r="P2" s="402"/>
      <c r="Q2" s="402"/>
      <c r="R2" s="402"/>
      <c r="S2" s="402"/>
      <c r="T2" s="402"/>
      <c r="U2" s="402"/>
      <c r="V2" s="402"/>
      <c r="W2" s="402"/>
    </row>
    <row r="3" spans="1:29" x14ac:dyDescent="0.25">
      <c r="A3" s="593" t="s">
        <v>102</v>
      </c>
      <c r="B3" s="540" t="s">
        <v>121</v>
      </c>
      <c r="C3" s="594" t="s">
        <v>90</v>
      </c>
      <c r="D3" s="594" t="s">
        <v>91</v>
      </c>
      <c r="E3" s="563" t="s">
        <v>518</v>
      </c>
      <c r="F3" s="594" t="s">
        <v>92</v>
      </c>
      <c r="G3" s="593" t="s">
        <v>106</v>
      </c>
      <c r="H3" s="593"/>
      <c r="I3" s="593"/>
      <c r="J3" s="593"/>
      <c r="K3" s="593"/>
      <c r="L3" s="593"/>
      <c r="M3" s="593"/>
      <c r="N3" s="593"/>
      <c r="O3" s="594" t="s">
        <v>107</v>
      </c>
      <c r="P3" s="594"/>
      <c r="Q3" s="593" t="s">
        <v>108</v>
      </c>
      <c r="R3" s="593"/>
      <c r="S3" s="593" t="s">
        <v>109</v>
      </c>
      <c r="T3" s="593" t="s">
        <v>110</v>
      </c>
      <c r="U3" s="540" t="s">
        <v>118</v>
      </c>
      <c r="V3" s="540" t="s">
        <v>117</v>
      </c>
      <c r="W3" s="595" t="s">
        <v>93</v>
      </c>
    </row>
    <row r="4" spans="1:29" x14ac:dyDescent="0.25">
      <c r="A4" s="593"/>
      <c r="B4" s="538"/>
      <c r="C4" s="594"/>
      <c r="D4" s="594"/>
      <c r="E4" s="564"/>
      <c r="F4" s="594"/>
      <c r="G4" s="593" t="s">
        <v>111</v>
      </c>
      <c r="H4" s="593"/>
      <c r="I4" s="593" t="s">
        <v>112</v>
      </c>
      <c r="J4" s="593"/>
      <c r="K4" s="593" t="s">
        <v>113</v>
      </c>
      <c r="L4" s="593"/>
      <c r="M4" s="593" t="s">
        <v>114</v>
      </c>
      <c r="N4" s="593"/>
      <c r="O4" s="594"/>
      <c r="P4" s="594"/>
      <c r="Q4" s="593"/>
      <c r="R4" s="593"/>
      <c r="S4" s="593"/>
      <c r="T4" s="593"/>
      <c r="U4" s="538"/>
      <c r="V4" s="538"/>
      <c r="W4" s="595"/>
    </row>
    <row r="5" spans="1:29" ht="25.5" x14ac:dyDescent="0.25">
      <c r="A5" s="593"/>
      <c r="B5" s="539"/>
      <c r="C5" s="594"/>
      <c r="D5" s="594"/>
      <c r="E5" s="565"/>
      <c r="F5" s="594"/>
      <c r="G5" s="331" t="s">
        <v>115</v>
      </c>
      <c r="H5" s="289" t="s">
        <v>12</v>
      </c>
      <c r="I5" s="331" t="s">
        <v>115</v>
      </c>
      <c r="J5" s="289" t="s">
        <v>12</v>
      </c>
      <c r="K5" s="331" t="s">
        <v>115</v>
      </c>
      <c r="L5" s="289" t="s">
        <v>12</v>
      </c>
      <c r="M5" s="331" t="s">
        <v>115</v>
      </c>
      <c r="N5" s="289" t="s">
        <v>12</v>
      </c>
      <c r="O5" s="331" t="s">
        <v>115</v>
      </c>
      <c r="P5" s="289" t="s">
        <v>12</v>
      </c>
      <c r="Q5" s="331" t="s">
        <v>116</v>
      </c>
      <c r="R5" s="331" t="s">
        <v>87</v>
      </c>
      <c r="S5" s="593"/>
      <c r="T5" s="593"/>
      <c r="U5" s="539"/>
      <c r="V5" s="539"/>
      <c r="W5" s="595"/>
    </row>
    <row r="6" spans="1:29" ht="173.25" x14ac:dyDescent="0.25">
      <c r="A6" s="587" t="s">
        <v>1767</v>
      </c>
      <c r="B6" s="625" t="s">
        <v>660</v>
      </c>
      <c r="C6" s="350" t="s">
        <v>661</v>
      </c>
      <c r="D6" s="350" t="s">
        <v>662</v>
      </c>
      <c r="E6" s="350" t="s">
        <v>770</v>
      </c>
      <c r="F6" s="364" t="s">
        <v>1888</v>
      </c>
      <c r="G6" s="409"/>
      <c r="H6" s="291"/>
      <c r="I6" s="409"/>
      <c r="J6" s="291"/>
      <c r="K6" s="409"/>
      <c r="L6" s="291"/>
      <c r="M6" s="409"/>
      <c r="N6" s="291"/>
      <c r="O6" s="409"/>
      <c r="P6" s="291"/>
      <c r="Q6" s="410"/>
      <c r="R6" s="410"/>
      <c r="S6" s="410"/>
      <c r="T6" s="410"/>
      <c r="U6" s="410"/>
      <c r="V6" s="410"/>
      <c r="W6" s="77" t="s">
        <v>1889</v>
      </c>
    </row>
    <row r="7" spans="1:29" ht="94.5" x14ac:dyDescent="0.25">
      <c r="A7" s="588"/>
      <c r="B7" s="626"/>
      <c r="C7" s="350" t="s">
        <v>663</v>
      </c>
      <c r="D7" s="350" t="s">
        <v>664</v>
      </c>
      <c r="E7" s="350"/>
      <c r="F7" s="364" t="s">
        <v>236</v>
      </c>
      <c r="G7" s="409">
        <v>25</v>
      </c>
      <c r="H7" s="291">
        <v>2500</v>
      </c>
      <c r="I7" s="409">
        <v>25</v>
      </c>
      <c r="J7" s="291">
        <v>2500</v>
      </c>
      <c r="K7" s="409">
        <v>25</v>
      </c>
      <c r="L7" s="291">
        <v>2500</v>
      </c>
      <c r="M7" s="409">
        <v>25</v>
      </c>
      <c r="N7" s="291">
        <v>2500</v>
      </c>
      <c r="O7" s="409">
        <v>100</v>
      </c>
      <c r="P7" s="291">
        <v>10000</v>
      </c>
      <c r="Q7" s="410"/>
      <c r="R7" s="410"/>
      <c r="S7" s="410"/>
      <c r="T7" s="410"/>
      <c r="U7" s="410"/>
      <c r="V7" s="410"/>
      <c r="W7" s="77" t="s">
        <v>1890</v>
      </c>
    </row>
    <row r="8" spans="1:29" ht="95.25" thickBot="1" x14ac:dyDescent="0.3">
      <c r="A8" s="588"/>
      <c r="B8" s="626"/>
      <c r="C8" s="350" t="s">
        <v>665</v>
      </c>
      <c r="D8" s="350" t="s">
        <v>666</v>
      </c>
      <c r="E8" s="350"/>
      <c r="F8" s="350" t="s">
        <v>1892</v>
      </c>
      <c r="G8" s="378"/>
      <c r="H8" s="292"/>
      <c r="I8" s="378"/>
      <c r="J8" s="292"/>
      <c r="K8" s="378"/>
      <c r="L8" s="292"/>
      <c r="M8" s="378"/>
      <c r="N8" s="292"/>
      <c r="O8" s="378"/>
      <c r="P8" s="292"/>
      <c r="Q8" s="382"/>
      <c r="R8" s="382"/>
      <c r="S8" s="382"/>
      <c r="T8" s="382"/>
      <c r="U8" s="382"/>
      <c r="V8" s="382"/>
      <c r="W8" s="69"/>
    </row>
    <row r="9" spans="1:29" ht="5.25" customHeight="1" thickBot="1" x14ac:dyDescent="0.3">
      <c r="A9" s="588"/>
      <c r="B9" s="626"/>
      <c r="C9" s="350" t="s">
        <v>667</v>
      </c>
      <c r="D9" s="350" t="s">
        <v>666</v>
      </c>
      <c r="E9" s="350"/>
      <c r="F9" s="364" t="s">
        <v>1891</v>
      </c>
      <c r="G9" s="391"/>
      <c r="H9" s="296"/>
      <c r="I9" s="391"/>
      <c r="J9" s="296"/>
      <c r="K9" s="391"/>
      <c r="L9" s="292"/>
      <c r="M9" s="378"/>
      <c r="N9" s="292"/>
      <c r="O9" s="391"/>
      <c r="P9" s="296"/>
      <c r="Q9" s="382"/>
      <c r="R9" s="382"/>
      <c r="S9" s="382"/>
      <c r="T9" s="382"/>
      <c r="U9" s="382"/>
      <c r="V9" s="382"/>
      <c r="W9" s="382"/>
    </row>
    <row r="10" spans="1:29" ht="117.75" customHeight="1" x14ac:dyDescent="0.25">
      <c r="A10" s="588"/>
      <c r="B10" s="627"/>
      <c r="C10" s="350" t="s">
        <v>668</v>
      </c>
      <c r="D10" s="350" t="s">
        <v>669</v>
      </c>
      <c r="E10" s="350"/>
      <c r="F10" s="350" t="s">
        <v>178</v>
      </c>
      <c r="G10" s="378"/>
      <c r="H10" s="292"/>
      <c r="I10" s="378">
        <v>30</v>
      </c>
      <c r="J10" s="292">
        <v>30000</v>
      </c>
      <c r="K10" s="378">
        <v>30</v>
      </c>
      <c r="L10" s="292">
        <v>30000</v>
      </c>
      <c r="M10" s="378">
        <v>60</v>
      </c>
      <c r="N10" s="292">
        <v>60000</v>
      </c>
      <c r="O10" s="378">
        <v>100</v>
      </c>
      <c r="P10" s="292">
        <v>100000</v>
      </c>
      <c r="Q10" s="382"/>
      <c r="R10" s="382"/>
      <c r="S10" s="382"/>
      <c r="T10" s="382"/>
      <c r="U10" s="382"/>
      <c r="V10" s="382"/>
      <c r="W10" s="350"/>
    </row>
    <row r="11" spans="1:29" ht="14.25" customHeight="1" x14ac:dyDescent="0.25">
      <c r="A11" s="588"/>
      <c r="B11" s="499"/>
      <c r="C11" s="350" t="s">
        <v>1775</v>
      </c>
      <c r="D11" s="350"/>
      <c r="E11" s="350"/>
      <c r="F11" s="350"/>
      <c r="G11" s="378"/>
      <c r="H11" s="292"/>
      <c r="I11" s="378"/>
      <c r="J11" s="292"/>
      <c r="K11" s="378"/>
      <c r="L11" s="292"/>
      <c r="M11" s="378"/>
      <c r="N11" s="292"/>
      <c r="O11" s="378"/>
      <c r="P11" s="292"/>
      <c r="Q11" s="382"/>
      <c r="R11" s="382"/>
      <c r="S11" s="382"/>
      <c r="T11" s="382"/>
      <c r="U11" s="382"/>
      <c r="V11" s="382"/>
      <c r="W11" s="350"/>
    </row>
    <row r="12" spans="1:29" ht="12" customHeight="1" x14ac:dyDescent="0.25">
      <c r="A12" s="588"/>
      <c r="B12" s="628" t="s">
        <v>1769</v>
      </c>
      <c r="C12" s="350" t="s">
        <v>670</v>
      </c>
      <c r="D12" s="350" t="s">
        <v>125</v>
      </c>
      <c r="E12" s="350"/>
      <c r="F12" s="350" t="s">
        <v>671</v>
      </c>
      <c r="G12" s="378"/>
      <c r="H12" s="292"/>
      <c r="I12" s="378"/>
      <c r="J12" s="292"/>
      <c r="K12" s="378"/>
      <c r="L12" s="292"/>
      <c r="M12" s="378"/>
      <c r="N12" s="292"/>
      <c r="O12" s="378"/>
      <c r="P12" s="292"/>
      <c r="Q12" s="382"/>
      <c r="R12" s="382"/>
      <c r="S12" s="382"/>
      <c r="T12" s="382"/>
      <c r="U12" s="382"/>
      <c r="V12" s="382"/>
      <c r="W12" s="79"/>
    </row>
    <row r="13" spans="1:29" ht="6.75" customHeight="1" x14ac:dyDescent="0.25">
      <c r="A13" s="588"/>
      <c r="B13" s="629"/>
      <c r="C13" s="350" t="s">
        <v>672</v>
      </c>
      <c r="D13" s="350" t="s">
        <v>673</v>
      </c>
      <c r="E13" s="350"/>
      <c r="F13" s="364" t="s">
        <v>674</v>
      </c>
      <c r="G13" s="378"/>
      <c r="H13" s="292"/>
      <c r="I13" s="378"/>
      <c r="J13" s="292"/>
      <c r="K13" s="378"/>
      <c r="L13" s="292"/>
      <c r="M13" s="378"/>
      <c r="N13" s="292"/>
      <c r="O13" s="378"/>
      <c r="P13" s="292"/>
      <c r="Q13" s="382"/>
      <c r="R13" s="382"/>
      <c r="S13" s="382"/>
      <c r="T13" s="382"/>
      <c r="U13" s="382"/>
      <c r="V13" s="382"/>
      <c r="W13" s="75"/>
    </row>
    <row r="14" spans="1:29" ht="9.75" customHeight="1" x14ac:dyDescent="0.25">
      <c r="A14" s="588"/>
      <c r="B14" s="630"/>
      <c r="C14" s="350" t="s">
        <v>675</v>
      </c>
      <c r="D14" s="350" t="s">
        <v>676</v>
      </c>
      <c r="E14" s="350"/>
      <c r="F14" s="350" t="s">
        <v>677</v>
      </c>
      <c r="G14" s="378"/>
      <c r="H14" s="292"/>
      <c r="I14" s="378"/>
      <c r="J14" s="292"/>
      <c r="K14" s="391"/>
      <c r="L14" s="292"/>
      <c r="M14" s="378"/>
      <c r="N14" s="292"/>
      <c r="O14" s="101"/>
      <c r="P14" s="290"/>
      <c r="Q14" s="377"/>
      <c r="R14" s="377"/>
      <c r="S14" s="382"/>
      <c r="T14" s="382"/>
      <c r="U14" s="382"/>
      <c r="V14" s="382"/>
      <c r="W14" s="79"/>
    </row>
    <row r="15" spans="1:29" ht="9.75" customHeight="1" x14ac:dyDescent="0.25">
      <c r="A15" s="588"/>
      <c r="B15" s="498"/>
      <c r="C15" s="350" t="s">
        <v>1771</v>
      </c>
      <c r="D15" s="350"/>
      <c r="E15" s="350"/>
      <c r="F15" s="350"/>
      <c r="G15" s="378"/>
      <c r="H15" s="292"/>
      <c r="I15" s="378"/>
      <c r="J15" s="292"/>
      <c r="K15" s="391"/>
      <c r="L15" s="292"/>
      <c r="M15" s="378"/>
      <c r="N15" s="292"/>
      <c r="O15" s="101"/>
      <c r="P15" s="290"/>
      <c r="Q15" s="377"/>
      <c r="R15" s="377"/>
      <c r="S15" s="382"/>
      <c r="T15" s="382"/>
      <c r="U15" s="382"/>
      <c r="V15" s="382"/>
      <c r="W15" s="79"/>
    </row>
    <row r="16" spans="1:29" ht="5.25" customHeight="1" x14ac:dyDescent="0.25">
      <c r="A16" s="588"/>
      <c r="B16" s="498"/>
      <c r="C16" s="350" t="s">
        <v>1772</v>
      </c>
      <c r="D16" s="350"/>
      <c r="E16" s="350"/>
      <c r="F16" s="350"/>
      <c r="G16" s="378"/>
      <c r="H16" s="292"/>
      <c r="I16" s="378"/>
      <c r="J16" s="292"/>
      <c r="K16" s="391"/>
      <c r="L16" s="292"/>
      <c r="M16" s="378"/>
      <c r="N16" s="292"/>
      <c r="O16" s="101"/>
      <c r="P16" s="290"/>
      <c r="Q16" s="377"/>
      <c r="R16" s="377"/>
      <c r="S16" s="382"/>
      <c r="T16" s="382"/>
      <c r="U16" s="382"/>
      <c r="V16" s="382"/>
      <c r="W16" s="79"/>
    </row>
    <row r="17" spans="1:23" ht="19.5" customHeight="1" x14ac:dyDescent="0.25">
      <c r="A17" s="588"/>
      <c r="B17" s="498"/>
      <c r="C17" s="350" t="s">
        <v>1773</v>
      </c>
      <c r="D17" s="350"/>
      <c r="E17" s="350"/>
      <c r="F17" s="350"/>
      <c r="G17" s="378"/>
      <c r="H17" s="292"/>
      <c r="I17" s="378"/>
      <c r="J17" s="292"/>
      <c r="K17" s="391"/>
      <c r="L17" s="292"/>
      <c r="M17" s="378"/>
      <c r="N17" s="292"/>
      <c r="O17" s="101"/>
      <c r="P17" s="290"/>
      <c r="Q17" s="377"/>
      <c r="R17" s="377"/>
      <c r="S17" s="382"/>
      <c r="T17" s="382"/>
      <c r="U17" s="382"/>
      <c r="V17" s="382"/>
      <c r="W17" s="79"/>
    </row>
    <row r="18" spans="1:23" ht="12" customHeight="1" x14ac:dyDescent="0.25">
      <c r="A18" s="588"/>
      <c r="B18" s="498"/>
      <c r="C18" s="350" t="s">
        <v>1774</v>
      </c>
      <c r="D18" s="350"/>
      <c r="E18" s="350"/>
      <c r="F18" s="350"/>
      <c r="G18" s="378"/>
      <c r="H18" s="292"/>
      <c r="I18" s="378"/>
      <c r="J18" s="292"/>
      <c r="K18" s="391"/>
      <c r="L18" s="292"/>
      <c r="M18" s="378"/>
      <c r="N18" s="292"/>
      <c r="O18" s="101"/>
      <c r="P18" s="290"/>
      <c r="Q18" s="377"/>
      <c r="R18" s="377"/>
      <c r="S18" s="382"/>
      <c r="T18" s="382"/>
      <c r="U18" s="382"/>
      <c r="V18" s="382"/>
      <c r="W18" s="79"/>
    </row>
    <row r="19" spans="1:23" ht="81.75" hidden="1" customHeight="1" x14ac:dyDescent="0.25">
      <c r="A19" s="589"/>
      <c r="B19" s="411" t="s">
        <v>1770</v>
      </c>
      <c r="C19" s="350" t="s">
        <v>678</v>
      </c>
      <c r="D19" s="350" t="s">
        <v>679</v>
      </c>
      <c r="E19" s="350"/>
      <c r="F19" s="350" t="s">
        <v>680</v>
      </c>
      <c r="G19" s="378"/>
      <c r="H19" s="292"/>
      <c r="I19" s="378"/>
      <c r="J19" s="292"/>
      <c r="K19" s="378"/>
      <c r="L19" s="292"/>
      <c r="M19" s="391"/>
      <c r="N19" s="292"/>
      <c r="O19" s="101"/>
      <c r="P19" s="290"/>
      <c r="Q19" s="377"/>
      <c r="R19" s="377"/>
      <c r="S19" s="382"/>
      <c r="T19" s="382"/>
      <c r="U19" s="382"/>
      <c r="V19" s="382"/>
      <c r="W19" s="79"/>
    </row>
    <row r="20" spans="1:23" ht="15.75" x14ac:dyDescent="0.25">
      <c r="A20" s="454"/>
      <c r="B20" s="455"/>
      <c r="C20" s="455"/>
      <c r="D20" s="454" t="s">
        <v>126</v>
      </c>
      <c r="E20" s="455"/>
      <c r="F20" s="456"/>
      <c r="G20" s="412">
        <f t="shared" ref="G20:N20" si="0">SUM(G6:G19)</f>
        <v>25</v>
      </c>
      <c r="H20" s="413">
        <f t="shared" si="0"/>
        <v>2500</v>
      </c>
      <c r="I20" s="412">
        <f t="shared" si="0"/>
        <v>55</v>
      </c>
      <c r="J20" s="413">
        <f t="shared" si="0"/>
        <v>32500</v>
      </c>
      <c r="K20" s="412">
        <f t="shared" si="0"/>
        <v>55</v>
      </c>
      <c r="L20" s="413">
        <f t="shared" si="0"/>
        <v>32500</v>
      </c>
      <c r="M20" s="412">
        <f t="shared" si="0"/>
        <v>85</v>
      </c>
      <c r="N20" s="413">
        <f t="shared" si="0"/>
        <v>62500</v>
      </c>
      <c r="O20" s="412">
        <f>G20+I20+K20+M20</f>
        <v>220</v>
      </c>
      <c r="P20" s="414">
        <f>H20+J20+L20+N20</f>
        <v>130000</v>
      </c>
      <c r="Q20" s="397"/>
      <c r="R20" s="397"/>
      <c r="S20" s="397"/>
      <c r="T20" s="397"/>
      <c r="U20" s="397"/>
      <c r="V20" s="397"/>
      <c r="W20" s="397"/>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F3:F5"/>
    <mergeCell ref="G3:N3"/>
    <mergeCell ref="A6:A19"/>
    <mergeCell ref="B6:B10"/>
    <mergeCell ref="E3:E5"/>
    <mergeCell ref="A3:A5"/>
    <mergeCell ref="B3:B5"/>
    <mergeCell ref="C3:C5"/>
    <mergeCell ref="D3:D5"/>
    <mergeCell ref="B12:B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139"/>
  <sheetViews>
    <sheetView topLeftCell="H13" zoomScale="80" zoomScaleNormal="80" workbookViewId="0">
      <selection activeCell="F9" sqref="F9"/>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4" bestFit="1" customWidth="1"/>
    <col min="9" max="9" width="15.28515625" customWidth="1"/>
    <col min="10" max="10" width="15.85546875" style="294" customWidth="1"/>
    <col min="11" max="11" width="15.28515625" customWidth="1"/>
    <col min="12" max="12" width="15" style="294" customWidth="1"/>
    <col min="13" max="13" width="15.28515625" customWidth="1"/>
    <col min="14" max="14" width="14.85546875" style="294" bestFit="1" customWidth="1"/>
    <col min="15" max="15" width="15.28515625" customWidth="1"/>
    <col min="16" max="16" width="19.85546875" style="294" customWidth="1"/>
    <col min="19" max="22" width="14.28515625" customWidth="1"/>
    <col min="23" max="23" width="15.7109375" customWidth="1"/>
  </cols>
  <sheetData>
    <row r="1" spans="1:32" s="415" customFormat="1" ht="18.75" x14ac:dyDescent="0.3">
      <c r="G1" s="427" t="s">
        <v>141</v>
      </c>
      <c r="L1" s="427"/>
      <c r="M1" s="427"/>
      <c r="N1" s="427"/>
      <c r="O1" s="427"/>
      <c r="P1" s="427"/>
      <c r="Q1" s="427"/>
      <c r="R1" s="427"/>
      <c r="S1" s="427"/>
      <c r="T1" s="427"/>
      <c r="U1" s="427"/>
      <c r="V1" s="427"/>
      <c r="W1" s="427"/>
      <c r="X1" s="427"/>
      <c r="Y1" s="427"/>
      <c r="Z1" s="427"/>
      <c r="AA1" s="427"/>
      <c r="AB1" s="427"/>
      <c r="AC1" s="427"/>
      <c r="AD1" s="427"/>
      <c r="AE1" s="427"/>
      <c r="AF1" s="427"/>
    </row>
    <row r="2" spans="1:32" s="500" customFormat="1" x14ac:dyDescent="0.2">
      <c r="A2" s="425" t="s">
        <v>1784</v>
      </c>
      <c r="B2" s="344"/>
      <c r="C2" s="425"/>
      <c r="D2" s="344"/>
      <c r="E2" s="344"/>
      <c r="F2" s="344"/>
      <c r="G2" s="344"/>
      <c r="H2" s="344"/>
      <c r="I2" s="344"/>
      <c r="J2" s="344"/>
      <c r="K2" s="344"/>
      <c r="L2" s="344"/>
      <c r="M2" s="344"/>
      <c r="N2" s="344"/>
      <c r="O2" s="344"/>
      <c r="P2" s="344"/>
      <c r="Q2" s="344"/>
      <c r="R2" s="344"/>
      <c r="S2" s="344"/>
      <c r="T2" s="344"/>
      <c r="U2" s="344"/>
      <c r="V2" s="344"/>
      <c r="W2" s="344"/>
    </row>
    <row r="3" spans="1:32" s="66" customFormat="1" ht="23.25" customHeight="1" x14ac:dyDescent="0.25">
      <c r="A3" s="593" t="s">
        <v>102</v>
      </c>
      <c r="B3" s="593" t="s">
        <v>121</v>
      </c>
      <c r="C3" s="594" t="s">
        <v>90</v>
      </c>
      <c r="D3" s="594" t="s">
        <v>91</v>
      </c>
      <c r="E3" s="563" t="s">
        <v>518</v>
      </c>
      <c r="F3" s="594" t="s">
        <v>92</v>
      </c>
      <c r="G3" s="593" t="s">
        <v>106</v>
      </c>
      <c r="H3" s="593"/>
      <c r="I3" s="593"/>
      <c r="J3" s="593"/>
      <c r="K3" s="593"/>
      <c r="L3" s="593"/>
      <c r="M3" s="593"/>
      <c r="N3" s="593"/>
      <c r="O3" s="594" t="s">
        <v>107</v>
      </c>
      <c r="P3" s="594"/>
      <c r="Q3" s="593" t="s">
        <v>108</v>
      </c>
      <c r="R3" s="593"/>
      <c r="S3" s="593" t="s">
        <v>109</v>
      </c>
      <c r="T3" s="593" t="s">
        <v>110</v>
      </c>
      <c r="U3" s="593" t="s">
        <v>118</v>
      </c>
      <c r="V3" s="593" t="s">
        <v>117</v>
      </c>
      <c r="W3" s="594" t="s">
        <v>93</v>
      </c>
    </row>
    <row r="4" spans="1:32" s="66" customFormat="1" ht="15" customHeight="1" x14ac:dyDescent="0.25">
      <c r="A4" s="593"/>
      <c r="B4" s="593"/>
      <c r="C4" s="594"/>
      <c r="D4" s="594"/>
      <c r="E4" s="564"/>
      <c r="F4" s="594"/>
      <c r="G4" s="593" t="s">
        <v>111</v>
      </c>
      <c r="H4" s="593"/>
      <c r="I4" s="593" t="s">
        <v>112</v>
      </c>
      <c r="J4" s="593"/>
      <c r="K4" s="593" t="s">
        <v>113</v>
      </c>
      <c r="L4" s="593"/>
      <c r="M4" s="593" t="s">
        <v>114</v>
      </c>
      <c r="N4" s="593"/>
      <c r="O4" s="594"/>
      <c r="P4" s="594"/>
      <c r="Q4" s="593"/>
      <c r="R4" s="593"/>
      <c r="S4" s="593"/>
      <c r="T4" s="593"/>
      <c r="U4" s="593"/>
      <c r="V4" s="593"/>
      <c r="W4" s="594"/>
    </row>
    <row r="5" spans="1:32" s="67" customFormat="1" ht="24" customHeight="1" x14ac:dyDescent="0.25">
      <c r="A5" s="593"/>
      <c r="B5" s="593"/>
      <c r="C5" s="594"/>
      <c r="D5" s="594"/>
      <c r="E5" s="565"/>
      <c r="F5" s="594"/>
      <c r="G5" s="331" t="s">
        <v>115</v>
      </c>
      <c r="H5" s="289" t="s">
        <v>12</v>
      </c>
      <c r="I5" s="331" t="s">
        <v>115</v>
      </c>
      <c r="J5" s="289" t="s">
        <v>12</v>
      </c>
      <c r="K5" s="331" t="s">
        <v>115</v>
      </c>
      <c r="L5" s="289" t="s">
        <v>12</v>
      </c>
      <c r="M5" s="331" t="s">
        <v>115</v>
      </c>
      <c r="N5" s="289" t="s">
        <v>12</v>
      </c>
      <c r="O5" s="331" t="s">
        <v>115</v>
      </c>
      <c r="P5" s="289" t="s">
        <v>12</v>
      </c>
      <c r="Q5" s="331" t="s">
        <v>116</v>
      </c>
      <c r="R5" s="331" t="s">
        <v>87</v>
      </c>
      <c r="S5" s="593"/>
      <c r="T5" s="593"/>
      <c r="U5" s="593"/>
      <c r="V5" s="593"/>
      <c r="W5" s="594"/>
    </row>
    <row r="6" spans="1:32" s="373" customFormat="1" ht="24" customHeight="1" x14ac:dyDescent="0.25">
      <c r="A6" s="461"/>
      <c r="B6" s="462"/>
      <c r="C6" s="462"/>
      <c r="D6" s="462"/>
      <c r="E6" s="462"/>
      <c r="F6" s="462"/>
      <c r="G6" s="462"/>
      <c r="H6" s="461" t="s">
        <v>141</v>
      </c>
      <c r="I6" s="462"/>
      <c r="J6" s="462"/>
      <c r="K6" s="462"/>
      <c r="L6" s="462"/>
      <c r="M6" s="462"/>
      <c r="N6" s="462"/>
      <c r="O6" s="462"/>
      <c r="P6" s="462"/>
      <c r="Q6" s="462"/>
      <c r="R6" s="462"/>
      <c r="S6" s="462"/>
      <c r="T6" s="462"/>
      <c r="U6" s="462"/>
      <c r="V6" s="462"/>
      <c r="W6" s="463"/>
    </row>
    <row r="7" spans="1:32" s="373" customFormat="1" ht="24" customHeight="1" x14ac:dyDescent="0.25">
      <c r="A7" s="416"/>
      <c r="B7" s="416"/>
      <c r="C7" s="416"/>
      <c r="D7" s="416"/>
      <c r="E7" s="416"/>
      <c r="F7" s="416"/>
      <c r="G7" s="416"/>
      <c r="H7" s="298"/>
      <c r="I7" s="416"/>
      <c r="J7" s="298"/>
      <c r="K7" s="416"/>
      <c r="L7" s="298"/>
      <c r="M7" s="416"/>
      <c r="N7" s="298"/>
      <c r="O7" s="416"/>
      <c r="P7" s="298"/>
      <c r="Q7" s="416"/>
      <c r="R7" s="416"/>
      <c r="S7" s="416"/>
      <c r="T7" s="416"/>
      <c r="U7" s="416"/>
      <c r="V7" s="416"/>
      <c r="W7" s="416"/>
    </row>
    <row r="8" spans="1:32" ht="4.5" customHeight="1" x14ac:dyDescent="0.25">
      <c r="A8" s="587" t="s">
        <v>1783</v>
      </c>
      <c r="B8" s="417" t="s">
        <v>681</v>
      </c>
      <c r="C8" s="418" t="s">
        <v>682</v>
      </c>
      <c r="D8" s="418" t="s">
        <v>683</v>
      </c>
      <c r="E8" s="418" t="s">
        <v>771</v>
      </c>
      <c r="F8" s="418" t="s">
        <v>684</v>
      </c>
      <c r="G8" s="419"/>
      <c r="H8" s="316"/>
      <c r="I8" s="86"/>
      <c r="J8" s="316"/>
      <c r="K8" s="86"/>
      <c r="L8" s="316"/>
      <c r="M8" s="86"/>
      <c r="N8" s="316"/>
      <c r="O8" s="420"/>
      <c r="P8" s="302"/>
      <c r="Q8" s="104"/>
      <c r="R8" s="104"/>
      <c r="S8" s="86"/>
      <c r="T8" s="104"/>
      <c r="U8" s="104"/>
      <c r="V8" s="104"/>
      <c r="W8" s="104"/>
    </row>
    <row r="9" spans="1:32" ht="233.25" customHeight="1" x14ac:dyDescent="0.25">
      <c r="A9" s="588"/>
      <c r="B9" s="417" t="s">
        <v>685</v>
      </c>
      <c r="C9" s="418" t="s">
        <v>686</v>
      </c>
      <c r="D9" s="418" t="s">
        <v>139</v>
      </c>
      <c r="E9" s="418"/>
      <c r="F9" s="418" t="s">
        <v>1894</v>
      </c>
      <c r="G9" s="519"/>
      <c r="H9" s="520">
        <v>50000</v>
      </c>
      <c r="I9" s="433"/>
      <c r="J9" s="520">
        <v>50000</v>
      </c>
      <c r="K9" s="433"/>
      <c r="L9" s="520">
        <v>80000</v>
      </c>
      <c r="M9" s="433"/>
      <c r="N9" s="520">
        <v>80000</v>
      </c>
      <c r="O9" s="422"/>
      <c r="P9" s="302">
        <v>260000</v>
      </c>
      <c r="Q9" s="433"/>
      <c r="R9" s="433" t="s">
        <v>1819</v>
      </c>
      <c r="S9" s="433" t="s">
        <v>1822</v>
      </c>
      <c r="T9" s="433"/>
      <c r="U9" s="433" t="s">
        <v>1820</v>
      </c>
      <c r="V9" s="433" t="s">
        <v>1823</v>
      </c>
      <c r="W9" s="521" t="s">
        <v>1821</v>
      </c>
    </row>
    <row r="10" spans="1:32" ht="144.75" customHeight="1" x14ac:dyDescent="0.25">
      <c r="A10" s="588"/>
      <c r="B10" s="417" t="s">
        <v>687</v>
      </c>
      <c r="C10" s="418" t="s">
        <v>688</v>
      </c>
      <c r="D10" s="418" t="s">
        <v>689</v>
      </c>
      <c r="E10" s="418"/>
      <c r="F10" s="418" t="s">
        <v>690</v>
      </c>
      <c r="G10" s="86"/>
      <c r="H10" s="316"/>
      <c r="I10" s="86">
        <v>50</v>
      </c>
      <c r="J10" s="316"/>
      <c r="K10" s="86">
        <v>50</v>
      </c>
      <c r="L10" s="316"/>
      <c r="M10" s="86"/>
      <c r="N10" s="316"/>
      <c r="O10" s="422"/>
      <c r="P10" s="302"/>
      <c r="Q10" s="86"/>
      <c r="R10" s="86"/>
      <c r="S10" s="86"/>
      <c r="T10" s="86"/>
      <c r="U10" s="86"/>
      <c r="V10" s="86"/>
      <c r="W10" s="104"/>
    </row>
    <row r="11" spans="1:32" ht="6" customHeight="1" x14ac:dyDescent="0.25">
      <c r="A11" s="588"/>
      <c r="B11" s="417" t="s">
        <v>691</v>
      </c>
      <c r="C11" s="418" t="s">
        <v>692</v>
      </c>
      <c r="D11" s="418" t="s">
        <v>693</v>
      </c>
      <c r="E11" s="418"/>
      <c r="F11" s="418" t="s">
        <v>694</v>
      </c>
      <c r="G11" s="421"/>
      <c r="H11" s="316"/>
      <c r="I11" s="86"/>
      <c r="J11" s="316"/>
      <c r="K11" s="86"/>
      <c r="L11" s="316"/>
      <c r="M11" s="86"/>
      <c r="N11" s="316"/>
      <c r="O11" s="422"/>
      <c r="P11" s="302"/>
      <c r="Q11" s="86"/>
      <c r="R11" s="86"/>
      <c r="S11" s="86"/>
      <c r="T11" s="86"/>
      <c r="U11" s="86"/>
      <c r="V11" s="86"/>
      <c r="W11" s="104"/>
    </row>
    <row r="12" spans="1:32" ht="159" customHeight="1" x14ac:dyDescent="0.25">
      <c r="A12" s="588"/>
      <c r="B12" s="417" t="s">
        <v>695</v>
      </c>
      <c r="C12" s="418" t="s">
        <v>140</v>
      </c>
      <c r="D12" s="418" t="s">
        <v>696</v>
      </c>
      <c r="E12" s="418"/>
      <c r="F12" s="418" t="s">
        <v>1893</v>
      </c>
      <c r="G12" s="86"/>
      <c r="H12" s="316"/>
      <c r="I12" s="86"/>
      <c r="J12" s="316"/>
      <c r="K12" s="86"/>
      <c r="L12" s="316"/>
      <c r="M12" s="86"/>
      <c r="N12" s="316"/>
      <c r="O12" s="422"/>
      <c r="P12" s="302"/>
      <c r="Q12" s="86"/>
      <c r="R12" s="86"/>
      <c r="S12" s="86"/>
      <c r="T12" s="86"/>
      <c r="U12" s="86"/>
      <c r="V12" s="86"/>
      <c r="W12" s="104"/>
    </row>
    <row r="13" spans="1:32" ht="144.75" customHeight="1" x14ac:dyDescent="0.25">
      <c r="A13" s="588"/>
      <c r="B13" s="573" t="s">
        <v>697</v>
      </c>
      <c r="C13" s="418" t="s">
        <v>698</v>
      </c>
      <c r="D13" s="418" t="s">
        <v>124</v>
      </c>
      <c r="E13" s="418"/>
      <c r="F13" s="418" t="s">
        <v>235</v>
      </c>
      <c r="G13" s="86"/>
      <c r="H13" s="316"/>
      <c r="I13" s="86"/>
      <c r="J13" s="316"/>
      <c r="K13" s="86"/>
      <c r="L13" s="316"/>
      <c r="M13" s="86"/>
      <c r="N13" s="316"/>
      <c r="O13" s="422"/>
      <c r="P13" s="302"/>
      <c r="Q13" s="86"/>
      <c r="R13" s="86"/>
      <c r="S13" s="86"/>
      <c r="T13" s="86"/>
      <c r="U13" s="86"/>
      <c r="V13" s="86"/>
      <c r="W13" s="104"/>
    </row>
    <row r="14" spans="1:32" ht="112.5" customHeight="1" x14ac:dyDescent="0.25">
      <c r="A14" s="589"/>
      <c r="B14" s="573"/>
      <c r="C14" s="418" t="s">
        <v>699</v>
      </c>
      <c r="D14" s="418"/>
      <c r="E14" s="418"/>
      <c r="F14" s="418"/>
      <c r="G14" s="86"/>
      <c r="H14" s="316"/>
      <c r="I14" s="86"/>
      <c r="J14" s="316"/>
      <c r="K14" s="86"/>
      <c r="L14" s="316"/>
      <c r="M14" s="86"/>
      <c r="N14" s="316"/>
      <c r="O14" s="422"/>
      <c r="P14" s="302"/>
      <c r="Q14" s="86"/>
      <c r="R14" s="86"/>
      <c r="S14" s="86"/>
      <c r="T14" s="86"/>
      <c r="U14" s="86"/>
      <c r="V14" s="86"/>
      <c r="W14" s="423"/>
    </row>
    <row r="15" spans="1:32" s="373" customFormat="1" ht="15" customHeight="1" x14ac:dyDescent="0.25">
      <c r="A15" s="464"/>
      <c r="B15" s="465"/>
      <c r="C15" s="464" t="s">
        <v>142</v>
      </c>
      <c r="D15" s="465"/>
      <c r="E15" s="465"/>
      <c r="F15" s="466"/>
      <c r="G15" s="397">
        <f t="shared" ref="G15:N15" si="0">SUM(G8:G14)</f>
        <v>0</v>
      </c>
      <c r="H15" s="293">
        <f t="shared" si="0"/>
        <v>50000</v>
      </c>
      <c r="I15" s="397">
        <f t="shared" si="0"/>
        <v>50</v>
      </c>
      <c r="J15" s="293">
        <f t="shared" si="0"/>
        <v>50000</v>
      </c>
      <c r="K15" s="397">
        <f t="shared" si="0"/>
        <v>50</v>
      </c>
      <c r="L15" s="293">
        <f t="shared" si="0"/>
        <v>80000</v>
      </c>
      <c r="M15" s="397">
        <f t="shared" si="0"/>
        <v>0</v>
      </c>
      <c r="N15" s="293">
        <f t="shared" si="0"/>
        <v>80000</v>
      </c>
      <c r="O15" s="397">
        <f>G15+I15+K15+M15</f>
        <v>100</v>
      </c>
      <c r="P15" s="295">
        <f>H15+J15+L15+N15</f>
        <v>260000</v>
      </c>
      <c r="Q15" s="397"/>
      <c r="R15" s="397"/>
      <c r="S15" s="397"/>
      <c r="T15" s="397"/>
      <c r="U15" s="397"/>
      <c r="V15" s="397"/>
      <c r="W15" s="424"/>
    </row>
    <row r="16" spans="1:32" s="373" customFormat="1" ht="24" customHeight="1" x14ac:dyDescent="0.25">
      <c r="H16" s="301"/>
      <c r="J16" s="301"/>
      <c r="L16" s="301"/>
      <c r="N16" s="301"/>
      <c r="P16" s="301"/>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73" customFormat="1" ht="15" customHeight="1" x14ac:dyDescent="0.25">
      <c r="H29" s="301"/>
      <c r="J29" s="301"/>
      <c r="L29" s="301"/>
      <c r="N29" s="301"/>
      <c r="P29" s="301"/>
    </row>
    <row r="30" spans="8:16" s="373" customFormat="1" ht="12" x14ac:dyDescent="0.25">
      <c r="H30" s="301"/>
      <c r="J30" s="301"/>
      <c r="L30" s="301"/>
      <c r="N30" s="301"/>
      <c r="P30" s="301"/>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80"/>
      <c r="E40" s="460"/>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E3:E5"/>
    <mergeCell ref="I4:J4"/>
    <mergeCell ref="K4:L4"/>
    <mergeCell ref="M4:N4"/>
    <mergeCell ref="A8:A14"/>
    <mergeCell ref="B13:B14"/>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zoomScale="90" zoomScaleNormal="90" workbookViewId="0">
      <selection activeCell="E16" sqref="E16"/>
    </sheetView>
  </sheetViews>
  <sheetFormatPr baseColWidth="10" defaultColWidth="11.5703125" defaultRowHeight="15" x14ac:dyDescent="0.25"/>
  <cols>
    <col min="1" max="1" width="11.5703125" style="115"/>
    <col min="2" max="2" width="35" style="115" customWidth="1"/>
    <col min="3" max="3" width="21.5703125" style="115" customWidth="1"/>
    <col min="4" max="4" width="18.42578125" style="115" customWidth="1"/>
    <col min="5" max="5" width="14.85546875" style="115" customWidth="1"/>
    <col min="6" max="6" width="15.85546875" style="115" bestFit="1" customWidth="1"/>
    <col min="7" max="7" width="11.5703125" style="115"/>
    <col min="8" max="8" width="50.85546875" style="115" bestFit="1" customWidth="1"/>
    <col min="9" max="10" width="15.85546875" style="115" bestFit="1" customWidth="1"/>
    <col min="11" max="16384" width="11.5703125" style="115"/>
  </cols>
  <sheetData>
    <row r="2" spans="2:10" ht="18.75" x14ac:dyDescent="0.25">
      <c r="B2" s="110" t="s">
        <v>21</v>
      </c>
      <c r="C2" s="110" t="s">
        <v>515</v>
      </c>
      <c r="H2" s="120" t="s">
        <v>514</v>
      </c>
      <c r="I2" s="120" t="s">
        <v>515</v>
      </c>
    </row>
    <row r="3" spans="2:10" ht="18.75" x14ac:dyDescent="0.25">
      <c r="B3" s="111" t="s">
        <v>174</v>
      </c>
      <c r="C3" s="235">
        <f>'1. TALLERES SEMINARIOS'!D5</f>
        <v>114451</v>
      </c>
      <c r="H3" s="155" t="s">
        <v>247</v>
      </c>
      <c r="I3" s="227">
        <f>'Desarrollo e Innov. Curricular'!P19</f>
        <v>21496450.990000002</v>
      </c>
    </row>
    <row r="4" spans="2:10" ht="18.75" x14ac:dyDescent="0.25">
      <c r="B4" s="111" t="s">
        <v>543</v>
      </c>
      <c r="C4" s="235">
        <f>'2. CONTRATACION DE PERSONAL'!D5</f>
        <v>2901669.12</v>
      </c>
      <c r="H4" s="155" t="s">
        <v>234</v>
      </c>
      <c r="I4" s="227">
        <f>Investigación!Q112</f>
        <v>0</v>
      </c>
    </row>
    <row r="5" spans="2:10" ht="18.75" x14ac:dyDescent="0.25">
      <c r="B5" s="111" t="s">
        <v>243</v>
      </c>
      <c r="C5" s="235">
        <f>'3. EQUIPO DE OFICINA'!D5</f>
        <v>356800</v>
      </c>
      <c r="H5" s="155" t="s">
        <v>600</v>
      </c>
      <c r="I5" s="227">
        <f>'Vinculación Univ. Sociedad'!P15</f>
        <v>130000</v>
      </c>
    </row>
    <row r="6" spans="2:10" ht="18.75" x14ac:dyDescent="0.25">
      <c r="B6" s="111" t="s">
        <v>544</v>
      </c>
      <c r="C6" s="235">
        <f>'4. EQUIPO TECNOLÓGICOS'!D5</f>
        <v>1693500</v>
      </c>
      <c r="H6" s="155" t="s">
        <v>248</v>
      </c>
      <c r="I6" s="227">
        <f>'Docencia y Profesorado Universi'!P14</f>
        <v>2400006</v>
      </c>
    </row>
    <row r="7" spans="2:10" ht="18.75" x14ac:dyDescent="0.25">
      <c r="B7" s="111" t="s">
        <v>244</v>
      </c>
      <c r="C7" s="235">
        <f>'5. ACTIVIDADES ESPECIALES'!D5</f>
        <v>21382000</v>
      </c>
      <c r="H7" s="155" t="s">
        <v>172</v>
      </c>
      <c r="I7" s="227">
        <f>Estudiantes!P20</f>
        <v>130000</v>
      </c>
    </row>
    <row r="8" spans="2:10" ht="18.75" x14ac:dyDescent="0.25">
      <c r="B8" s="122" t="s">
        <v>510</v>
      </c>
      <c r="C8" s="112">
        <f>'6. Becas'!D5</f>
        <v>3188175</v>
      </c>
      <c r="H8" s="155" t="s">
        <v>601</v>
      </c>
      <c r="I8" s="227">
        <f>'Gestion Administrativa'!P15</f>
        <v>260000</v>
      </c>
    </row>
    <row r="9" spans="2:10" ht="18.75" x14ac:dyDescent="0.25">
      <c r="B9" s="122" t="s">
        <v>511</v>
      </c>
      <c r="C9" s="112">
        <f>'7. Infraestructura'!D5</f>
        <v>0</v>
      </c>
      <c r="E9" s="155" t="s">
        <v>166</v>
      </c>
      <c r="F9" s="238">
        <f>Presupuesto!F587</f>
        <v>2754000</v>
      </c>
      <c r="G9" s="141"/>
      <c r="H9" s="228" t="s">
        <v>249</v>
      </c>
      <c r="I9" s="229">
        <f>Graduados!P11</f>
        <v>34000</v>
      </c>
    </row>
    <row r="10" spans="2:10" ht="18.75" x14ac:dyDescent="0.25">
      <c r="B10" s="111" t="s">
        <v>546</v>
      </c>
      <c r="C10" s="112">
        <f>'8. Venta de Servicios'!D5</f>
        <v>437900</v>
      </c>
      <c r="F10" s="141"/>
      <c r="G10" s="141"/>
      <c r="H10" s="228" t="s">
        <v>602</v>
      </c>
      <c r="I10" s="229">
        <f>'Gestion Academica'!P20</f>
        <v>124500</v>
      </c>
    </row>
    <row r="11" spans="2:10" ht="18.75" x14ac:dyDescent="0.25">
      <c r="B11" s="122"/>
      <c r="C11" s="112"/>
      <c r="F11" s="141"/>
      <c r="G11" s="141"/>
      <c r="H11" s="228" t="s">
        <v>603</v>
      </c>
      <c r="I11" s="229">
        <f>'Gestión del Conocimiento'!P31</f>
        <v>2000</v>
      </c>
    </row>
    <row r="12" spans="2:10" ht="18.75" x14ac:dyDescent="0.25">
      <c r="B12" s="122"/>
      <c r="C12" s="112"/>
      <c r="F12" s="141"/>
      <c r="G12" s="141"/>
      <c r="H12" s="228" t="s">
        <v>250</v>
      </c>
      <c r="I12" s="229">
        <f>Gobernabilidad!P20</f>
        <v>0</v>
      </c>
    </row>
    <row r="13" spans="2:10" ht="23.25" x14ac:dyDescent="0.25">
      <c r="B13" s="113"/>
      <c r="C13" s="114"/>
      <c r="F13" s="141"/>
      <c r="G13" s="141"/>
      <c r="H13" s="228" t="s">
        <v>604</v>
      </c>
      <c r="I13" s="229">
        <f>'Lo Esencial'!P25</f>
        <v>0</v>
      </c>
    </row>
    <row r="14" spans="2:10" ht="26.25" x14ac:dyDescent="0.25">
      <c r="B14" s="236" t="s">
        <v>242</v>
      </c>
      <c r="C14" s="237">
        <f>SUM(C3:C13)</f>
        <v>30074495.120000001</v>
      </c>
      <c r="F14" s="141"/>
      <c r="G14" s="141"/>
      <c r="H14" s="141"/>
      <c r="I14" s="141"/>
    </row>
    <row r="15" spans="2:10" x14ac:dyDescent="0.25">
      <c r="F15" s="141"/>
      <c r="G15" s="141"/>
      <c r="H15" s="141" t="s">
        <v>242</v>
      </c>
      <c r="I15" s="239">
        <f>SUM(I3:I14)</f>
        <v>24576956.990000002</v>
      </c>
    </row>
    <row r="16" spans="2:10" x14ac:dyDescent="0.25">
      <c r="F16" s="141"/>
      <c r="G16" s="141"/>
      <c r="H16" s="141"/>
      <c r="I16" s="141"/>
      <c r="J16" s="230"/>
    </row>
    <row r="17" spans="2:15" x14ac:dyDescent="0.25">
      <c r="J17" s="230"/>
    </row>
    <row r="18" spans="2:15" x14ac:dyDescent="0.25">
      <c r="J18" s="230"/>
    </row>
    <row r="19" spans="2:15" x14ac:dyDescent="0.25">
      <c r="J19" s="230"/>
    </row>
    <row r="20" spans="2:15" x14ac:dyDescent="0.25">
      <c r="J20" s="230"/>
    </row>
    <row r="21" spans="2:15" x14ac:dyDescent="0.25">
      <c r="J21" s="230"/>
    </row>
    <row r="24" spans="2:15" x14ac:dyDescent="0.25">
      <c r="H24" s="230"/>
    </row>
    <row r="25" spans="2:15" x14ac:dyDescent="0.25">
      <c r="B25" s="115" t="s">
        <v>781</v>
      </c>
      <c r="C25" s="115" t="s">
        <v>782</v>
      </c>
      <c r="D25" s="115" t="s">
        <v>783</v>
      </c>
      <c r="E25" s="115" t="s">
        <v>784</v>
      </c>
      <c r="F25" s="115" t="s">
        <v>785</v>
      </c>
      <c r="G25" s="115" t="s">
        <v>786</v>
      </c>
      <c r="H25" s="115" t="s">
        <v>787</v>
      </c>
      <c r="I25" s="115" t="s">
        <v>788</v>
      </c>
      <c r="J25" s="115" t="s">
        <v>789</v>
      </c>
      <c r="K25" s="115" t="s">
        <v>790</v>
      </c>
      <c r="L25" s="115" t="s">
        <v>791</v>
      </c>
      <c r="M25" s="115" t="s">
        <v>792</v>
      </c>
      <c r="N25" s="115" t="s">
        <v>793</v>
      </c>
      <c r="O25" s="115" t="s">
        <v>794</v>
      </c>
    </row>
    <row r="27" spans="2:15" x14ac:dyDescent="0.25">
      <c r="H27" s="186"/>
    </row>
    <row r="29" spans="2:15" ht="18.75" x14ac:dyDescent="0.25">
      <c r="B29" s="111"/>
      <c r="C29" s="112"/>
    </row>
    <row r="30" spans="2:15" ht="18.75" x14ac:dyDescent="0.25">
      <c r="B30" s="111"/>
      <c r="C30" s="112"/>
    </row>
    <row r="31" spans="2:15" x14ac:dyDescent="0.25">
      <c r="B31" s="231" t="s">
        <v>539</v>
      </c>
    </row>
    <row r="33" spans="2:4" ht="18.75" x14ac:dyDescent="0.25">
      <c r="B33" s="110" t="s">
        <v>21</v>
      </c>
      <c r="C33" s="110" t="s">
        <v>55</v>
      </c>
      <c r="D33" s="317" t="s">
        <v>607</v>
      </c>
    </row>
    <row r="34" spans="2:4" ht="18.75" x14ac:dyDescent="0.25">
      <c r="B34" s="115" t="s">
        <v>781</v>
      </c>
      <c r="C34" s="197">
        <f>SUMIF('2. CONTRATACION DE PERSONAL'!C:C,'Cuadro resumen'!$B$34:$B$50,'2. CONTRATACION DE PERSONAL'!D:D)</f>
        <v>0</v>
      </c>
      <c r="D34" s="318">
        <f>SUMIF('2. CONTRATACION DE PERSONAL'!$C:$C,'Cuadro resumen'!$B$34:$B$50,'2. CONTRATACION DE PERSONAL'!$G:$G)</f>
        <v>0</v>
      </c>
    </row>
    <row r="35" spans="2:4" ht="18.75" x14ac:dyDescent="0.25">
      <c r="B35" s="115" t="s">
        <v>782</v>
      </c>
      <c r="C35" s="197">
        <f>SUMIF('2. CONTRATACION DE PERSONAL'!C:C,'Cuadro resumen'!$B$34:$B$50,'2. CONTRATACION DE PERSONAL'!D:D)</f>
        <v>0</v>
      </c>
      <c r="D35" s="318">
        <f>SUMIF('2. CONTRATACION DE PERSONAL'!$C:$C,'Cuadro resumen'!$B$34:$B$50,'2. CONTRATACION DE PERSONAL'!$G:$G)</f>
        <v>0</v>
      </c>
    </row>
    <row r="36" spans="2:4" ht="18.75" x14ac:dyDescent="0.25">
      <c r="B36" s="115" t="s">
        <v>783</v>
      </c>
      <c r="C36" s="197">
        <f>SUMIF('2. CONTRATACION DE PERSONAL'!C:C,'Cuadro resumen'!$B$34:$B$50,'2. CONTRATACION DE PERSONAL'!D:D)</f>
        <v>0</v>
      </c>
      <c r="D36" s="318">
        <f>SUMIF('2. CONTRATACION DE PERSONAL'!$C:$C,'Cuadro resumen'!$B$34:$B$50,'2. CONTRATACION DE PERSONAL'!$G:$G)</f>
        <v>0</v>
      </c>
    </row>
    <row r="37" spans="2:4" ht="18.75" x14ac:dyDescent="0.25">
      <c r="B37" s="115" t="s">
        <v>784</v>
      </c>
      <c r="C37" s="197">
        <f>SUMIF('2. CONTRATACION DE PERSONAL'!C:C,'Cuadro resumen'!$B$34:$B$50,'2. CONTRATACION DE PERSONAL'!D:D)</f>
        <v>0</v>
      </c>
      <c r="D37" s="318">
        <f>SUMIF('2. CONTRATACION DE PERSONAL'!$C:$C,'Cuadro resumen'!$B$34:$B$50,'2. CONTRATACION DE PERSONAL'!$G:$G)</f>
        <v>0</v>
      </c>
    </row>
    <row r="38" spans="2:4" ht="18.75" x14ac:dyDescent="0.25">
      <c r="B38" s="115" t="s">
        <v>785</v>
      </c>
      <c r="C38" s="197">
        <f>SUMIF('2. CONTRATACION DE PERSONAL'!C:C,'Cuadro resumen'!$B$34:$B$50,'2. CONTRATACION DE PERSONAL'!D:D)</f>
        <v>0</v>
      </c>
      <c r="D38" s="318">
        <f>SUMIF('2. CONTRATACION DE PERSONAL'!$C:$C,'Cuadro resumen'!$B$34:$B$50,'2. CONTRATACION DE PERSONAL'!$G:$G)</f>
        <v>0</v>
      </c>
    </row>
    <row r="39" spans="2:4" ht="18.75" x14ac:dyDescent="0.25">
      <c r="B39" s="115" t="s">
        <v>786</v>
      </c>
      <c r="C39" s="197">
        <f>SUMIF('2. CONTRATACION DE PERSONAL'!C:C,'Cuadro resumen'!$B$34:$B$50,'2. CONTRATACION DE PERSONAL'!D:D)</f>
        <v>0</v>
      </c>
      <c r="D39" s="318">
        <f>SUMIF('2. CONTRATACION DE PERSONAL'!$C:$C,'Cuadro resumen'!$B$34:$B$50,'2. CONTRATACION DE PERSONAL'!$G:$G)</f>
        <v>0</v>
      </c>
    </row>
    <row r="40" spans="2:4" ht="18.75" x14ac:dyDescent="0.25">
      <c r="B40" s="115" t="s">
        <v>787</v>
      </c>
      <c r="C40" s="197">
        <f>SUMIF('2. CONTRATACION DE PERSONAL'!C:C,'Cuadro resumen'!$B$34:$B$50,'2. CONTRATACION DE PERSONAL'!D:D)</f>
        <v>0</v>
      </c>
      <c r="D40" s="318">
        <f>SUMIF('2. CONTRATACION DE PERSONAL'!$C:$C,'Cuadro resumen'!$B$34:$B$50,'2. CONTRATACION DE PERSONAL'!$G:$G)</f>
        <v>0</v>
      </c>
    </row>
    <row r="41" spans="2:4" ht="18.75" x14ac:dyDescent="0.25">
      <c r="B41" s="115" t="s">
        <v>788</v>
      </c>
      <c r="C41" s="197">
        <f>SUMIF('2. CONTRATACION DE PERSONAL'!C:C,'Cuadro resumen'!$B$34:$B$50,'2. CONTRATACION DE PERSONAL'!D:D)</f>
        <v>0</v>
      </c>
      <c r="D41" s="318">
        <f>SUMIF('2. CONTRATACION DE PERSONAL'!$C:$C,'Cuadro resumen'!$B$34:$B$50,'2. CONTRATACION DE PERSONAL'!$G:$G)</f>
        <v>0</v>
      </c>
    </row>
    <row r="42" spans="2:4" ht="18.75" x14ac:dyDescent="0.25">
      <c r="B42" s="115" t="s">
        <v>789</v>
      </c>
      <c r="C42" s="197">
        <f>SUMIF('2. CONTRATACION DE PERSONAL'!C:C,'Cuadro resumen'!$B$34:$B$50,'2. CONTRATACION DE PERSONAL'!D:D)</f>
        <v>0</v>
      </c>
      <c r="D42" s="318">
        <f>SUMIF('2. CONTRATACION DE PERSONAL'!$C:$C,'Cuadro resumen'!$B$34:$B$50,'2. CONTRATACION DE PERSONAL'!$G:$G)</f>
        <v>0</v>
      </c>
    </row>
    <row r="43" spans="2:4" ht="18.75" x14ac:dyDescent="0.25">
      <c r="B43" s="115" t="s">
        <v>790</v>
      </c>
      <c r="C43" s="197">
        <f>SUMIF('2. CONTRATACION DE PERSONAL'!C:C,'Cuadro resumen'!$B$34:$B$50,'2. CONTRATACION DE PERSONAL'!D:D)</f>
        <v>0</v>
      </c>
      <c r="D43" s="318">
        <f>SUMIF('2. CONTRATACION DE PERSONAL'!$C:$C,'Cuadro resumen'!$B$34:$B$50,'2. CONTRATACION DE PERSONAL'!$G:$G)</f>
        <v>0</v>
      </c>
    </row>
    <row r="44" spans="2:4" ht="18.75" x14ac:dyDescent="0.25">
      <c r="B44" s="115" t="s">
        <v>791</v>
      </c>
      <c r="C44" s="197">
        <f>SUMIF('2. CONTRATACION DE PERSONAL'!C:C,'Cuadro resumen'!$B$34:$B$50,'2. CONTRATACION DE PERSONAL'!D:D)</f>
        <v>0</v>
      </c>
      <c r="D44" s="318">
        <f>SUMIF('2. CONTRATACION DE PERSONAL'!$C:$C,'Cuadro resumen'!$B$34:$B$50,'2. CONTRATACION DE PERSONAL'!$G:$G)</f>
        <v>0</v>
      </c>
    </row>
    <row r="45" spans="2:4" ht="18.75" x14ac:dyDescent="0.25">
      <c r="B45" s="115" t="s">
        <v>792</v>
      </c>
      <c r="C45" s="197">
        <f>SUMIF('2. CONTRATACION DE PERSONAL'!C:C,'Cuadro resumen'!$B$34:$B$50,'2. CONTRATACION DE PERSONAL'!D:D)</f>
        <v>0</v>
      </c>
      <c r="D45" s="318">
        <f>SUMIF('2. CONTRATACION DE PERSONAL'!$C:$C,'Cuadro resumen'!$B$34:$B$50,'2. CONTRATACION DE PERSONAL'!$G:$G)</f>
        <v>0</v>
      </c>
    </row>
    <row r="46" spans="2:4" ht="18.75" x14ac:dyDescent="0.25">
      <c r="B46" s="115" t="s">
        <v>793</v>
      </c>
      <c r="C46" s="197">
        <f>SUMIF('2. CONTRATACION DE PERSONAL'!C:C,'Cuadro resumen'!$B$34:$B$50,'2. CONTRATACION DE PERSONAL'!D:D)</f>
        <v>8</v>
      </c>
      <c r="D46" s="318">
        <f>SUMIF('2. CONTRATACION DE PERSONAL'!$C:$C,'Cuadro resumen'!$B$34:$B$50,'2. CONTRATACION DE PERSONAL'!$G:$G)</f>
        <v>42191.040000000001</v>
      </c>
    </row>
    <row r="47" spans="2:4" ht="18.75" x14ac:dyDescent="0.25">
      <c r="B47" s="115" t="s">
        <v>794</v>
      </c>
      <c r="C47" s="197">
        <f>SUMIF('2. CONTRATACION DE PERSONAL'!C:C,'Cuadro resumen'!$B$34:$B$50,'2. CONTRATACION DE PERSONAL'!D:D)</f>
        <v>20</v>
      </c>
      <c r="D47" s="318">
        <f>SUMIF('2. CONTRATACION DE PERSONAL'!$C:$C,'Cuadro resumen'!$B$34:$B$50,'2. CONTRATACION DE PERSONAL'!$G:$G)</f>
        <v>457070.4</v>
      </c>
    </row>
    <row r="48" spans="2:4" ht="18.75" x14ac:dyDescent="0.25">
      <c r="B48" s="111" t="s">
        <v>84</v>
      </c>
      <c r="C48" s="197">
        <f>SUMIF('2. CONTRATACION DE PERSONAL'!C:C,'Cuadro resumen'!$B$34:$B$50,'2. CONTRATACION DE PERSONAL'!D:D)</f>
        <v>2</v>
      </c>
      <c r="D48" s="318">
        <f>SUMIF('2. CONTRATACION DE PERSONAL'!$C:$C,'Cuadro resumen'!$B$34:$B$50,'2. CONTRATACION DE PERSONAL'!$G:$G)</f>
        <v>720000</v>
      </c>
    </row>
    <row r="49" spans="2:4" ht="18.75" x14ac:dyDescent="0.25">
      <c r="B49" s="111" t="s">
        <v>60</v>
      </c>
      <c r="C49" s="197">
        <f>SUMIF('2. CONTRATACION DE PERSONAL'!C:C,'Cuadro resumen'!$B$34:$B$50,'2. CONTRATACION DE PERSONAL'!D:D)</f>
        <v>2</v>
      </c>
      <c r="D49" s="318">
        <f>SUMIF('2. CONTRATACION DE PERSONAL'!$C:$C,'Cuadro resumen'!$B$34:$B$50,'2. CONTRATACION DE PERSONAL'!$G:$G)</f>
        <v>720000</v>
      </c>
    </row>
    <row r="50" spans="2:4" ht="18.75" x14ac:dyDescent="0.25">
      <c r="B50" s="111" t="s">
        <v>61</v>
      </c>
      <c r="C50" s="197">
        <f>SUMIF('2. CONTRATACION DE PERSONAL'!C:C,'Cuadro resumen'!$B$34:$B$50,'2. CONTRATACION DE PERSONAL'!D:D)</f>
        <v>2</v>
      </c>
      <c r="D50" s="318">
        <f>SUMIF('2. CONTRATACION DE PERSONAL'!$C:$C,'Cuadro resumen'!$B$34:$B$50,'2. CONTRATACION DE PERSONAL'!$G:$G)</f>
        <v>720000</v>
      </c>
    </row>
    <row r="51" spans="2:4" ht="23.25" x14ac:dyDescent="0.25">
      <c r="B51" s="113" t="s">
        <v>242</v>
      </c>
      <c r="C51" s="198">
        <f>SUBTOTAL(109,C34:C50)</f>
        <v>34</v>
      </c>
      <c r="D51" s="318">
        <f>SUM(D34:D50)</f>
        <v>2659261.4399999999</v>
      </c>
    </row>
    <row r="60" spans="2:4" x14ac:dyDescent="0.25">
      <c r="B60" s="231" t="s">
        <v>504</v>
      </c>
    </row>
    <row r="62" spans="2:4" ht="18.75" x14ac:dyDescent="0.25">
      <c r="B62" s="110" t="s">
        <v>21</v>
      </c>
      <c r="C62" s="110" t="s">
        <v>55</v>
      </c>
      <c r="D62" s="317" t="s">
        <v>607</v>
      </c>
    </row>
    <row r="63" spans="2:4" ht="18.75" x14ac:dyDescent="0.25">
      <c r="B63" s="111" t="s">
        <v>63</v>
      </c>
      <c r="C63" s="112">
        <f>SUMIF('3. EQUIPO DE OFICINA'!C:C,'Cuadro resumen'!$B$63:$B$72,'3. EQUIPO DE OFICINA'!D:D)</f>
        <v>0</v>
      </c>
      <c r="D63" s="319">
        <f>SUMIF('3. EQUIPO DE OFICINA'!$C:$C,'Cuadro resumen'!$B$63:$B$72,'3. EQUIPO DE OFICINA'!$F:$F)</f>
        <v>0</v>
      </c>
    </row>
    <row r="64" spans="2:4" ht="18.75" x14ac:dyDescent="0.25">
      <c r="B64" s="122" t="s">
        <v>64</v>
      </c>
      <c r="C64" s="112">
        <f>SUMIF('3. EQUIPO DE OFICINA'!C:C,'Cuadro resumen'!$B$63:$B$72,'3. EQUIPO DE OFICINA'!D:D)</f>
        <v>12</v>
      </c>
      <c r="D64" s="319">
        <f>SUMIF('3. EQUIPO DE OFICINA'!$C:$C,'Cuadro resumen'!$B$63:$B$72,'3. EQUIPO DE OFICINA'!$F:$F)</f>
        <v>28800</v>
      </c>
    </row>
    <row r="65" spans="2:4" ht="18.75" x14ac:dyDescent="0.25">
      <c r="B65" s="122" t="s">
        <v>65</v>
      </c>
      <c r="C65" s="112">
        <f>SUMIF('3. EQUIPO DE OFICINA'!C:C,'Cuadro resumen'!$B$63:$B$72,'3. EQUIPO DE OFICINA'!D:D)</f>
        <v>5</v>
      </c>
      <c r="D65" s="319">
        <f>SUMIF('3. EQUIPO DE OFICINA'!$C:$C,'Cuadro resumen'!$B$63:$B$72,'3. EQUIPO DE OFICINA'!$F:$F)</f>
        <v>5000</v>
      </c>
    </row>
    <row r="66" spans="2:4" ht="18.75" x14ac:dyDescent="0.25">
      <c r="B66" s="122" t="s">
        <v>66</v>
      </c>
      <c r="C66" s="112">
        <f>SUMIF('3. EQUIPO DE OFICINA'!C:C,'Cuadro resumen'!$B$63:$B$72,'3. EQUIPO DE OFICINA'!D:D)</f>
        <v>12</v>
      </c>
      <c r="D66" s="319">
        <f>SUMIF('3. EQUIPO DE OFICINA'!$C:$C,'Cuadro resumen'!$B$63:$B$72,'3. EQUIPO DE OFICINA'!$F:$F)</f>
        <v>72000</v>
      </c>
    </row>
    <row r="67" spans="2:4" ht="18.75" x14ac:dyDescent="0.25">
      <c r="B67" s="122" t="s">
        <v>67</v>
      </c>
      <c r="C67" s="112">
        <f>SUMIF('3. EQUIPO DE OFICINA'!C:C,'Cuadro resumen'!$B$63:$B$72,'3. EQUIPO DE OFICINA'!D:D)</f>
        <v>12</v>
      </c>
      <c r="D67" s="319">
        <f>SUMIF('3. EQUIPO DE OFICINA'!$C:$C,'Cuadro resumen'!$B$63:$B$72,'3. EQUIPO DE OFICINA'!$F:$F)</f>
        <v>0</v>
      </c>
    </row>
    <row r="68" spans="2:4" ht="18.75" x14ac:dyDescent="0.25">
      <c r="B68" s="122" t="s">
        <v>68</v>
      </c>
      <c r="C68" s="112">
        <f>SUMIF('3. EQUIPO DE OFICINA'!C:C,'Cuadro resumen'!$B$63:$B$72,'3. EQUIPO DE OFICINA'!D:D)</f>
        <v>1</v>
      </c>
      <c r="D68" s="319">
        <f>SUMIF('3. EQUIPO DE OFICINA'!$C:$C,'Cuadro resumen'!$B$63:$B$72,'3. EQUIPO DE OFICINA'!$F:$F)</f>
        <v>10000</v>
      </c>
    </row>
    <row r="69" spans="2:4" ht="18.75" x14ac:dyDescent="0.25">
      <c r="B69" s="122" t="s">
        <v>69</v>
      </c>
      <c r="C69" s="112">
        <f>SUMIF('3. EQUIPO DE OFICINA'!C:C,'Cuadro resumen'!$B$63:$B$72,'3. EQUIPO DE OFICINA'!D:D)</f>
        <v>12</v>
      </c>
      <c r="D69" s="319">
        <f>SUMIF('3. EQUIPO DE OFICINA'!$C:$C,'Cuadro resumen'!$B$63:$B$72,'3. EQUIPO DE OFICINA'!$F:$F)</f>
        <v>96000</v>
      </c>
    </row>
    <row r="70" spans="2:4" ht="18.75" x14ac:dyDescent="0.25">
      <c r="B70" s="111" t="s">
        <v>70</v>
      </c>
      <c r="C70" s="112">
        <f>SUMIF('3. EQUIPO DE OFICINA'!C:C,'Cuadro resumen'!$B$63:$B$72,'3. EQUIPO DE OFICINA'!D:D)</f>
        <v>0</v>
      </c>
      <c r="D70" s="319">
        <f>SUMIF('3. EQUIPO DE OFICINA'!$C:$C,'Cuadro resumen'!$B$63:$B$72,'3. EQUIPO DE OFICINA'!$F:$F)</f>
        <v>0</v>
      </c>
    </row>
    <row r="71" spans="2:4" ht="18.75" x14ac:dyDescent="0.25">
      <c r="B71" s="111" t="s">
        <v>71</v>
      </c>
      <c r="C71" s="112">
        <f>SUMIF('3. EQUIPO DE OFICINA'!C:C,'Cuadro resumen'!$B$63:$B$72,'3. EQUIPO DE OFICINA'!D:D)</f>
        <v>1</v>
      </c>
      <c r="D71" s="319">
        <f>SUMIF('3. EQUIPO DE OFICINA'!$C:$C,'Cuadro resumen'!$B$63:$B$72,'3. EQUIPO DE OFICINA'!$F:$F)</f>
        <v>5000</v>
      </c>
    </row>
    <row r="72" spans="2:4" ht="18.75" x14ac:dyDescent="0.25">
      <c r="B72" s="111" t="s">
        <v>72</v>
      </c>
      <c r="C72" s="112">
        <f>SUMIF('3. EQUIPO DE OFICINA'!C:C,'Cuadro resumen'!$B$63:$B$72,'3. EQUIPO DE OFICINA'!D:D)</f>
        <v>1</v>
      </c>
      <c r="D72" s="319">
        <f>SUMIF('3. EQUIPO DE OFICINA'!$C:$C,'Cuadro resumen'!$B$63:$B$72,'3. EQUIPO DE OFICINA'!$F:$F)</f>
        <v>100000</v>
      </c>
    </row>
    <row r="73" spans="2:4" ht="18.75" x14ac:dyDescent="0.25">
      <c r="B73" s="111"/>
      <c r="C73" s="112">
        <f>SUMIF('3. EQUIPO DE OFICINA'!C:C,'Cuadro resumen'!$B$63:$B$72,'3. EQUIPO DE OFICINA'!D:D)</f>
        <v>0</v>
      </c>
      <c r="D73" s="319">
        <f>SUMIF('3. EQUIPO DE OFICINA'!$C:$C,'Cuadro resumen'!$B$63:$B$72,'3. EQUIPO DE OFICINA'!$F:$F)</f>
        <v>0</v>
      </c>
    </row>
    <row r="74" spans="2:4" ht="23.25" x14ac:dyDescent="0.25">
      <c r="B74" s="113" t="s">
        <v>242</v>
      </c>
      <c r="C74" s="114">
        <f>SUM(C63:C73)</f>
        <v>56</v>
      </c>
      <c r="D74" s="320">
        <f>SUM(D63:D73)</f>
        <v>316800</v>
      </c>
    </row>
    <row r="77" spans="2:4" x14ac:dyDescent="0.25">
      <c r="B77" s="231" t="s">
        <v>505</v>
      </c>
    </row>
    <row r="79" spans="2:4" ht="18.75" x14ac:dyDescent="0.25">
      <c r="B79" s="110" t="s">
        <v>506</v>
      </c>
      <c r="C79" s="110" t="s">
        <v>55</v>
      </c>
      <c r="D79" s="317" t="s">
        <v>607</v>
      </c>
    </row>
    <row r="80" spans="2:4" ht="37.5" x14ac:dyDescent="0.25">
      <c r="B80" s="479" t="s">
        <v>1637</v>
      </c>
      <c r="C80" s="112">
        <f>SUMIF('4. EQUIPO TECNOLÓGICOS'!C:C,'Cuadro resumen'!$B$80:$B$96,'4. EQUIPO TECNOLÓGICOS'!D:D)</f>
        <v>10</v>
      </c>
      <c r="D80" s="112">
        <f>SUMIF('4. EQUIPO TECNOLÓGICOS'!$C:$C,'Cuadro resumen'!$B$80:$B$96,'4. EQUIPO TECNOLÓGICOS'!F:F)</f>
        <v>350000</v>
      </c>
    </row>
    <row r="81" spans="2:4" ht="18.75" x14ac:dyDescent="0.25">
      <c r="B81" s="479" t="s">
        <v>1638</v>
      </c>
      <c r="C81" s="112">
        <f>SUMIF('4. EQUIPO TECNOLÓGICOS'!C:C,'Cuadro resumen'!$B$80:$B$96,'4. EQUIPO TECNOLÓGICOS'!D:D)</f>
        <v>0</v>
      </c>
      <c r="D81" s="112">
        <f>SUMIF('4. EQUIPO TECNOLÓGICOS'!$C:$C,'Cuadro resumen'!$B$80:$B$96,'4. EQUIPO TECNOLÓGICOS'!F:F)</f>
        <v>0</v>
      </c>
    </row>
    <row r="82" spans="2:4" ht="37.5" x14ac:dyDescent="0.25">
      <c r="B82" s="479" t="s">
        <v>1636</v>
      </c>
      <c r="C82" s="112">
        <f>SUMIF('4. EQUIPO TECNOLÓGICOS'!C:C,'Cuadro resumen'!$B$80:$B$96,'4. EQUIPO TECNOLÓGICOS'!D:D)</f>
        <v>0</v>
      </c>
      <c r="D82" s="112">
        <f>SUMIF('4. EQUIPO TECNOLÓGICOS'!$C:$C,'Cuadro resumen'!$B$80:$B$96,'4. EQUIPO TECNOLÓGICOS'!F:F)</f>
        <v>0</v>
      </c>
    </row>
    <row r="83" spans="2:4" ht="37.5" x14ac:dyDescent="0.25">
      <c r="B83" s="479" t="s">
        <v>1639</v>
      </c>
      <c r="C83" s="112">
        <f>SUMIF('4. EQUIPO TECNOLÓGICOS'!C:C,'Cuadro resumen'!$B$80:$B$96,'4. EQUIPO TECNOLÓGICOS'!D:D)</f>
        <v>20</v>
      </c>
      <c r="D83" s="112">
        <f>SUMIF('4. EQUIPO TECNOLÓGICOS'!$C:$C,'Cuadro resumen'!$B$80:$B$96,'4. EQUIPO TECNOLÓGICOS'!F:F)</f>
        <v>300000</v>
      </c>
    </row>
    <row r="84" spans="2:4" ht="18.75" x14ac:dyDescent="0.25">
      <c r="B84" s="111" t="s">
        <v>540</v>
      </c>
      <c r="C84" s="112">
        <f>SUMIF('4. EQUIPO TECNOLÓGICOS'!C:C,'Cuadro resumen'!$B$80:$B$96,'4. EQUIPO TECNOLÓGICOS'!D:D)</f>
        <v>0</v>
      </c>
      <c r="D84" s="112">
        <f>SUMIF('4. EQUIPO TECNOLÓGICOS'!$C:$C,'Cuadro resumen'!$B$80:$B$96,'4. EQUIPO TECNOLÓGICOS'!F:F)</f>
        <v>0</v>
      </c>
    </row>
    <row r="85" spans="2:4" ht="18.75" x14ac:dyDescent="0.25">
      <c r="B85" s="122" t="s">
        <v>73</v>
      </c>
      <c r="C85" s="112">
        <f>SUMIF('4. EQUIPO TECNOLÓGICOS'!C:C,'Cuadro resumen'!$B$80:$B$96,'4. EQUIPO TECNOLÓGICOS'!D:D)</f>
        <v>3</v>
      </c>
      <c r="D85" s="112">
        <f>SUMIF('4. EQUIPO TECNOLÓGICOS'!$C:$C,'Cuadro resumen'!$B$80:$B$96,'4. EQUIPO TECNOLÓGICOS'!F:F)</f>
        <v>12000</v>
      </c>
    </row>
    <row r="86" spans="2:4" ht="18.75" x14ac:dyDescent="0.25">
      <c r="B86" s="122" t="s">
        <v>74</v>
      </c>
      <c r="C86" s="112">
        <f>SUMIF('4. EQUIPO TECNOLÓGICOS'!C:C,'Cuadro resumen'!$B$80:$B$96,'4. EQUIPO TECNOLÓGICOS'!D:D)</f>
        <v>10</v>
      </c>
      <c r="D86" s="112">
        <f>SUMIF('4. EQUIPO TECNOLÓGICOS'!$C:$C,'Cuadro resumen'!$B$80:$B$96,'4. EQUIPO TECNOLÓGICOS'!F:F)</f>
        <v>80000</v>
      </c>
    </row>
    <row r="87" spans="2:4" ht="18.75" x14ac:dyDescent="0.25">
      <c r="B87" s="122" t="s">
        <v>75</v>
      </c>
      <c r="C87" s="112">
        <f>SUMIF('4. EQUIPO TECNOLÓGICOS'!C:C,'Cuadro resumen'!$B$80:$B$96,'4. EQUIPO TECNOLÓGICOS'!D:D)</f>
        <v>2</v>
      </c>
      <c r="D87" s="112">
        <f>SUMIF('4. EQUIPO TECNOLÓGICOS'!$C:$C,'Cuadro resumen'!$B$80:$B$96,'4. EQUIPO TECNOLÓGICOS'!F:F)</f>
        <v>10000</v>
      </c>
    </row>
    <row r="88" spans="2:4" ht="18.75" x14ac:dyDescent="0.25">
      <c r="B88" s="111" t="s">
        <v>541</v>
      </c>
      <c r="C88" s="112">
        <f>SUMIF('4. EQUIPO TECNOLÓGICOS'!C:C,'Cuadro resumen'!$B$80:$B$96,'4. EQUIPO TECNOLÓGICOS'!D:D)</f>
        <v>0</v>
      </c>
      <c r="D88" s="112">
        <f>SUMIF('4. EQUIPO TECNOLÓGICOS'!$C:$C,'Cuadro resumen'!$B$80:$B$96,'4. EQUIPO TECNOLÓGICOS'!F:F)</f>
        <v>0</v>
      </c>
    </row>
    <row r="89" spans="2:4" ht="18.75" x14ac:dyDescent="0.25">
      <c r="B89" s="122" t="s">
        <v>76</v>
      </c>
      <c r="C89" s="112">
        <f>SUMIF('4. EQUIPO TECNOLÓGICOS'!C:C,'Cuadro resumen'!$B$80:$B$96,'4. EQUIPO TECNOLÓGICOS'!D:D)</f>
        <v>1</v>
      </c>
      <c r="D89" s="112">
        <f>SUMIF('4. EQUIPO TECNOLÓGICOS'!$C:$C,'Cuadro resumen'!$B$80:$B$96,'4. EQUIPO TECNOLÓGICOS'!F:F)</f>
        <v>15000</v>
      </c>
    </row>
    <row r="90" spans="2:4" ht="18.75" x14ac:dyDescent="0.25">
      <c r="B90" s="111" t="s">
        <v>77</v>
      </c>
      <c r="C90" s="112">
        <f>SUMIF('4. EQUIPO TECNOLÓGICOS'!C:C,'Cuadro resumen'!$B$80:$B$96,'4. EQUIPO TECNOLÓGICOS'!D:D)</f>
        <v>1</v>
      </c>
      <c r="D90" s="112">
        <f>SUMIF('4. EQUIPO TECNOLÓGICOS'!$C:$C,'Cuadro resumen'!$B$80:$B$96,'4. EQUIPO TECNOLÓGICOS'!F:F)</f>
        <v>10000</v>
      </c>
    </row>
    <row r="91" spans="2:4" ht="18.75" x14ac:dyDescent="0.25">
      <c r="B91" s="122" t="s">
        <v>78</v>
      </c>
      <c r="C91" s="112">
        <f>SUMIF('4. EQUIPO TECNOLÓGICOS'!C:C,'Cuadro resumen'!$B$80:$B$96,'4. EQUIPO TECNOLÓGICOS'!D:D)</f>
        <v>50</v>
      </c>
      <c r="D91" s="112">
        <f>SUMIF('4. EQUIPO TECNOLÓGICOS'!$C:$C,'Cuadro resumen'!$B$80:$B$96,'4. EQUIPO TECNOLÓGICOS'!F:F)</f>
        <v>500000</v>
      </c>
    </row>
    <row r="92" spans="2:4" ht="18.75" x14ac:dyDescent="0.25">
      <c r="B92" s="122" t="s">
        <v>79</v>
      </c>
      <c r="C92" s="112">
        <f>SUMIF('4. EQUIPO TECNOLÓGICOS'!C:C,'Cuadro resumen'!$B$80:$B$96,'4. EQUIPO TECNOLÓGICOS'!D:D)</f>
        <v>3</v>
      </c>
      <c r="D92" s="112">
        <f>SUMIF('4. EQUIPO TECNOLÓGICOS'!$C:$C,'Cuadro resumen'!$B$80:$B$96,'4. EQUIPO TECNOLÓGICOS'!F:F)</f>
        <v>6000</v>
      </c>
    </row>
    <row r="93" spans="2:4" ht="18.75" x14ac:dyDescent="0.25">
      <c r="B93" s="111" t="s">
        <v>542</v>
      </c>
      <c r="C93" s="112">
        <f>SUMIF('4. EQUIPO TECNOLÓGICOS'!C:C,'Cuadro resumen'!$B$80:$B$96,'4. EQUIPO TECNOLÓGICOS'!D:D)</f>
        <v>0</v>
      </c>
      <c r="D93" s="112">
        <f>SUMIF('4. EQUIPO TECNOLÓGICOS'!$C:$C,'Cuadro resumen'!$B$80:$B$96,'4. EQUIPO TECNOLÓGICOS'!F:F)</f>
        <v>0</v>
      </c>
    </row>
    <row r="94" spans="2:4" ht="18.75" x14ac:dyDescent="0.25">
      <c r="B94" s="122" t="s">
        <v>81</v>
      </c>
      <c r="C94" s="112">
        <f>SUMIF('4. EQUIPO TECNOLÓGICOS'!C:C,'Cuadro resumen'!$B$80:$B$96,'4. EQUIPO TECNOLÓGICOS'!D:D)</f>
        <v>5</v>
      </c>
      <c r="D94" s="112">
        <f>SUMIF('4. EQUIPO TECNOLÓGICOS'!$C:$C,'Cuadro resumen'!$B$80:$B$96,'4. EQUIPO TECNOLÓGICOS'!F:F)</f>
        <v>4500</v>
      </c>
    </row>
    <row r="95" spans="2:4" ht="18.75" x14ac:dyDescent="0.25">
      <c r="B95" s="122" t="s">
        <v>82</v>
      </c>
      <c r="C95" s="112">
        <f>SUMIF('4. EQUIPO TECNOLÓGICOS'!C:C,'Cuadro resumen'!$B$80:$B$96,'4. EQUIPO TECNOLÓGICOS'!D:D)</f>
        <v>3</v>
      </c>
      <c r="D95" s="112">
        <f>SUMIF('4. EQUIPO TECNOLÓGICOS'!$C:$C,'Cuadro resumen'!$B$80:$B$96,'4. EQUIPO TECNOLÓGICOS'!F:F)</f>
        <v>0</v>
      </c>
    </row>
    <row r="96" spans="2:4" ht="18.75" x14ac:dyDescent="0.25">
      <c r="B96" s="122" t="s">
        <v>83</v>
      </c>
      <c r="C96" s="112">
        <f>SUMIF('4. EQUIPO TECNOLÓGICOS'!C:C,'Cuadro resumen'!$B$80:$B$96,'4. EQUIPO TECNOLÓGICOS'!D:D)</f>
        <v>300</v>
      </c>
      <c r="D96" s="112">
        <f>SUMIF('4. EQUIPO TECNOLÓGICOS'!$C:$C,'Cuadro resumen'!$B$80:$B$96,'4. EQUIPO TECNOLÓGICOS'!F:F)</f>
        <v>6000</v>
      </c>
    </row>
    <row r="97" spans="2:4" ht="23.25" x14ac:dyDescent="0.25">
      <c r="B97" s="113" t="s">
        <v>242</v>
      </c>
      <c r="C97" s="114">
        <f>SUM(C80:C96)</f>
        <v>408</v>
      </c>
      <c r="D97" s="114">
        <f>SUM(D80:D96)</f>
        <v>1293500</v>
      </c>
    </row>
    <row r="101" spans="2:4" x14ac:dyDescent="0.25">
      <c r="B101" s="231" t="s">
        <v>605</v>
      </c>
    </row>
    <row r="122" spans="2:4" x14ac:dyDescent="0.25">
      <c r="B122" s="231" t="s">
        <v>606</v>
      </c>
    </row>
    <row r="123" spans="2:4" x14ac:dyDescent="0.25">
      <c r="B123" s="115" t="s">
        <v>167</v>
      </c>
      <c r="C123" s="115" t="s">
        <v>55</v>
      </c>
      <c r="D123" s="115" t="s">
        <v>607</v>
      </c>
    </row>
    <row r="124" spans="2:4" x14ac:dyDescent="0.25">
      <c r="B124" s="115" t="s">
        <v>608</v>
      </c>
    </row>
    <row r="125" spans="2:4" x14ac:dyDescent="0.25">
      <c r="B125" s="115" t="s">
        <v>595</v>
      </c>
    </row>
    <row r="126" spans="2:4" x14ac:dyDescent="0.25">
      <c r="B126" s="115" t="s">
        <v>779</v>
      </c>
    </row>
    <row r="139" spans="2:2" x14ac:dyDescent="0.25">
      <c r="B139" s="231" t="s">
        <v>780</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N13" zoomScale="90" zoomScaleNormal="90" workbookViewId="0">
      <selection activeCell="R18" sqref="R18"/>
    </sheetView>
  </sheetViews>
  <sheetFormatPr baseColWidth="10" defaultRowHeight="15" x14ac:dyDescent="0.25"/>
  <cols>
    <col min="1" max="2" width="21.7109375" customWidth="1"/>
    <col min="3" max="6" width="27.42578125" customWidth="1"/>
    <col min="7" max="7" width="15.28515625" customWidth="1"/>
    <col min="8" max="8" width="14.85546875" style="294" bestFit="1" customWidth="1"/>
    <col min="9" max="9" width="15.28515625" customWidth="1"/>
    <col min="10" max="10" width="18.85546875" style="294" customWidth="1"/>
    <col min="12" max="12" width="14.85546875" style="294" bestFit="1" customWidth="1"/>
    <col min="14" max="14" width="14.85546875" style="294" bestFit="1" customWidth="1"/>
    <col min="15" max="15" width="15.28515625" customWidth="1"/>
    <col min="16" max="16" width="18.28515625" style="294" customWidth="1"/>
    <col min="19" max="22" width="14.140625" customWidth="1"/>
    <col min="23" max="23" width="17" customWidth="1"/>
  </cols>
  <sheetData>
    <row r="1" spans="1:23" ht="18" customHeight="1" x14ac:dyDescent="0.25">
      <c r="B1" s="325"/>
      <c r="C1" s="325"/>
      <c r="D1" s="325"/>
      <c r="E1" s="335"/>
      <c r="F1" s="325"/>
      <c r="G1" s="453" t="s">
        <v>245</v>
      </c>
      <c r="J1" s="325"/>
      <c r="K1" s="325"/>
      <c r="L1" s="325"/>
      <c r="M1" s="325"/>
      <c r="N1" s="325"/>
      <c r="O1" s="325"/>
      <c r="P1" s="325"/>
      <c r="Q1" s="325"/>
      <c r="R1" s="325"/>
      <c r="S1" s="325"/>
      <c r="T1" s="325"/>
      <c r="U1" s="325"/>
      <c r="V1" s="325"/>
      <c r="W1" s="325"/>
    </row>
    <row r="2" spans="1:23" ht="14.45" customHeight="1" x14ac:dyDescent="0.25">
      <c r="A2" s="426" t="s">
        <v>1786</v>
      </c>
      <c r="B2" s="329"/>
      <c r="C2" s="329"/>
      <c r="D2" s="329"/>
      <c r="E2" s="336"/>
      <c r="F2" s="329"/>
      <c r="G2" s="329"/>
      <c r="H2" s="329"/>
      <c r="I2" s="329"/>
      <c r="J2" s="329"/>
      <c r="K2" s="329"/>
      <c r="L2" s="329"/>
      <c r="M2" s="329"/>
      <c r="N2" s="329"/>
      <c r="O2" s="329"/>
      <c r="P2" s="329"/>
      <c r="Q2" s="329"/>
      <c r="R2" s="329"/>
      <c r="S2" s="329"/>
      <c r="T2" s="329"/>
      <c r="U2" s="329"/>
      <c r="V2" s="329"/>
      <c r="W2" s="329"/>
    </row>
    <row r="3" spans="1:23" ht="14.45" customHeight="1" x14ac:dyDescent="0.25">
      <c r="A3" s="540" t="s">
        <v>102</v>
      </c>
      <c r="B3" s="540" t="s">
        <v>121</v>
      </c>
      <c r="C3" s="550" t="s">
        <v>90</v>
      </c>
      <c r="D3" s="550" t="s">
        <v>91</v>
      </c>
      <c r="E3" s="563" t="s">
        <v>518</v>
      </c>
      <c r="F3" s="550" t="s">
        <v>92</v>
      </c>
      <c r="G3" s="328" t="s">
        <v>106</v>
      </c>
      <c r="H3" s="328"/>
      <c r="I3" s="328"/>
      <c r="J3" s="328"/>
      <c r="K3" s="328"/>
      <c r="L3" s="328"/>
      <c r="M3" s="328"/>
      <c r="N3" s="328"/>
      <c r="O3" s="330" t="s">
        <v>107</v>
      </c>
      <c r="P3" s="330"/>
      <c r="Q3" s="328" t="s">
        <v>108</v>
      </c>
      <c r="R3" s="328"/>
      <c r="S3" s="328" t="s">
        <v>109</v>
      </c>
      <c r="T3" s="328" t="s">
        <v>110</v>
      </c>
      <c r="U3" s="321" t="s">
        <v>118</v>
      </c>
      <c r="V3" s="321" t="s">
        <v>117</v>
      </c>
      <c r="W3" s="331" t="s">
        <v>93</v>
      </c>
    </row>
    <row r="4" spans="1:23" ht="14.45" customHeight="1" x14ac:dyDescent="0.25">
      <c r="A4" s="538"/>
      <c r="B4" s="538"/>
      <c r="C4" s="551"/>
      <c r="D4" s="551"/>
      <c r="E4" s="564"/>
      <c r="F4" s="551"/>
      <c r="G4" s="328" t="s">
        <v>111</v>
      </c>
      <c r="H4" s="328"/>
      <c r="I4" s="328" t="s">
        <v>112</v>
      </c>
      <c r="J4" s="328"/>
      <c r="K4" s="328" t="s">
        <v>113</v>
      </c>
      <c r="L4" s="328"/>
      <c r="M4" s="328" t="s">
        <v>114</v>
      </c>
      <c r="N4" s="328"/>
      <c r="O4" s="330"/>
      <c r="P4" s="330"/>
      <c r="Q4" s="328"/>
      <c r="R4" s="328"/>
      <c r="S4" s="328"/>
      <c r="T4" s="328"/>
      <c r="U4" s="322"/>
      <c r="V4" s="322"/>
      <c r="W4" s="331"/>
    </row>
    <row r="5" spans="1:23" ht="25.5" x14ac:dyDescent="0.25">
      <c r="A5" s="539"/>
      <c r="B5" s="539"/>
      <c r="C5" s="552"/>
      <c r="D5" s="552"/>
      <c r="E5" s="565"/>
      <c r="F5" s="552"/>
      <c r="G5" s="331" t="s">
        <v>115</v>
      </c>
      <c r="H5" s="289" t="s">
        <v>12</v>
      </c>
      <c r="I5" s="331" t="s">
        <v>115</v>
      </c>
      <c r="J5" s="289" t="s">
        <v>12</v>
      </c>
      <c r="K5" s="331" t="s">
        <v>115</v>
      </c>
      <c r="L5" s="289" t="s">
        <v>12</v>
      </c>
      <c r="M5" s="331" t="s">
        <v>115</v>
      </c>
      <c r="N5" s="289" t="s">
        <v>12</v>
      </c>
      <c r="O5" s="331" t="s">
        <v>115</v>
      </c>
      <c r="P5" s="289" t="s">
        <v>12</v>
      </c>
      <c r="Q5" s="331" t="s">
        <v>116</v>
      </c>
      <c r="R5" s="331" t="s">
        <v>87</v>
      </c>
      <c r="S5" s="328"/>
      <c r="T5" s="328"/>
      <c r="U5" s="323"/>
      <c r="V5" s="323"/>
      <c r="W5" s="331"/>
    </row>
    <row r="6" spans="1:23" ht="15.6" customHeight="1" x14ac:dyDescent="0.25">
      <c r="A6" s="467" t="s">
        <v>154</v>
      </c>
      <c r="B6" s="333"/>
      <c r="C6" s="333"/>
      <c r="D6" s="333"/>
      <c r="E6" s="333"/>
      <c r="F6" s="333"/>
      <c r="G6" s="333"/>
      <c r="H6" s="468" t="s">
        <v>154</v>
      </c>
      <c r="I6" s="333"/>
      <c r="J6" s="333"/>
      <c r="K6" s="333"/>
      <c r="L6" s="333"/>
      <c r="M6" s="333"/>
      <c r="N6" s="333"/>
      <c r="O6" s="333"/>
      <c r="P6" s="333"/>
      <c r="Q6" s="333"/>
      <c r="R6" s="333"/>
      <c r="S6" s="333"/>
      <c r="T6" s="333"/>
      <c r="U6" s="333"/>
      <c r="V6" s="333"/>
      <c r="W6" s="333"/>
    </row>
    <row r="7" spans="1:23" ht="2.25" customHeight="1" x14ac:dyDescent="0.25">
      <c r="A7" s="631" t="s">
        <v>1785</v>
      </c>
      <c r="B7" s="327" t="s">
        <v>143</v>
      </c>
      <c r="C7" s="92" t="s">
        <v>144</v>
      </c>
      <c r="D7" s="92" t="s">
        <v>145</v>
      </c>
      <c r="E7" s="92" t="s">
        <v>772</v>
      </c>
      <c r="F7" s="92" t="s">
        <v>187</v>
      </c>
      <c r="G7" s="91"/>
      <c r="H7" s="300"/>
      <c r="I7" s="91"/>
      <c r="J7" s="300"/>
      <c r="K7" s="91"/>
      <c r="L7" s="300"/>
      <c r="M7" s="91"/>
      <c r="N7" s="300"/>
      <c r="O7" s="95">
        <f t="shared" ref="O7:O20" si="0">G7+I7+K7+M7</f>
        <v>0</v>
      </c>
      <c r="P7" s="302">
        <f t="shared" ref="P7:P20" si="1">H7+J7+L7+N7</f>
        <v>0</v>
      </c>
      <c r="Q7" s="91">
        <v>26</v>
      </c>
      <c r="R7" s="91" t="s">
        <v>170</v>
      </c>
      <c r="S7" s="80" t="s">
        <v>188</v>
      </c>
      <c r="T7" s="80" t="s">
        <v>186</v>
      </c>
      <c r="U7" s="80" t="s">
        <v>189</v>
      </c>
      <c r="V7" s="80" t="s">
        <v>190</v>
      </c>
      <c r="W7" s="92" t="s">
        <v>185</v>
      </c>
    </row>
    <row r="8" spans="1:23" ht="175.5" customHeight="1" x14ac:dyDescent="0.25">
      <c r="A8" s="632"/>
      <c r="B8" s="327"/>
      <c r="C8" s="92"/>
      <c r="D8" s="92" t="s">
        <v>146</v>
      </c>
      <c r="E8" s="92"/>
      <c r="F8" s="92" t="s">
        <v>1895</v>
      </c>
      <c r="G8" s="91"/>
      <c r="H8" s="300"/>
      <c r="I8" s="91">
        <v>50</v>
      </c>
      <c r="J8" s="300">
        <v>62250</v>
      </c>
      <c r="K8" s="91">
        <v>50</v>
      </c>
      <c r="L8" s="300">
        <v>62250</v>
      </c>
      <c r="M8" s="91"/>
      <c r="N8" s="300"/>
      <c r="O8" s="95">
        <v>100</v>
      </c>
      <c r="P8" s="302">
        <v>124500</v>
      </c>
      <c r="Q8" s="91">
        <v>18</v>
      </c>
      <c r="R8" s="91" t="s">
        <v>191</v>
      </c>
      <c r="S8" s="80" t="s">
        <v>192</v>
      </c>
      <c r="T8" s="80" t="s">
        <v>193</v>
      </c>
      <c r="U8" s="80" t="s">
        <v>194</v>
      </c>
      <c r="V8" s="80" t="s">
        <v>177</v>
      </c>
      <c r="W8" s="92" t="s">
        <v>195</v>
      </c>
    </row>
    <row r="9" spans="1:23" ht="173.25" x14ac:dyDescent="0.25">
      <c r="A9" s="632"/>
      <c r="B9" s="327"/>
      <c r="C9" s="92" t="s">
        <v>1787</v>
      </c>
      <c r="D9" s="92"/>
      <c r="E9" s="92"/>
      <c r="F9" s="92"/>
      <c r="G9" s="91"/>
      <c r="H9" s="300"/>
      <c r="I9" s="91"/>
      <c r="J9" s="300"/>
      <c r="K9" s="91"/>
      <c r="L9" s="300"/>
      <c r="M9" s="91"/>
      <c r="N9" s="300"/>
      <c r="O9" s="95"/>
      <c r="P9" s="302"/>
      <c r="Q9" s="80"/>
      <c r="R9" s="80"/>
      <c r="S9" s="80"/>
      <c r="T9" s="80"/>
      <c r="U9" s="80"/>
      <c r="V9" s="80"/>
      <c r="W9" s="92" t="s">
        <v>1896</v>
      </c>
    </row>
    <row r="10" spans="1:23" ht="15.75" x14ac:dyDescent="0.25">
      <c r="A10" s="632"/>
      <c r="B10" s="327"/>
      <c r="C10" s="92"/>
      <c r="D10" s="92"/>
      <c r="E10" s="92"/>
      <c r="F10" s="92"/>
      <c r="G10" s="91"/>
      <c r="H10" s="300"/>
      <c r="I10" s="91"/>
      <c r="J10" s="300"/>
      <c r="K10" s="91"/>
      <c r="L10" s="300"/>
      <c r="M10" s="91"/>
      <c r="N10" s="300"/>
      <c r="O10" s="95"/>
      <c r="P10" s="302"/>
      <c r="Q10" s="80"/>
      <c r="R10" s="80"/>
      <c r="S10" s="80"/>
      <c r="T10" s="80"/>
      <c r="U10" s="80"/>
      <c r="V10" s="80"/>
      <c r="W10" s="92"/>
    </row>
    <row r="11" spans="1:23" ht="315" x14ac:dyDescent="0.25">
      <c r="A11" s="632"/>
      <c r="B11" s="327" t="s">
        <v>147</v>
      </c>
      <c r="C11" s="92" t="s">
        <v>148</v>
      </c>
      <c r="D11" s="92" t="s">
        <v>149</v>
      </c>
      <c r="E11" s="92"/>
      <c r="F11" s="86" t="s">
        <v>165</v>
      </c>
      <c r="G11" s="87">
        <v>0</v>
      </c>
      <c r="H11" s="300"/>
      <c r="I11" s="87">
        <v>0</v>
      </c>
      <c r="J11" s="300"/>
      <c r="K11" s="87">
        <v>0</v>
      </c>
      <c r="L11" s="300"/>
      <c r="M11" s="87">
        <v>0</v>
      </c>
      <c r="N11" s="300"/>
      <c r="O11" s="95">
        <f t="shared" si="0"/>
        <v>0</v>
      </c>
      <c r="P11" s="302">
        <f t="shared" si="1"/>
        <v>0</v>
      </c>
      <c r="Q11" s="91"/>
      <c r="R11" s="91"/>
      <c r="S11" s="80"/>
      <c r="T11" s="80"/>
      <c r="U11" s="80"/>
      <c r="V11" s="80"/>
      <c r="W11" s="92" t="s">
        <v>1896</v>
      </c>
    </row>
    <row r="12" spans="1:23" ht="126" x14ac:dyDescent="0.25">
      <c r="A12" s="632"/>
      <c r="B12" s="327"/>
      <c r="C12" s="92"/>
      <c r="D12" s="92"/>
      <c r="E12" s="92"/>
      <c r="F12" s="92" t="s">
        <v>196</v>
      </c>
      <c r="G12" s="91"/>
      <c r="H12" s="300"/>
      <c r="I12" s="91"/>
      <c r="J12" s="300"/>
      <c r="K12" s="91"/>
      <c r="L12" s="300"/>
      <c r="M12" s="91"/>
      <c r="N12" s="300"/>
      <c r="O12" s="95">
        <f t="shared" si="0"/>
        <v>0</v>
      </c>
      <c r="P12" s="302">
        <f t="shared" si="1"/>
        <v>0</v>
      </c>
      <c r="Q12" s="91">
        <v>481</v>
      </c>
      <c r="R12" s="80" t="s">
        <v>197</v>
      </c>
      <c r="S12" s="80" t="s">
        <v>198</v>
      </c>
      <c r="T12" s="80" t="s">
        <v>199</v>
      </c>
      <c r="U12" s="80" t="s">
        <v>200</v>
      </c>
      <c r="V12" s="80" t="s">
        <v>201</v>
      </c>
      <c r="W12" s="92" t="s">
        <v>195</v>
      </c>
    </row>
    <row r="13" spans="1:23" ht="110.25" x14ac:dyDescent="0.25">
      <c r="A13" s="632"/>
      <c r="B13" s="327"/>
      <c r="C13" s="92"/>
      <c r="D13" s="92"/>
      <c r="E13" s="92"/>
      <c r="F13" s="106" t="s">
        <v>211</v>
      </c>
      <c r="G13" s="91"/>
      <c r="H13" s="300"/>
      <c r="I13" s="91"/>
      <c r="J13" s="300"/>
      <c r="K13" s="91"/>
      <c r="L13" s="300"/>
      <c r="M13" s="91"/>
      <c r="N13" s="300"/>
      <c r="O13" s="95">
        <f t="shared" si="0"/>
        <v>0</v>
      </c>
      <c r="P13" s="302">
        <f t="shared" si="1"/>
        <v>0</v>
      </c>
      <c r="Q13" s="91"/>
      <c r="R13" s="91"/>
      <c r="S13" s="90" t="s">
        <v>212</v>
      </c>
      <c r="T13" s="90" t="s">
        <v>213</v>
      </c>
      <c r="U13" s="90" t="s">
        <v>214</v>
      </c>
      <c r="V13" s="90" t="s">
        <v>215</v>
      </c>
      <c r="W13" s="90" t="s">
        <v>216</v>
      </c>
    </row>
    <row r="14" spans="1:23" ht="4.5" customHeight="1" x14ac:dyDescent="0.25">
      <c r="A14" s="632"/>
      <c r="B14" s="327" t="s">
        <v>150</v>
      </c>
      <c r="C14" s="92" t="s">
        <v>151</v>
      </c>
      <c r="D14" s="92" t="s">
        <v>152</v>
      </c>
      <c r="E14" s="92"/>
      <c r="F14" s="92" t="s">
        <v>202</v>
      </c>
      <c r="G14" s="91"/>
      <c r="H14" s="300"/>
      <c r="I14" s="91"/>
      <c r="J14" s="300"/>
      <c r="K14" s="91"/>
      <c r="L14" s="300"/>
      <c r="M14" s="91"/>
      <c r="N14" s="300"/>
      <c r="O14" s="95">
        <f t="shared" si="0"/>
        <v>0</v>
      </c>
      <c r="P14" s="302">
        <f t="shared" si="1"/>
        <v>0</v>
      </c>
      <c r="Q14" s="91">
        <v>38</v>
      </c>
      <c r="R14" s="91" t="s">
        <v>203</v>
      </c>
      <c r="S14" s="80" t="s">
        <v>204</v>
      </c>
      <c r="T14" s="80" t="s">
        <v>205</v>
      </c>
      <c r="U14" s="80" t="s">
        <v>206</v>
      </c>
      <c r="V14" s="80" t="s">
        <v>207</v>
      </c>
      <c r="W14" s="92" t="s">
        <v>195</v>
      </c>
    </row>
    <row r="15" spans="1:23" ht="11.25" customHeight="1" x14ac:dyDescent="0.25">
      <c r="A15" s="632"/>
      <c r="B15" s="327"/>
      <c r="C15" s="92"/>
      <c r="D15" s="92"/>
      <c r="E15" s="92"/>
      <c r="F15" s="92" t="s">
        <v>209</v>
      </c>
      <c r="G15" s="87">
        <v>0</v>
      </c>
      <c r="H15" s="300"/>
      <c r="I15" s="87">
        <v>0</v>
      </c>
      <c r="J15" s="300"/>
      <c r="K15" s="87">
        <v>0</v>
      </c>
      <c r="L15" s="300"/>
      <c r="M15" s="87">
        <v>0</v>
      </c>
      <c r="N15" s="300"/>
      <c r="O15" s="95">
        <f t="shared" si="0"/>
        <v>0</v>
      </c>
      <c r="P15" s="302">
        <f t="shared" si="1"/>
        <v>0</v>
      </c>
      <c r="Q15" s="91"/>
      <c r="R15" s="91"/>
      <c r="S15" s="91"/>
      <c r="T15" s="91"/>
      <c r="U15" s="91"/>
      <c r="V15" s="91"/>
      <c r="W15" s="92" t="s">
        <v>208</v>
      </c>
    </row>
    <row r="16" spans="1:23" ht="5.25" customHeight="1" x14ac:dyDescent="0.25">
      <c r="A16" s="632"/>
      <c r="B16" s="327"/>
      <c r="C16" s="92"/>
      <c r="D16" s="92"/>
      <c r="E16" s="92"/>
      <c r="F16" s="92" t="s">
        <v>228</v>
      </c>
      <c r="G16" s="91"/>
      <c r="H16" s="300"/>
      <c r="I16" s="91">
        <v>0</v>
      </c>
      <c r="J16" s="300">
        <v>0</v>
      </c>
      <c r="K16" s="91">
        <v>0</v>
      </c>
      <c r="L16" s="300">
        <v>0</v>
      </c>
      <c r="M16" s="91"/>
      <c r="N16" s="300"/>
      <c r="O16" s="103">
        <f t="shared" si="0"/>
        <v>0</v>
      </c>
      <c r="P16" s="304">
        <v>0</v>
      </c>
      <c r="Q16" s="91">
        <v>265</v>
      </c>
      <c r="R16" s="91" t="s">
        <v>169</v>
      </c>
      <c r="S16" s="80" t="s">
        <v>229</v>
      </c>
      <c r="T16" s="80" t="s">
        <v>230</v>
      </c>
      <c r="U16" s="80" t="s">
        <v>231</v>
      </c>
      <c r="V16" s="80" t="s">
        <v>173</v>
      </c>
      <c r="W16" s="92" t="s">
        <v>227</v>
      </c>
    </row>
    <row r="17" spans="1:23" ht="5.25" customHeight="1" x14ac:dyDescent="0.25">
      <c r="A17" s="632"/>
      <c r="B17" s="327"/>
      <c r="C17" s="92"/>
      <c r="D17" s="92"/>
      <c r="E17" s="92"/>
      <c r="F17" s="92" t="s">
        <v>228</v>
      </c>
      <c r="G17" s="91"/>
      <c r="H17" s="300"/>
      <c r="I17" s="91">
        <v>0</v>
      </c>
      <c r="J17" s="300">
        <v>0</v>
      </c>
      <c r="K17" s="91">
        <v>0</v>
      </c>
      <c r="L17" s="300">
        <v>0</v>
      </c>
      <c r="M17" s="91"/>
      <c r="N17" s="300"/>
      <c r="O17" s="103">
        <f t="shared" si="0"/>
        <v>0</v>
      </c>
      <c r="P17" s="304">
        <v>0</v>
      </c>
      <c r="Q17" s="91">
        <v>265</v>
      </c>
      <c r="R17" s="91" t="s">
        <v>169</v>
      </c>
      <c r="S17" s="80" t="s">
        <v>229</v>
      </c>
      <c r="T17" s="80" t="s">
        <v>230</v>
      </c>
      <c r="U17" s="80" t="s">
        <v>231</v>
      </c>
      <c r="V17" s="80" t="s">
        <v>173</v>
      </c>
      <c r="W17" s="102" t="s">
        <v>233</v>
      </c>
    </row>
    <row r="18" spans="1:23" ht="236.25" x14ac:dyDescent="0.25">
      <c r="A18" s="633"/>
      <c r="B18" s="327" t="s">
        <v>153</v>
      </c>
      <c r="C18" s="92" t="s">
        <v>1788</v>
      </c>
      <c r="D18" s="92"/>
      <c r="E18" s="92"/>
      <c r="F18" s="92"/>
      <c r="G18" s="91"/>
      <c r="H18" s="300"/>
      <c r="I18" s="91"/>
      <c r="J18" s="300"/>
      <c r="K18" s="91"/>
      <c r="L18" s="300"/>
      <c r="M18" s="91"/>
      <c r="N18" s="300"/>
      <c r="O18" s="95">
        <f t="shared" si="0"/>
        <v>0</v>
      </c>
      <c r="P18" s="302">
        <f t="shared" si="1"/>
        <v>0</v>
      </c>
      <c r="Q18" s="91"/>
      <c r="R18" s="91"/>
      <c r="S18" s="91"/>
      <c r="T18" s="91"/>
      <c r="U18" s="91"/>
      <c r="V18" s="91"/>
      <c r="W18" s="92" t="s">
        <v>1896</v>
      </c>
    </row>
    <row r="19" spans="1:23" ht="15.6" customHeight="1" x14ac:dyDescent="0.25">
      <c r="A19" s="469" t="s">
        <v>155</v>
      </c>
      <c r="B19" s="326"/>
      <c r="C19" s="326"/>
      <c r="D19" s="326"/>
      <c r="E19" s="326"/>
      <c r="F19" s="326"/>
      <c r="G19" s="105">
        <f t="shared" ref="G19:N19" si="2">SUM(G7:G18)</f>
        <v>0</v>
      </c>
      <c r="H19" s="297">
        <f t="shared" si="2"/>
        <v>0</v>
      </c>
      <c r="I19" s="105">
        <f t="shared" si="2"/>
        <v>50</v>
      </c>
      <c r="J19" s="297">
        <f t="shared" si="2"/>
        <v>62250</v>
      </c>
      <c r="K19" s="105">
        <f t="shared" si="2"/>
        <v>50</v>
      </c>
      <c r="L19" s="297">
        <f t="shared" si="2"/>
        <v>62250</v>
      </c>
      <c r="M19" s="105">
        <f t="shared" si="2"/>
        <v>0</v>
      </c>
      <c r="N19" s="297">
        <f t="shared" si="2"/>
        <v>0</v>
      </c>
      <c r="O19" s="105">
        <f t="shared" si="0"/>
        <v>100</v>
      </c>
      <c r="P19" s="297">
        <f t="shared" si="1"/>
        <v>124500</v>
      </c>
      <c r="Q19" s="68"/>
      <c r="R19" s="68"/>
      <c r="S19" s="68"/>
      <c r="T19" s="68"/>
      <c r="U19" s="68"/>
      <c r="V19" s="68"/>
      <c r="W19" s="68"/>
    </row>
    <row r="20" spans="1:23" ht="15.6" customHeight="1" x14ac:dyDescent="0.25">
      <c r="A20" s="470" t="s">
        <v>156</v>
      </c>
      <c r="B20" s="332"/>
      <c r="C20" s="332"/>
      <c r="D20" s="332"/>
      <c r="E20" s="332"/>
      <c r="F20" s="332"/>
      <c r="G20" s="107">
        <f>G19+'Gestion Administrativa'!G114</f>
        <v>0</v>
      </c>
      <c r="H20" s="305">
        <f>H19+'Gestion Administrativa'!H114</f>
        <v>0</v>
      </c>
      <c r="I20" s="107">
        <f>I19+'Gestion Administrativa'!I114</f>
        <v>50</v>
      </c>
      <c r="J20" s="305">
        <f>J19+'Gestion Administrativa'!J114</f>
        <v>62250</v>
      </c>
      <c r="K20" s="107">
        <f>K19+'Gestion Administrativa'!K114</f>
        <v>50</v>
      </c>
      <c r="L20" s="305">
        <f>L19+'Gestion Administrativa'!L114</f>
        <v>62250</v>
      </c>
      <c r="M20" s="107">
        <f>M19+'Gestion Administrativa'!M114</f>
        <v>0</v>
      </c>
      <c r="N20" s="305">
        <f>N19+'Gestion Administrativa'!N114</f>
        <v>0</v>
      </c>
      <c r="O20" s="108">
        <f t="shared" si="0"/>
        <v>100</v>
      </c>
      <c r="P20" s="306">
        <f t="shared" si="1"/>
        <v>124500</v>
      </c>
      <c r="Q20" s="83"/>
      <c r="R20" s="83"/>
      <c r="S20" s="83"/>
      <c r="T20" s="83"/>
      <c r="U20" s="83"/>
      <c r="V20" s="83"/>
      <c r="W20" s="83"/>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C10"/>
  <sheetViews>
    <sheetView topLeftCell="D1" zoomScale="80" zoomScaleNormal="80" workbookViewId="0">
      <selection activeCell="F8" sqref="F8"/>
    </sheetView>
  </sheetViews>
  <sheetFormatPr baseColWidth="10" defaultRowHeight="15" x14ac:dyDescent="0.25"/>
  <cols>
    <col min="1" max="2" width="21.7109375" customWidth="1"/>
    <col min="3" max="6" width="27.42578125" customWidth="1"/>
    <col min="7" max="7" width="15.28515625" customWidth="1"/>
    <col min="8" max="8" width="11.5703125" style="294"/>
    <col min="9" max="9" width="15.28515625" customWidth="1"/>
    <col min="10" max="10" width="18.85546875" style="294" customWidth="1"/>
    <col min="12" max="12" width="11.5703125" style="294"/>
    <col min="14" max="14" width="11.5703125" style="294"/>
    <col min="15" max="15" width="15.28515625" customWidth="1"/>
    <col min="16" max="16" width="18.28515625" style="294" customWidth="1"/>
    <col min="19" max="22" width="14.140625" customWidth="1"/>
    <col min="23" max="23" width="17" customWidth="1"/>
  </cols>
  <sheetData>
    <row r="1" spans="1:29" ht="18.75" x14ac:dyDescent="0.25">
      <c r="G1" s="451" t="s">
        <v>245</v>
      </c>
      <c r="I1" s="451"/>
      <c r="J1" s="451"/>
      <c r="K1" s="451"/>
      <c r="L1" s="451"/>
      <c r="M1" s="451"/>
      <c r="N1" s="451"/>
      <c r="O1" s="451"/>
      <c r="P1" s="451"/>
      <c r="Q1" s="451"/>
      <c r="R1" s="451"/>
      <c r="S1" s="451"/>
      <c r="T1" s="451"/>
      <c r="U1" s="451"/>
      <c r="V1" s="451"/>
      <c r="W1" s="451"/>
      <c r="X1" s="451"/>
      <c r="Y1" s="451"/>
      <c r="Z1" s="451"/>
      <c r="AA1" s="451"/>
      <c r="AB1" s="451"/>
      <c r="AC1" s="451"/>
    </row>
    <row r="2" spans="1:29" ht="14.45" customHeight="1" x14ac:dyDescent="0.25">
      <c r="A2" s="452" t="s">
        <v>246</v>
      </c>
      <c r="B2" s="452"/>
      <c r="C2" s="452"/>
      <c r="D2" s="452"/>
      <c r="E2" s="452"/>
      <c r="F2" s="452"/>
      <c r="G2" s="452"/>
      <c r="H2" s="452"/>
      <c r="I2" s="452"/>
      <c r="J2" s="452"/>
      <c r="K2" s="452"/>
      <c r="L2" s="452"/>
      <c r="M2" s="452"/>
      <c r="N2" s="452"/>
      <c r="O2" s="452"/>
      <c r="P2" s="452"/>
      <c r="Q2" s="452"/>
      <c r="R2" s="452"/>
      <c r="S2" s="452"/>
      <c r="T2" s="452"/>
      <c r="U2" s="452"/>
      <c r="V2" s="452"/>
      <c r="W2" s="452"/>
    </row>
    <row r="3" spans="1:29" x14ac:dyDescent="0.25">
      <c r="A3" s="593" t="s">
        <v>102</v>
      </c>
      <c r="B3" s="540" t="s">
        <v>121</v>
      </c>
      <c r="C3" s="594" t="s">
        <v>90</v>
      </c>
      <c r="D3" s="594" t="s">
        <v>91</v>
      </c>
      <c r="E3" s="563" t="s">
        <v>518</v>
      </c>
      <c r="F3" s="594" t="s">
        <v>92</v>
      </c>
      <c r="G3" s="593" t="s">
        <v>106</v>
      </c>
      <c r="H3" s="593"/>
      <c r="I3" s="593"/>
      <c r="J3" s="593"/>
      <c r="K3" s="593"/>
      <c r="L3" s="593"/>
      <c r="M3" s="593"/>
      <c r="N3" s="593"/>
      <c r="O3" s="594" t="s">
        <v>107</v>
      </c>
      <c r="P3" s="594"/>
      <c r="Q3" s="593" t="s">
        <v>108</v>
      </c>
      <c r="R3" s="593"/>
      <c r="S3" s="593" t="s">
        <v>109</v>
      </c>
      <c r="T3" s="593" t="s">
        <v>110</v>
      </c>
      <c r="U3" s="540" t="s">
        <v>118</v>
      </c>
      <c r="V3" s="540" t="s">
        <v>117</v>
      </c>
      <c r="W3" s="595" t="s">
        <v>93</v>
      </c>
    </row>
    <row r="4" spans="1:29" x14ac:dyDescent="0.25">
      <c r="A4" s="593"/>
      <c r="B4" s="538"/>
      <c r="C4" s="594"/>
      <c r="D4" s="594"/>
      <c r="E4" s="564"/>
      <c r="F4" s="594"/>
      <c r="G4" s="593" t="s">
        <v>111</v>
      </c>
      <c r="H4" s="593"/>
      <c r="I4" s="593" t="s">
        <v>112</v>
      </c>
      <c r="J4" s="593"/>
      <c r="K4" s="593" t="s">
        <v>113</v>
      </c>
      <c r="L4" s="593"/>
      <c r="M4" s="593" t="s">
        <v>114</v>
      </c>
      <c r="N4" s="593"/>
      <c r="O4" s="594"/>
      <c r="P4" s="594"/>
      <c r="Q4" s="593"/>
      <c r="R4" s="593"/>
      <c r="S4" s="593"/>
      <c r="T4" s="593"/>
      <c r="U4" s="538"/>
      <c r="V4" s="538"/>
      <c r="W4" s="595"/>
    </row>
    <row r="5" spans="1:29" ht="25.5" x14ac:dyDescent="0.25">
      <c r="A5" s="593"/>
      <c r="B5" s="539"/>
      <c r="C5" s="594"/>
      <c r="D5" s="594"/>
      <c r="E5" s="565"/>
      <c r="F5" s="594"/>
      <c r="G5" s="109" t="s">
        <v>115</v>
      </c>
      <c r="H5" s="289" t="s">
        <v>12</v>
      </c>
      <c r="I5" s="109" t="s">
        <v>115</v>
      </c>
      <c r="J5" s="289" t="s">
        <v>12</v>
      </c>
      <c r="K5" s="109" t="s">
        <v>115</v>
      </c>
      <c r="L5" s="289" t="s">
        <v>12</v>
      </c>
      <c r="M5" s="109" t="s">
        <v>115</v>
      </c>
      <c r="N5" s="289" t="s">
        <v>12</v>
      </c>
      <c r="O5" s="109" t="s">
        <v>115</v>
      </c>
      <c r="P5" s="289" t="s">
        <v>12</v>
      </c>
      <c r="Q5" s="109" t="s">
        <v>116</v>
      </c>
      <c r="R5" s="109" t="s">
        <v>87</v>
      </c>
      <c r="S5" s="593"/>
      <c r="T5" s="593"/>
      <c r="U5" s="539"/>
      <c r="V5" s="539"/>
      <c r="W5" s="595"/>
    </row>
    <row r="6" spans="1:29" ht="15.75" x14ac:dyDescent="0.25">
      <c r="A6" s="634" t="s">
        <v>1789</v>
      </c>
      <c r="B6" s="634"/>
      <c r="C6" s="92"/>
      <c r="D6" s="92"/>
      <c r="E6" s="92"/>
      <c r="F6" s="90"/>
      <c r="G6" s="93"/>
      <c r="H6" s="299"/>
      <c r="I6" s="93"/>
      <c r="J6" s="299"/>
      <c r="K6" s="93"/>
      <c r="L6" s="299"/>
      <c r="M6" s="93"/>
      <c r="N6" s="299"/>
      <c r="O6" s="94"/>
      <c r="P6" s="302"/>
      <c r="Q6" s="80"/>
      <c r="R6" s="80"/>
      <c r="S6" s="84"/>
      <c r="T6" s="80"/>
      <c r="U6" s="80"/>
      <c r="V6" s="80"/>
      <c r="W6" s="92"/>
    </row>
    <row r="7" spans="1:29" ht="114.75" customHeight="1" x14ac:dyDescent="0.25">
      <c r="A7" s="634"/>
      <c r="B7" s="634"/>
      <c r="C7" s="92" t="s">
        <v>157</v>
      </c>
      <c r="D7" s="92" t="s">
        <v>158</v>
      </c>
      <c r="E7" s="92" t="s">
        <v>775</v>
      </c>
      <c r="F7" s="90" t="s">
        <v>1897</v>
      </c>
      <c r="G7" s="93">
        <v>0</v>
      </c>
      <c r="H7" s="299">
        <v>0</v>
      </c>
      <c r="I7" s="93">
        <v>0</v>
      </c>
      <c r="J7" s="299"/>
      <c r="K7" s="93">
        <v>0</v>
      </c>
      <c r="L7" s="299"/>
      <c r="M7" s="93">
        <v>0</v>
      </c>
      <c r="N7" s="299"/>
      <c r="O7" s="95">
        <f>G7+I7+K7+M7</f>
        <v>0</v>
      </c>
      <c r="P7" s="302">
        <v>0</v>
      </c>
      <c r="Q7" s="80"/>
      <c r="R7" s="80" t="s">
        <v>240</v>
      </c>
      <c r="S7" s="80" t="s">
        <v>226</v>
      </c>
      <c r="T7" s="80" t="s">
        <v>225</v>
      </c>
      <c r="U7" s="80" t="s">
        <v>224</v>
      </c>
      <c r="V7" s="80" t="s">
        <v>164</v>
      </c>
      <c r="W7" s="92" t="s">
        <v>223</v>
      </c>
    </row>
    <row r="8" spans="1:29" ht="185.25" customHeight="1" x14ac:dyDescent="0.25">
      <c r="A8" s="634"/>
      <c r="B8" s="634" t="s">
        <v>159</v>
      </c>
      <c r="C8" s="92" t="s">
        <v>160</v>
      </c>
      <c r="D8" s="92" t="s">
        <v>161</v>
      </c>
      <c r="E8" s="92"/>
      <c r="F8" s="503" t="s">
        <v>1898</v>
      </c>
      <c r="G8" s="85">
        <v>0</v>
      </c>
      <c r="H8" s="314">
        <v>0</v>
      </c>
      <c r="I8" s="85"/>
      <c r="J8" s="314"/>
      <c r="K8" s="85"/>
      <c r="L8" s="314"/>
      <c r="M8" s="85"/>
      <c r="N8" s="314"/>
      <c r="O8" s="85">
        <v>0</v>
      </c>
      <c r="P8" s="314">
        <v>0</v>
      </c>
      <c r="Q8" s="80"/>
      <c r="R8" s="80" t="s">
        <v>179</v>
      </c>
      <c r="S8" s="80" t="s">
        <v>241</v>
      </c>
      <c r="T8" s="73" t="s">
        <v>180</v>
      </c>
      <c r="U8" s="80" t="s">
        <v>181</v>
      </c>
      <c r="V8" s="85" t="s">
        <v>172</v>
      </c>
      <c r="W8" s="79" t="s">
        <v>1899</v>
      </c>
    </row>
    <row r="9" spans="1:29" ht="0.75" customHeight="1" x14ac:dyDescent="0.25">
      <c r="A9" s="634"/>
      <c r="B9" s="634"/>
      <c r="C9" s="92"/>
      <c r="D9" s="92"/>
      <c r="E9" s="92"/>
      <c r="F9" s="78" t="s">
        <v>217</v>
      </c>
      <c r="G9" s="89">
        <v>0</v>
      </c>
      <c r="H9" s="315">
        <v>0</v>
      </c>
      <c r="I9" s="88"/>
      <c r="J9" s="315"/>
      <c r="K9" s="88"/>
      <c r="L9" s="315"/>
      <c r="M9" s="88"/>
      <c r="N9" s="315"/>
      <c r="O9" s="82">
        <f>G9+I9+K9+M9</f>
        <v>0</v>
      </c>
      <c r="P9" s="307">
        <f>H9+J9+L9+N9</f>
        <v>0</v>
      </c>
      <c r="Q9" s="88">
        <v>166</v>
      </c>
      <c r="R9" s="88" t="s">
        <v>179</v>
      </c>
      <c r="S9" s="90" t="s">
        <v>218</v>
      </c>
      <c r="T9" s="90" t="s">
        <v>219</v>
      </c>
      <c r="U9" s="90" t="s">
        <v>220</v>
      </c>
      <c r="V9" s="90" t="s">
        <v>221</v>
      </c>
      <c r="W9" s="90" t="s">
        <v>210</v>
      </c>
    </row>
    <row r="10" spans="1:29" ht="15.75" x14ac:dyDescent="0.25">
      <c r="A10" s="457"/>
      <c r="B10" s="458"/>
      <c r="C10" s="458"/>
      <c r="D10" s="457" t="s">
        <v>162</v>
      </c>
      <c r="E10" s="458"/>
      <c r="F10" s="459"/>
      <c r="G10" s="81">
        <f t="shared" ref="G10:N10" si="0">SUM(G6:G9)</f>
        <v>0</v>
      </c>
      <c r="H10" s="308">
        <f t="shared" si="0"/>
        <v>0</v>
      </c>
      <c r="I10" s="81">
        <f t="shared" si="0"/>
        <v>0</v>
      </c>
      <c r="J10" s="308">
        <f t="shared" si="0"/>
        <v>0</v>
      </c>
      <c r="K10" s="81">
        <f t="shared" si="0"/>
        <v>0</v>
      </c>
      <c r="L10" s="308">
        <f t="shared" si="0"/>
        <v>0</v>
      </c>
      <c r="M10" s="81">
        <f t="shared" si="0"/>
        <v>0</v>
      </c>
      <c r="N10" s="308">
        <f t="shared" si="0"/>
        <v>0</v>
      </c>
      <c r="O10" s="81">
        <f>G10+I10+K10+M10</f>
        <v>0</v>
      </c>
      <c r="P10" s="309">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B1" zoomScale="80" zoomScaleNormal="80" workbookViewId="0">
      <selection activeCell="F12" sqref="F12"/>
    </sheetView>
  </sheetViews>
  <sheetFormatPr baseColWidth="10" defaultRowHeight="15" x14ac:dyDescent="0.25"/>
  <cols>
    <col min="1" max="2" width="21.7109375" customWidth="1"/>
    <col min="3" max="6" width="27.42578125" customWidth="1"/>
    <col min="7" max="7" width="15.28515625" customWidth="1"/>
    <col min="8" max="8" width="11.5703125" style="294"/>
    <col min="9" max="9" width="15.28515625" customWidth="1"/>
    <col min="10" max="10" width="18.85546875" style="294" customWidth="1"/>
    <col min="12" max="12" width="11.5703125" style="294"/>
    <col min="14" max="14" width="11.5703125" style="294"/>
    <col min="15" max="15" width="15.28515625" customWidth="1"/>
    <col min="16" max="16" width="18.28515625" style="294" customWidth="1"/>
    <col min="19" max="22" width="14.140625" customWidth="1"/>
    <col min="23" max="23" width="17" customWidth="1"/>
  </cols>
  <sheetData>
    <row r="1" spans="1:23" ht="18.75" x14ac:dyDescent="0.25">
      <c r="B1" s="437"/>
      <c r="C1" s="437"/>
      <c r="D1" s="437"/>
      <c r="E1" s="437"/>
      <c r="G1" s="437" t="s">
        <v>746</v>
      </c>
      <c r="I1" s="437"/>
      <c r="J1" s="437"/>
      <c r="K1" s="437"/>
      <c r="L1" s="437"/>
      <c r="M1" s="437"/>
      <c r="N1" s="437"/>
      <c r="O1" s="437"/>
      <c r="P1" s="437"/>
      <c r="Q1" s="437"/>
      <c r="R1" s="437"/>
      <c r="S1" s="437"/>
      <c r="T1" s="437"/>
      <c r="U1" s="437"/>
      <c r="V1" s="437"/>
      <c r="W1" s="437"/>
    </row>
    <row r="2" spans="1:23" x14ac:dyDescent="0.25">
      <c r="A2" s="402" t="s">
        <v>747</v>
      </c>
      <c r="B2" s="402"/>
      <c r="C2" s="402"/>
      <c r="D2" s="402"/>
      <c r="E2" s="402"/>
      <c r="F2" s="402"/>
      <c r="G2" s="402"/>
      <c r="H2" s="402"/>
      <c r="I2" s="402"/>
      <c r="J2" s="402"/>
      <c r="K2" s="402"/>
      <c r="L2" s="402"/>
      <c r="M2" s="402"/>
      <c r="N2" s="402"/>
      <c r="O2" s="402"/>
      <c r="P2" s="402"/>
      <c r="Q2" s="402"/>
      <c r="R2" s="402"/>
      <c r="S2" s="402"/>
      <c r="T2" s="402"/>
      <c r="U2" s="402"/>
      <c r="V2" s="402"/>
      <c r="W2" s="402"/>
    </row>
    <row r="3" spans="1:23" x14ac:dyDescent="0.25">
      <c r="A3" s="593" t="s">
        <v>102</v>
      </c>
      <c r="B3" s="540" t="s">
        <v>121</v>
      </c>
      <c r="C3" s="594" t="s">
        <v>90</v>
      </c>
      <c r="D3" s="594" t="s">
        <v>91</v>
      </c>
      <c r="E3" s="563" t="s">
        <v>518</v>
      </c>
      <c r="F3" s="594" t="s">
        <v>92</v>
      </c>
      <c r="G3" s="593" t="s">
        <v>106</v>
      </c>
      <c r="H3" s="593"/>
      <c r="I3" s="593"/>
      <c r="J3" s="593"/>
      <c r="K3" s="593"/>
      <c r="L3" s="593"/>
      <c r="M3" s="593"/>
      <c r="N3" s="593"/>
      <c r="O3" s="594" t="s">
        <v>107</v>
      </c>
      <c r="P3" s="594"/>
      <c r="Q3" s="593" t="s">
        <v>108</v>
      </c>
      <c r="R3" s="593"/>
      <c r="S3" s="593" t="s">
        <v>109</v>
      </c>
      <c r="T3" s="593" t="s">
        <v>110</v>
      </c>
      <c r="U3" s="540" t="s">
        <v>118</v>
      </c>
      <c r="V3" s="540" t="s">
        <v>117</v>
      </c>
      <c r="W3" s="595" t="s">
        <v>93</v>
      </c>
    </row>
    <row r="4" spans="1:23" x14ac:dyDescent="0.25">
      <c r="A4" s="593"/>
      <c r="B4" s="538"/>
      <c r="C4" s="594"/>
      <c r="D4" s="594"/>
      <c r="E4" s="564"/>
      <c r="F4" s="594"/>
      <c r="G4" s="593" t="s">
        <v>111</v>
      </c>
      <c r="H4" s="593"/>
      <c r="I4" s="593" t="s">
        <v>112</v>
      </c>
      <c r="J4" s="593"/>
      <c r="K4" s="593" t="s">
        <v>113</v>
      </c>
      <c r="L4" s="593"/>
      <c r="M4" s="593" t="s">
        <v>114</v>
      </c>
      <c r="N4" s="593"/>
      <c r="O4" s="594"/>
      <c r="P4" s="594"/>
      <c r="Q4" s="593"/>
      <c r="R4" s="593"/>
      <c r="S4" s="593"/>
      <c r="T4" s="593"/>
      <c r="U4" s="538"/>
      <c r="V4" s="538"/>
      <c r="W4" s="595"/>
    </row>
    <row r="5" spans="1:23" ht="25.5" x14ac:dyDescent="0.25">
      <c r="A5" s="593"/>
      <c r="B5" s="539"/>
      <c r="C5" s="594"/>
      <c r="D5" s="594"/>
      <c r="E5" s="565"/>
      <c r="F5" s="594"/>
      <c r="G5" s="331" t="s">
        <v>115</v>
      </c>
      <c r="H5" s="289" t="s">
        <v>12</v>
      </c>
      <c r="I5" s="331" t="s">
        <v>115</v>
      </c>
      <c r="J5" s="289" t="s">
        <v>12</v>
      </c>
      <c r="K5" s="331" t="s">
        <v>115</v>
      </c>
      <c r="L5" s="289" t="s">
        <v>12</v>
      </c>
      <c r="M5" s="331" t="s">
        <v>115</v>
      </c>
      <c r="N5" s="289" t="s">
        <v>12</v>
      </c>
      <c r="O5" s="331" t="s">
        <v>115</v>
      </c>
      <c r="P5" s="289" t="s">
        <v>12</v>
      </c>
      <c r="Q5" s="331" t="s">
        <v>116</v>
      </c>
      <c r="R5" s="331" t="s">
        <v>87</v>
      </c>
      <c r="S5" s="593"/>
      <c r="T5" s="593"/>
      <c r="U5" s="539"/>
      <c r="V5" s="539"/>
      <c r="W5" s="595"/>
    </row>
    <row r="6" spans="1:23" ht="12" customHeight="1" x14ac:dyDescent="0.25">
      <c r="A6" s="573" t="s">
        <v>748</v>
      </c>
      <c r="B6" s="573" t="s">
        <v>749</v>
      </c>
      <c r="C6" s="635" t="s">
        <v>750</v>
      </c>
      <c r="D6" s="69" t="s">
        <v>751</v>
      </c>
      <c r="E6" s="445" t="s">
        <v>776</v>
      </c>
      <c r="F6" s="446" t="s">
        <v>752</v>
      </c>
      <c r="G6" s="93"/>
      <c r="H6" s="299"/>
      <c r="I6" s="93"/>
      <c r="J6" s="299"/>
      <c r="K6" s="93"/>
      <c r="L6" s="299"/>
      <c r="M6" s="93"/>
      <c r="N6" s="299"/>
      <c r="O6" s="447"/>
      <c r="P6" s="302"/>
      <c r="Q6" s="80"/>
      <c r="R6" s="80"/>
      <c r="S6" s="80"/>
      <c r="T6" s="80"/>
      <c r="U6" s="80"/>
      <c r="V6" s="80"/>
      <c r="W6" s="92"/>
    </row>
    <row r="7" spans="1:23" ht="15" customHeight="1" x14ac:dyDescent="0.25">
      <c r="A7" s="573"/>
      <c r="B7" s="573"/>
      <c r="C7" s="635"/>
      <c r="D7" s="69" t="s">
        <v>753</v>
      </c>
      <c r="E7" s="445"/>
      <c r="F7" s="446" t="s">
        <v>754</v>
      </c>
      <c r="G7" s="93"/>
      <c r="H7" s="299"/>
      <c r="I7" s="93"/>
      <c r="J7" s="299"/>
      <c r="K7" s="93"/>
      <c r="L7" s="299"/>
      <c r="M7" s="93"/>
      <c r="N7" s="299"/>
      <c r="O7" s="447"/>
      <c r="P7" s="302"/>
      <c r="Q7" s="80"/>
      <c r="R7" s="80"/>
      <c r="S7" s="80"/>
      <c r="T7" s="80"/>
      <c r="U7" s="80"/>
      <c r="V7" s="80"/>
      <c r="W7" s="92"/>
    </row>
    <row r="8" spans="1:23" ht="94.5" hidden="1" x14ac:dyDescent="0.25">
      <c r="A8" s="573"/>
      <c r="B8" s="573"/>
      <c r="C8" s="635" t="s">
        <v>755</v>
      </c>
      <c r="D8" s="69"/>
      <c r="E8" s="445"/>
      <c r="F8" s="446" t="s">
        <v>756</v>
      </c>
      <c r="G8" s="93"/>
      <c r="H8" s="299"/>
      <c r="I8" s="93"/>
      <c r="J8" s="299"/>
      <c r="K8" s="93"/>
      <c r="L8" s="299"/>
      <c r="M8" s="93"/>
      <c r="N8" s="299"/>
      <c r="O8" s="447"/>
      <c r="P8" s="302"/>
      <c r="Q8" s="80"/>
      <c r="R8" s="80"/>
      <c r="S8" s="80"/>
      <c r="T8" s="80"/>
      <c r="U8" s="80"/>
      <c r="V8" s="80"/>
      <c r="W8" s="92"/>
    </row>
    <row r="9" spans="1:23" ht="7.5" customHeight="1" x14ac:dyDescent="0.25">
      <c r="A9" s="573"/>
      <c r="B9" s="573"/>
      <c r="C9" s="635"/>
      <c r="D9" s="69"/>
      <c r="E9" s="445"/>
      <c r="F9" s="446" t="s">
        <v>757</v>
      </c>
      <c r="G9" s="93"/>
      <c r="H9" s="299"/>
      <c r="I9" s="93"/>
      <c r="J9" s="299"/>
      <c r="K9" s="93"/>
      <c r="L9" s="299"/>
      <c r="M9" s="93"/>
      <c r="N9" s="299"/>
      <c r="O9" s="447"/>
      <c r="P9" s="302"/>
      <c r="Q9" s="80"/>
      <c r="R9" s="80"/>
      <c r="S9" s="80"/>
      <c r="T9" s="80"/>
      <c r="U9" s="80"/>
      <c r="V9" s="80"/>
      <c r="W9" s="92"/>
    </row>
    <row r="10" spans="1:23" ht="4.5" customHeight="1" x14ac:dyDescent="0.25">
      <c r="A10" s="573"/>
      <c r="B10" s="573"/>
      <c r="C10" s="635"/>
      <c r="D10" s="69"/>
      <c r="E10" s="445"/>
      <c r="F10" s="446" t="s">
        <v>758</v>
      </c>
      <c r="G10" s="93"/>
      <c r="H10" s="299"/>
      <c r="I10" s="93"/>
      <c r="J10" s="299"/>
      <c r="K10" s="93"/>
      <c r="L10" s="299"/>
      <c r="M10" s="93"/>
      <c r="N10" s="299"/>
      <c r="O10" s="447"/>
      <c r="P10" s="302"/>
      <c r="Q10" s="80"/>
      <c r="R10" s="80"/>
      <c r="S10" s="80"/>
      <c r="T10" s="80"/>
      <c r="U10" s="80"/>
      <c r="V10" s="80"/>
      <c r="W10" s="92"/>
    </row>
    <row r="11" spans="1:23" ht="63" hidden="1" x14ac:dyDescent="0.25">
      <c r="A11" s="573"/>
      <c r="B11" s="573"/>
      <c r="C11" s="635"/>
      <c r="D11" s="69"/>
      <c r="E11" s="445"/>
      <c r="F11" s="446" t="s">
        <v>759</v>
      </c>
      <c r="G11" s="93"/>
      <c r="H11" s="299"/>
      <c r="I11" s="93"/>
      <c r="J11" s="299"/>
      <c r="K11" s="93"/>
      <c r="L11" s="299"/>
      <c r="M11" s="93"/>
      <c r="N11" s="299"/>
      <c r="O11" s="447"/>
      <c r="P11" s="302"/>
      <c r="Q11" s="80"/>
      <c r="R11" s="80"/>
      <c r="S11" s="80"/>
      <c r="T11" s="80"/>
      <c r="U11" s="80"/>
      <c r="V11" s="80"/>
      <c r="W11" s="92"/>
    </row>
    <row r="12" spans="1:23" ht="197.25" customHeight="1" x14ac:dyDescent="0.25">
      <c r="A12" s="573"/>
      <c r="B12" s="573" t="s">
        <v>760</v>
      </c>
      <c r="C12" s="69" t="s">
        <v>761</v>
      </c>
      <c r="D12" s="69" t="s">
        <v>161</v>
      </c>
      <c r="E12" s="445"/>
      <c r="F12" s="446" t="s">
        <v>1900</v>
      </c>
      <c r="G12" s="93"/>
      <c r="H12" s="299"/>
      <c r="I12" s="93"/>
      <c r="J12" s="299"/>
      <c r="K12" s="93"/>
      <c r="L12" s="299"/>
      <c r="M12" s="93"/>
      <c r="N12" s="299"/>
      <c r="O12" s="447"/>
      <c r="P12" s="302"/>
      <c r="Q12" s="80"/>
      <c r="R12" s="80"/>
      <c r="S12" s="80"/>
      <c r="T12" s="80"/>
      <c r="U12" s="80"/>
      <c r="V12" s="80"/>
      <c r="W12" s="92"/>
    </row>
    <row r="13" spans="1:23" ht="63" hidden="1" x14ac:dyDescent="0.25">
      <c r="A13" s="573"/>
      <c r="B13" s="573"/>
      <c r="C13" s="69" t="s">
        <v>762</v>
      </c>
      <c r="D13" s="69" t="s">
        <v>763</v>
      </c>
      <c r="E13" s="445"/>
      <c r="F13" s="446" t="s">
        <v>764</v>
      </c>
      <c r="G13" s="93"/>
      <c r="H13" s="299"/>
      <c r="I13" s="93"/>
      <c r="J13" s="299"/>
      <c r="K13" s="93"/>
      <c r="L13" s="299"/>
      <c r="M13" s="93"/>
      <c r="N13" s="299"/>
      <c r="O13" s="422"/>
      <c r="P13" s="302"/>
      <c r="Q13" s="80"/>
      <c r="R13" s="80"/>
      <c r="S13" s="80"/>
      <c r="T13" s="80"/>
      <c r="U13" s="80"/>
      <c r="V13" s="80"/>
      <c r="W13" s="92"/>
    </row>
    <row r="14" spans="1:23" ht="15.6" customHeight="1" x14ac:dyDescent="0.25">
      <c r="A14" s="454"/>
      <c r="B14" s="455"/>
      <c r="C14" s="454" t="s">
        <v>765</v>
      </c>
      <c r="D14" s="455"/>
      <c r="E14" s="455"/>
      <c r="F14" s="456"/>
      <c r="G14" s="448">
        <f t="shared" ref="G14:N14" si="0">SUM(G6:G13)</f>
        <v>0</v>
      </c>
      <c r="H14" s="308">
        <f t="shared" si="0"/>
        <v>0</v>
      </c>
      <c r="I14" s="448">
        <f t="shared" si="0"/>
        <v>0</v>
      </c>
      <c r="J14" s="308">
        <f t="shared" si="0"/>
        <v>0</v>
      </c>
      <c r="K14" s="448">
        <f t="shared" si="0"/>
        <v>0</v>
      </c>
      <c r="L14" s="308">
        <f t="shared" si="0"/>
        <v>0</v>
      </c>
      <c r="M14" s="448">
        <f t="shared" si="0"/>
        <v>0</v>
      </c>
      <c r="N14" s="308">
        <f t="shared" si="0"/>
        <v>0</v>
      </c>
      <c r="O14" s="448">
        <f>G14+I14+K14+M14</f>
        <v>0</v>
      </c>
      <c r="P14" s="309">
        <f>H14+J14+L14+N14</f>
        <v>0</v>
      </c>
      <c r="Q14" s="397"/>
      <c r="R14" s="397"/>
      <c r="S14" s="397"/>
      <c r="T14" s="397"/>
      <c r="U14" s="397"/>
      <c r="V14" s="397"/>
      <c r="W14" s="397"/>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5"/>
  <sheetViews>
    <sheetView topLeftCell="H1" zoomScale="80" zoomScaleNormal="80" workbookViewId="0">
      <selection activeCell="G6" sqref="G6"/>
    </sheetView>
  </sheetViews>
  <sheetFormatPr baseColWidth="10" defaultRowHeight="15" x14ac:dyDescent="0.25"/>
  <cols>
    <col min="1" max="2" width="21.7109375" customWidth="1"/>
    <col min="3" max="6" width="27.42578125" customWidth="1"/>
    <col min="7" max="7" width="15.28515625" customWidth="1"/>
    <col min="8" max="8" width="11.5703125" style="294"/>
    <col min="9" max="9" width="15.28515625" customWidth="1"/>
    <col min="10" max="10" width="18.85546875" style="294" customWidth="1"/>
    <col min="12" max="12" width="11.5703125" style="294"/>
    <col min="14" max="14" width="11.5703125" style="294"/>
    <col min="15" max="15" width="15.28515625" customWidth="1"/>
    <col min="16" max="16" width="18.28515625" style="294" customWidth="1"/>
    <col min="19" max="22" width="14.140625" customWidth="1"/>
    <col min="23" max="23" width="17" customWidth="1"/>
  </cols>
  <sheetData>
    <row r="1" spans="1:23" ht="18.75" x14ac:dyDescent="0.25">
      <c r="B1" s="437"/>
      <c r="C1" s="437"/>
      <c r="D1" s="437"/>
      <c r="E1" s="437"/>
      <c r="F1" s="437"/>
      <c r="G1" s="437" t="s">
        <v>766</v>
      </c>
      <c r="I1" s="437"/>
      <c r="J1" s="437"/>
      <c r="K1" s="437"/>
      <c r="L1" s="437"/>
      <c r="M1" s="437"/>
      <c r="N1" s="437"/>
      <c r="O1" s="437"/>
      <c r="P1" s="437"/>
      <c r="Q1" s="437"/>
      <c r="R1" s="437"/>
      <c r="S1" s="437"/>
      <c r="T1" s="437"/>
      <c r="U1" s="437"/>
      <c r="V1" s="437"/>
      <c r="W1" s="437"/>
    </row>
    <row r="2" spans="1:23" x14ac:dyDescent="0.25">
      <c r="A2" s="402" t="s">
        <v>1697</v>
      </c>
      <c r="B2" s="402"/>
      <c r="C2" s="402"/>
      <c r="D2" s="402"/>
      <c r="E2" s="402"/>
      <c r="F2" s="402"/>
      <c r="G2" s="402"/>
      <c r="H2" s="402"/>
      <c r="I2" s="402"/>
      <c r="J2" s="402"/>
      <c r="K2" s="402"/>
      <c r="L2" s="402"/>
      <c r="M2" s="402"/>
      <c r="N2" s="402"/>
      <c r="O2" s="402"/>
      <c r="P2" s="402"/>
      <c r="Q2" s="402"/>
      <c r="R2" s="402"/>
      <c r="S2" s="402"/>
      <c r="T2" s="402"/>
      <c r="U2" s="402"/>
      <c r="V2" s="402"/>
      <c r="W2" s="402"/>
    </row>
    <row r="3" spans="1:23" x14ac:dyDescent="0.25">
      <c r="A3" s="593" t="s">
        <v>102</v>
      </c>
      <c r="B3" s="540" t="s">
        <v>121</v>
      </c>
      <c r="C3" s="594" t="s">
        <v>90</v>
      </c>
      <c r="D3" s="594" t="s">
        <v>91</v>
      </c>
      <c r="E3" s="563" t="s">
        <v>518</v>
      </c>
      <c r="F3" s="594" t="s">
        <v>92</v>
      </c>
      <c r="G3" s="593" t="s">
        <v>106</v>
      </c>
      <c r="H3" s="593"/>
      <c r="I3" s="593"/>
      <c r="J3" s="593"/>
      <c r="K3" s="593"/>
      <c r="L3" s="593"/>
      <c r="M3" s="593"/>
      <c r="N3" s="593"/>
      <c r="O3" s="594" t="s">
        <v>107</v>
      </c>
      <c r="P3" s="594"/>
      <c r="Q3" s="593" t="s">
        <v>108</v>
      </c>
      <c r="R3" s="593"/>
      <c r="S3" s="593" t="s">
        <v>109</v>
      </c>
      <c r="T3" s="593" t="s">
        <v>110</v>
      </c>
      <c r="U3" s="540" t="s">
        <v>118</v>
      </c>
      <c r="V3" s="540" t="s">
        <v>117</v>
      </c>
      <c r="W3" s="595" t="s">
        <v>93</v>
      </c>
    </row>
    <row r="4" spans="1:23" x14ac:dyDescent="0.25">
      <c r="A4" s="593"/>
      <c r="B4" s="538"/>
      <c r="C4" s="594"/>
      <c r="D4" s="594"/>
      <c r="E4" s="564"/>
      <c r="F4" s="594"/>
      <c r="G4" s="593" t="s">
        <v>111</v>
      </c>
      <c r="H4" s="593"/>
      <c r="I4" s="593" t="s">
        <v>112</v>
      </c>
      <c r="J4" s="593"/>
      <c r="K4" s="593" t="s">
        <v>113</v>
      </c>
      <c r="L4" s="593"/>
      <c r="M4" s="593" t="s">
        <v>114</v>
      </c>
      <c r="N4" s="593"/>
      <c r="O4" s="594"/>
      <c r="P4" s="594"/>
      <c r="Q4" s="593"/>
      <c r="R4" s="593"/>
      <c r="S4" s="593"/>
      <c r="T4" s="593"/>
      <c r="U4" s="538"/>
      <c r="V4" s="538"/>
      <c r="W4" s="595"/>
    </row>
    <row r="5" spans="1:23" ht="25.5" x14ac:dyDescent="0.25">
      <c r="A5" s="593"/>
      <c r="B5" s="539"/>
      <c r="C5" s="594"/>
      <c r="D5" s="594"/>
      <c r="E5" s="565"/>
      <c r="F5" s="594"/>
      <c r="G5" s="331" t="s">
        <v>115</v>
      </c>
      <c r="H5" s="289" t="s">
        <v>12</v>
      </c>
      <c r="I5" s="331" t="s">
        <v>115</v>
      </c>
      <c r="J5" s="289" t="s">
        <v>12</v>
      </c>
      <c r="K5" s="331" t="s">
        <v>115</v>
      </c>
      <c r="L5" s="289" t="s">
        <v>12</v>
      </c>
      <c r="M5" s="331" t="s">
        <v>115</v>
      </c>
      <c r="N5" s="289" t="s">
        <v>12</v>
      </c>
      <c r="O5" s="331" t="s">
        <v>115</v>
      </c>
      <c r="P5" s="289" t="s">
        <v>12</v>
      </c>
      <c r="Q5" s="331" t="s">
        <v>116</v>
      </c>
      <c r="R5" s="331" t="s">
        <v>87</v>
      </c>
      <c r="S5" s="593"/>
      <c r="T5" s="593"/>
      <c r="U5" s="539"/>
      <c r="V5" s="539"/>
      <c r="W5" s="595"/>
    </row>
    <row r="6" spans="1:23" ht="117.75" customHeight="1" x14ac:dyDescent="0.25">
      <c r="A6" s="637" t="s">
        <v>1698</v>
      </c>
      <c r="B6" s="576" t="s">
        <v>1699</v>
      </c>
      <c r="C6" s="606" t="s">
        <v>1700</v>
      </c>
      <c r="D6" s="69" t="s">
        <v>1701</v>
      </c>
      <c r="E6" s="445" t="s">
        <v>777</v>
      </c>
      <c r="F6" s="86" t="s">
        <v>1704</v>
      </c>
      <c r="G6" s="93"/>
      <c r="H6" s="299"/>
      <c r="I6" s="93"/>
      <c r="J6" s="299"/>
      <c r="K6" s="93"/>
      <c r="L6" s="299"/>
      <c r="M6" s="93"/>
      <c r="N6" s="314"/>
      <c r="O6" s="88"/>
      <c r="P6" s="299"/>
      <c r="Q6" s="80"/>
      <c r="R6" s="80"/>
      <c r="S6" s="85"/>
      <c r="T6" s="80"/>
      <c r="U6" s="80"/>
      <c r="V6" s="85"/>
      <c r="W6" s="79"/>
    </row>
    <row r="7" spans="1:23" ht="0.75" customHeight="1" x14ac:dyDescent="0.25">
      <c r="A7" s="638"/>
      <c r="B7" s="578"/>
      <c r="C7" s="636"/>
      <c r="D7" s="69" t="s">
        <v>1702</v>
      </c>
      <c r="E7" s="445"/>
      <c r="F7" s="86" t="s">
        <v>1705</v>
      </c>
      <c r="G7" s="93"/>
      <c r="H7" s="299"/>
      <c r="I7" s="93"/>
      <c r="J7" s="299"/>
      <c r="K7" s="93"/>
      <c r="L7" s="299"/>
      <c r="M7" s="93"/>
      <c r="N7" s="314"/>
      <c r="O7" s="88"/>
      <c r="P7" s="299"/>
      <c r="Q7" s="80"/>
      <c r="R7" s="80"/>
      <c r="S7" s="85"/>
      <c r="T7" s="80"/>
      <c r="U7" s="80"/>
      <c r="V7" s="85"/>
      <c r="W7" s="79"/>
    </row>
    <row r="8" spans="1:23" ht="102" customHeight="1" x14ac:dyDescent="0.25">
      <c r="A8" s="638"/>
      <c r="B8" s="578"/>
      <c r="C8" s="636"/>
      <c r="D8" s="69" t="s">
        <v>1703</v>
      </c>
      <c r="E8" s="445"/>
      <c r="F8" s="86" t="s">
        <v>1706</v>
      </c>
      <c r="G8" s="93"/>
      <c r="H8" s="299"/>
      <c r="I8" s="93"/>
      <c r="J8" s="299"/>
      <c r="K8" s="93"/>
      <c r="L8" s="299"/>
      <c r="M8" s="93"/>
      <c r="N8" s="314"/>
      <c r="O8" s="88"/>
      <c r="P8" s="299"/>
      <c r="Q8" s="80"/>
      <c r="R8" s="80"/>
      <c r="S8" s="85"/>
      <c r="T8" s="80"/>
      <c r="U8" s="80"/>
      <c r="V8" s="85"/>
      <c r="W8" s="79"/>
    </row>
    <row r="9" spans="1:23" ht="157.5" hidden="1" x14ac:dyDescent="0.25">
      <c r="A9" s="638"/>
      <c r="B9" s="577"/>
      <c r="C9" s="607"/>
      <c r="D9" s="69" t="s">
        <v>1707</v>
      </c>
      <c r="E9" s="445"/>
      <c r="F9" s="86" t="s">
        <v>1708</v>
      </c>
      <c r="G9" s="93"/>
      <c r="H9" s="299"/>
      <c r="I9" s="93"/>
      <c r="J9" s="299"/>
      <c r="K9" s="93"/>
      <c r="L9" s="299"/>
      <c r="M9" s="93"/>
      <c r="N9" s="314"/>
      <c r="O9" s="88"/>
      <c r="P9" s="299"/>
      <c r="Q9" s="80"/>
      <c r="R9" s="80"/>
      <c r="S9" s="85"/>
      <c r="T9" s="80"/>
      <c r="U9" s="80"/>
      <c r="V9" s="85"/>
      <c r="W9" s="79"/>
    </row>
    <row r="10" spans="1:23" ht="17.25" hidden="1" customHeight="1" x14ac:dyDescent="0.25">
      <c r="A10" s="578" t="s">
        <v>1709</v>
      </c>
      <c r="B10" s="576" t="s">
        <v>1710</v>
      </c>
      <c r="C10" s="606" t="s">
        <v>1711</v>
      </c>
      <c r="D10" s="488" t="s">
        <v>1712</v>
      </c>
      <c r="E10" s="487"/>
      <c r="F10" s="487" t="s">
        <v>1713</v>
      </c>
      <c r="G10" s="93"/>
      <c r="H10" s="299"/>
      <c r="I10" s="93"/>
      <c r="J10" s="299"/>
      <c r="K10" s="93"/>
      <c r="L10" s="299"/>
      <c r="M10" s="93"/>
      <c r="N10" s="314"/>
      <c r="O10" s="88"/>
      <c r="P10" s="299"/>
      <c r="Q10" s="80"/>
      <c r="R10" s="80"/>
      <c r="S10" s="85"/>
      <c r="T10" s="80"/>
      <c r="U10" s="80"/>
      <c r="V10" s="85"/>
      <c r="W10" s="79"/>
    </row>
    <row r="11" spans="1:23" ht="78.75" hidden="1" x14ac:dyDescent="0.25">
      <c r="A11" s="578"/>
      <c r="B11" s="578"/>
      <c r="C11" s="636"/>
      <c r="D11" s="69" t="s">
        <v>1714</v>
      </c>
      <c r="E11" s="445"/>
      <c r="F11" s="86" t="s">
        <v>1715</v>
      </c>
      <c r="G11" s="93"/>
      <c r="H11" s="299"/>
      <c r="I11" s="93"/>
      <c r="J11" s="299"/>
      <c r="K11" s="93"/>
      <c r="L11" s="299"/>
      <c r="M11" s="93"/>
      <c r="N11" s="314"/>
      <c r="O11" s="88"/>
      <c r="P11" s="299"/>
      <c r="Q11" s="80"/>
      <c r="R11" s="80"/>
      <c r="S11" s="85"/>
      <c r="T11" s="80"/>
      <c r="U11" s="80"/>
      <c r="V11" s="85"/>
      <c r="W11" s="79"/>
    </row>
    <row r="12" spans="1:23" ht="157.5" hidden="1" x14ac:dyDescent="0.25">
      <c r="A12" s="578"/>
      <c r="B12" s="578"/>
      <c r="C12" s="636"/>
      <c r="D12" s="69" t="s">
        <v>1716</v>
      </c>
      <c r="E12" s="445"/>
      <c r="F12" s="86" t="s">
        <v>1717</v>
      </c>
      <c r="G12" s="93"/>
      <c r="H12" s="299"/>
      <c r="I12" s="93"/>
      <c r="J12" s="299"/>
      <c r="K12" s="93"/>
      <c r="L12" s="299"/>
      <c r="M12" s="93"/>
      <c r="N12" s="314"/>
      <c r="O12" s="88"/>
      <c r="P12" s="299"/>
      <c r="Q12" s="80"/>
      <c r="R12" s="80"/>
      <c r="S12" s="85"/>
      <c r="T12" s="80"/>
      <c r="U12" s="80"/>
      <c r="V12" s="85"/>
      <c r="W12" s="79"/>
    </row>
    <row r="13" spans="1:23" ht="173.25" hidden="1" x14ac:dyDescent="0.25">
      <c r="A13" s="578"/>
      <c r="B13" s="578"/>
      <c r="C13" s="636"/>
      <c r="D13" s="69" t="s">
        <v>1719</v>
      </c>
      <c r="E13" s="445"/>
      <c r="F13" s="86" t="s">
        <v>1718</v>
      </c>
      <c r="G13" s="93"/>
      <c r="H13" s="299"/>
      <c r="I13" s="93"/>
      <c r="J13" s="299"/>
      <c r="K13" s="93"/>
      <c r="L13" s="299"/>
      <c r="M13" s="93"/>
      <c r="N13" s="314"/>
      <c r="O13" s="88"/>
      <c r="P13" s="299"/>
      <c r="Q13" s="80"/>
      <c r="R13" s="80"/>
      <c r="S13" s="85"/>
      <c r="T13" s="80"/>
      <c r="U13" s="80"/>
      <c r="V13" s="85"/>
      <c r="W13" s="79"/>
    </row>
    <row r="14" spans="1:23" ht="126" hidden="1" x14ac:dyDescent="0.25">
      <c r="A14" s="578"/>
      <c r="B14" s="578"/>
      <c r="C14" s="636"/>
      <c r="D14" s="69" t="s">
        <v>1720</v>
      </c>
      <c r="E14" s="445"/>
      <c r="F14" s="86" t="s">
        <v>1721</v>
      </c>
      <c r="G14" s="93"/>
      <c r="H14" s="299"/>
      <c r="I14" s="93"/>
      <c r="J14" s="299"/>
      <c r="K14" s="93"/>
      <c r="L14" s="299"/>
      <c r="M14" s="93"/>
      <c r="N14" s="314"/>
      <c r="O14" s="88"/>
      <c r="P14" s="299"/>
      <c r="Q14" s="80"/>
      <c r="R14" s="80"/>
      <c r="S14" s="85"/>
      <c r="T14" s="80"/>
      <c r="U14" s="80"/>
      <c r="V14" s="85"/>
      <c r="W14" s="79"/>
    </row>
    <row r="15" spans="1:23" ht="126" hidden="1" x14ac:dyDescent="0.25">
      <c r="A15" s="578"/>
      <c r="B15" s="578"/>
      <c r="C15" s="636"/>
      <c r="D15" s="69" t="s">
        <v>1722</v>
      </c>
      <c r="E15" s="445"/>
      <c r="F15" s="86" t="s">
        <v>1723</v>
      </c>
      <c r="G15" s="93"/>
      <c r="H15" s="299"/>
      <c r="I15" s="93"/>
      <c r="J15" s="299"/>
      <c r="K15" s="93"/>
      <c r="L15" s="299"/>
      <c r="M15" s="93"/>
      <c r="N15" s="314"/>
      <c r="O15" s="88"/>
      <c r="P15" s="299"/>
      <c r="Q15" s="80"/>
      <c r="R15" s="80"/>
      <c r="S15" s="85"/>
      <c r="T15" s="80"/>
      <c r="U15" s="80"/>
      <c r="V15" s="85"/>
      <c r="W15" s="79"/>
    </row>
    <row r="16" spans="1:23" ht="78.75" hidden="1" x14ac:dyDescent="0.25">
      <c r="A16" s="577"/>
      <c r="B16" s="577"/>
      <c r="C16" s="607"/>
      <c r="D16" s="69" t="s">
        <v>1724</v>
      </c>
      <c r="E16" s="445"/>
      <c r="F16" s="86" t="s">
        <v>1725</v>
      </c>
      <c r="G16" s="93"/>
      <c r="H16" s="299"/>
      <c r="I16" s="93"/>
      <c r="J16" s="299"/>
      <c r="K16" s="93"/>
      <c r="L16" s="299"/>
      <c r="M16" s="93"/>
      <c r="N16" s="314"/>
      <c r="O16" s="88"/>
      <c r="P16" s="299"/>
      <c r="Q16" s="80"/>
      <c r="R16" s="80"/>
      <c r="S16" s="85"/>
      <c r="T16" s="80"/>
      <c r="U16" s="80"/>
      <c r="V16" s="85"/>
      <c r="W16" s="79"/>
    </row>
    <row r="17" spans="1:23" ht="1.5" hidden="1" customHeight="1" x14ac:dyDescent="0.25">
      <c r="A17" s="576" t="s">
        <v>1746</v>
      </c>
      <c r="B17" s="576" t="s">
        <v>1726</v>
      </c>
      <c r="C17" s="606" t="s">
        <v>1731</v>
      </c>
      <c r="D17" s="481" t="s">
        <v>1727</v>
      </c>
      <c r="E17" s="481"/>
      <c r="F17" s="418" t="s">
        <v>1729</v>
      </c>
      <c r="G17" s="93"/>
      <c r="H17" s="299"/>
      <c r="I17" s="93"/>
      <c r="J17" s="299"/>
      <c r="K17" s="93"/>
      <c r="L17" s="299"/>
      <c r="M17" s="93"/>
      <c r="N17" s="314"/>
      <c r="O17" s="88"/>
      <c r="P17" s="299"/>
      <c r="Q17" s="80"/>
      <c r="R17" s="80"/>
      <c r="S17" s="85"/>
      <c r="T17" s="80"/>
      <c r="U17" s="80"/>
      <c r="V17" s="85"/>
      <c r="W17" s="79"/>
    </row>
    <row r="18" spans="1:23" ht="47.25" hidden="1" x14ac:dyDescent="0.25">
      <c r="A18" s="578"/>
      <c r="B18" s="578"/>
      <c r="C18" s="636"/>
      <c r="D18" s="481" t="s">
        <v>1728</v>
      </c>
      <c r="E18" s="481"/>
      <c r="F18" s="86" t="s">
        <v>1730</v>
      </c>
      <c r="G18" s="93"/>
      <c r="H18" s="299"/>
      <c r="I18" s="93"/>
      <c r="J18" s="299"/>
      <c r="K18" s="93"/>
      <c r="L18" s="299"/>
      <c r="M18" s="93"/>
      <c r="N18" s="314"/>
      <c r="O18" s="88"/>
      <c r="P18" s="299"/>
      <c r="Q18" s="80"/>
      <c r="R18" s="80"/>
      <c r="S18" s="85"/>
      <c r="T18" s="80"/>
      <c r="U18" s="80"/>
      <c r="V18" s="85"/>
      <c r="W18" s="79"/>
    </row>
    <row r="19" spans="1:23" ht="1.5" hidden="1" customHeight="1" x14ac:dyDescent="0.25">
      <c r="A19" s="578"/>
      <c r="B19" s="578"/>
      <c r="C19" s="636"/>
      <c r="D19" s="481" t="s">
        <v>1732</v>
      </c>
      <c r="E19" s="481"/>
      <c r="F19" s="418" t="s">
        <v>1733</v>
      </c>
      <c r="G19" s="93"/>
      <c r="H19" s="299"/>
      <c r="I19" s="93"/>
      <c r="J19" s="299"/>
      <c r="K19" s="93"/>
      <c r="L19" s="299"/>
      <c r="M19" s="93"/>
      <c r="N19" s="314"/>
      <c r="O19" s="88"/>
      <c r="P19" s="299"/>
      <c r="Q19" s="80"/>
      <c r="R19" s="80"/>
      <c r="S19" s="85"/>
      <c r="T19" s="80"/>
      <c r="U19" s="80"/>
      <c r="V19" s="85"/>
      <c r="W19" s="79"/>
    </row>
    <row r="20" spans="1:23" ht="5.25" hidden="1" customHeight="1" x14ac:dyDescent="0.25">
      <c r="A20" s="577"/>
      <c r="B20" s="577"/>
      <c r="C20" s="607"/>
      <c r="D20" s="481" t="s">
        <v>1734</v>
      </c>
      <c r="E20" s="481"/>
      <c r="F20" s="104" t="s">
        <v>1735</v>
      </c>
      <c r="G20" s="93"/>
      <c r="H20" s="299"/>
      <c r="I20" s="93"/>
      <c r="J20" s="299"/>
      <c r="K20" s="93"/>
      <c r="L20" s="299"/>
      <c r="M20" s="93"/>
      <c r="N20" s="314"/>
      <c r="O20" s="88"/>
      <c r="P20" s="299"/>
      <c r="Q20" s="80"/>
      <c r="R20" s="80"/>
      <c r="S20" s="85"/>
      <c r="T20" s="80"/>
      <c r="U20" s="80"/>
      <c r="V20" s="85"/>
      <c r="W20" s="79"/>
    </row>
    <row r="21" spans="1:23" ht="0.75" customHeight="1" x14ac:dyDescent="0.25">
      <c r="A21" s="576" t="s">
        <v>1747</v>
      </c>
      <c r="B21" s="576" t="s">
        <v>1737</v>
      </c>
      <c r="C21" s="606" t="s">
        <v>1736</v>
      </c>
      <c r="D21" s="481" t="s">
        <v>1738</v>
      </c>
      <c r="E21" s="481"/>
      <c r="F21" s="86" t="s">
        <v>1740</v>
      </c>
      <c r="G21" s="93"/>
      <c r="H21" s="299"/>
      <c r="I21" s="93"/>
      <c r="J21" s="299"/>
      <c r="K21" s="93"/>
      <c r="L21" s="299"/>
      <c r="M21" s="93"/>
      <c r="N21" s="314"/>
      <c r="O21" s="88"/>
      <c r="P21" s="299"/>
      <c r="Q21" s="80"/>
      <c r="R21" s="80"/>
      <c r="S21" s="85"/>
      <c r="T21" s="80"/>
      <c r="U21" s="80"/>
      <c r="V21" s="85"/>
      <c r="W21" s="79"/>
    </row>
    <row r="22" spans="1:23" ht="0.75" customHeight="1" x14ac:dyDescent="0.25">
      <c r="A22" s="578"/>
      <c r="B22" s="578"/>
      <c r="C22" s="636"/>
      <c r="D22" s="481" t="s">
        <v>1739</v>
      </c>
      <c r="E22" s="481"/>
      <c r="F22" s="418" t="s">
        <v>1741</v>
      </c>
      <c r="G22" s="93"/>
      <c r="H22" s="299"/>
      <c r="I22" s="93"/>
      <c r="J22" s="299"/>
      <c r="K22" s="93"/>
      <c r="L22" s="299"/>
      <c r="M22" s="93"/>
      <c r="N22" s="314"/>
      <c r="O22" s="88"/>
      <c r="P22" s="299"/>
      <c r="Q22" s="80"/>
      <c r="R22" s="80"/>
      <c r="S22" s="85"/>
      <c r="T22" s="80"/>
      <c r="U22" s="80"/>
      <c r="V22" s="85"/>
      <c r="W22" s="79"/>
    </row>
    <row r="23" spans="1:23" ht="0.75" customHeight="1" x14ac:dyDescent="0.25">
      <c r="A23" s="578"/>
      <c r="B23" s="578"/>
      <c r="C23" s="636"/>
      <c r="D23" s="481" t="s">
        <v>1743</v>
      </c>
      <c r="E23" s="481"/>
      <c r="F23" s="104" t="s">
        <v>1742</v>
      </c>
      <c r="G23" s="93"/>
      <c r="H23" s="299"/>
      <c r="I23" s="93"/>
      <c r="J23" s="299"/>
      <c r="K23" s="93"/>
      <c r="L23" s="299"/>
      <c r="M23" s="93"/>
      <c r="N23" s="314"/>
      <c r="O23" s="88"/>
      <c r="P23" s="299"/>
      <c r="Q23" s="80"/>
      <c r="R23" s="80"/>
      <c r="S23" s="85"/>
      <c r="T23" s="80"/>
      <c r="U23" s="80"/>
      <c r="V23" s="85"/>
      <c r="W23" s="79"/>
    </row>
    <row r="24" spans="1:23" ht="78.75" hidden="1" x14ac:dyDescent="0.25">
      <c r="A24" s="577"/>
      <c r="B24" s="577"/>
      <c r="C24" s="607"/>
      <c r="D24" s="481" t="s">
        <v>1744</v>
      </c>
      <c r="E24" s="481"/>
      <c r="F24" s="104" t="s">
        <v>1745</v>
      </c>
      <c r="G24" s="93"/>
      <c r="H24" s="299"/>
      <c r="I24" s="93"/>
      <c r="J24" s="299"/>
      <c r="K24" s="93"/>
      <c r="L24" s="299"/>
      <c r="M24" s="93"/>
      <c r="N24" s="314"/>
      <c r="O24" s="88"/>
      <c r="P24" s="299"/>
      <c r="Q24" s="80"/>
      <c r="R24" s="80"/>
      <c r="S24" s="85"/>
      <c r="T24" s="80"/>
      <c r="U24" s="80"/>
      <c r="V24" s="85"/>
      <c r="W24" s="79"/>
    </row>
    <row r="25" spans="1:23" ht="15.6" customHeight="1" x14ac:dyDescent="0.25">
      <c r="A25" s="454"/>
      <c r="B25" s="455"/>
      <c r="C25" s="454" t="s">
        <v>163</v>
      </c>
      <c r="D25" s="455"/>
      <c r="E25" s="455"/>
      <c r="F25" s="456"/>
      <c r="G25" s="434">
        <f t="shared" ref="G25:N25" si="0">SUM(G6:G16)</f>
        <v>0</v>
      </c>
      <c r="H25" s="435">
        <f t="shared" si="0"/>
        <v>0</v>
      </c>
      <c r="I25" s="434">
        <f t="shared" si="0"/>
        <v>0</v>
      </c>
      <c r="J25" s="435">
        <f t="shared" si="0"/>
        <v>0</v>
      </c>
      <c r="K25" s="434">
        <f t="shared" si="0"/>
        <v>0</v>
      </c>
      <c r="L25" s="435">
        <f t="shared" si="0"/>
        <v>0</v>
      </c>
      <c r="M25" s="434">
        <f t="shared" si="0"/>
        <v>0</v>
      </c>
      <c r="N25" s="435">
        <f t="shared" si="0"/>
        <v>0</v>
      </c>
      <c r="O25" s="434">
        <f>G25+I25+K25+M25</f>
        <v>0</v>
      </c>
      <c r="P25" s="436">
        <f>H25+J25+L25+N25</f>
        <v>0</v>
      </c>
      <c r="Q25" s="397"/>
      <c r="R25" s="397"/>
      <c r="S25" s="397"/>
      <c r="T25" s="397"/>
      <c r="U25" s="397"/>
      <c r="V25" s="397"/>
      <c r="W25" s="397"/>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52"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70" zoomScaleNormal="70" workbookViewId="0">
      <pane xSplit="3" ySplit="13" topLeftCell="AH485" activePane="bottomRight" state="frozen"/>
      <selection pane="topRight" activeCell="D1" sqref="D1"/>
      <selection pane="bottomLeft" activeCell="A11" sqref="A11"/>
      <selection pane="bottomRight" activeCell="AL570" sqref="AL570"/>
    </sheetView>
  </sheetViews>
  <sheetFormatPr baseColWidth="10" defaultColWidth="11.5703125" defaultRowHeight="15" x14ac:dyDescent="0.25"/>
  <cols>
    <col min="1" max="1" width="4.5703125" style="115" customWidth="1"/>
    <col min="2" max="2" width="26.28515625" style="97" bestFit="1" customWidth="1"/>
    <col min="3" max="3" width="89.42578125" style="115" bestFit="1" customWidth="1"/>
    <col min="4" max="21" width="32" style="206" customWidth="1"/>
    <col min="22" max="31" width="17.85546875" style="206" customWidth="1"/>
    <col min="32" max="32" width="19.5703125" style="206" customWidth="1"/>
    <col min="33" max="34" width="17.85546875" style="206" customWidth="1"/>
    <col min="35" max="35" width="18.7109375" style="206" customWidth="1"/>
    <col min="36" max="37" width="17.85546875" style="206" customWidth="1"/>
    <col min="38" max="38" width="18.28515625" style="206" customWidth="1"/>
    <col min="39" max="16384" width="11.5703125" style="115"/>
  </cols>
  <sheetData>
    <row r="1" spans="1:576" ht="26.25" hidden="1" x14ac:dyDescent="0.25">
      <c r="A1" s="217"/>
      <c r="B1" s="220"/>
      <c r="C1" s="212" t="s">
        <v>377</v>
      </c>
      <c r="D1" s="212" t="s">
        <v>795</v>
      </c>
      <c r="E1" s="212" t="s">
        <v>797</v>
      </c>
      <c r="F1" s="212" t="s">
        <v>799</v>
      </c>
      <c r="G1" s="212" t="s">
        <v>801</v>
      </c>
      <c r="H1" s="212" t="s">
        <v>803</v>
      </c>
      <c r="I1" s="212" t="s">
        <v>805</v>
      </c>
      <c r="J1" s="212" t="s">
        <v>378</v>
      </c>
      <c r="K1" s="212" t="s">
        <v>808</v>
      </c>
      <c r="L1" s="212" t="s">
        <v>379</v>
      </c>
      <c r="M1" s="212" t="s">
        <v>810</v>
      </c>
      <c r="N1" s="212" t="s">
        <v>812</v>
      </c>
      <c r="O1" s="212" t="s">
        <v>814</v>
      </c>
      <c r="P1" s="212" t="s">
        <v>380</v>
      </c>
      <c r="Q1" s="212" t="s">
        <v>815</v>
      </c>
      <c r="R1" s="212" t="s">
        <v>818</v>
      </c>
      <c r="S1" s="212" t="s">
        <v>381</v>
      </c>
      <c r="T1" s="212" t="s">
        <v>820</v>
      </c>
      <c r="U1" s="212" t="s">
        <v>382</v>
      </c>
      <c r="V1" s="212" t="s">
        <v>821</v>
      </c>
      <c r="W1" s="212" t="s">
        <v>822</v>
      </c>
      <c r="X1" s="212" t="s">
        <v>826</v>
      </c>
      <c r="Y1" s="212" t="s">
        <v>374</v>
      </c>
      <c r="Z1" s="212" t="s">
        <v>841</v>
      </c>
      <c r="AA1" s="220"/>
      <c r="AB1" s="212" t="s">
        <v>843</v>
      </c>
      <c r="AC1" s="212" t="s">
        <v>384</v>
      </c>
      <c r="AD1" s="212" t="s">
        <v>845</v>
      </c>
      <c r="AE1" s="212" t="s">
        <v>847</v>
      </c>
      <c r="AF1" s="212" t="s">
        <v>385</v>
      </c>
      <c r="AG1" s="212" t="s">
        <v>849</v>
      </c>
      <c r="AH1" s="212" t="s">
        <v>851</v>
      </c>
      <c r="AI1" s="212" t="s">
        <v>386</v>
      </c>
      <c r="AJ1" s="212" t="s">
        <v>852</v>
      </c>
      <c r="AK1" s="212" t="s">
        <v>854</v>
      </c>
      <c r="AL1" s="212" t="s">
        <v>855</v>
      </c>
      <c r="AM1" s="212" t="s">
        <v>856</v>
      </c>
      <c r="AN1" s="212" t="s">
        <v>858</v>
      </c>
      <c r="AO1" s="212" t="s">
        <v>860</v>
      </c>
      <c r="AP1" s="212" t="s">
        <v>861</v>
      </c>
      <c r="AQ1" s="212" t="s">
        <v>387</v>
      </c>
      <c r="AR1" s="212" t="s">
        <v>863</v>
      </c>
      <c r="AS1" s="212" t="s">
        <v>865</v>
      </c>
      <c r="AT1" s="212" t="s">
        <v>867</v>
      </c>
      <c r="AU1" s="212" t="s">
        <v>869</v>
      </c>
      <c r="AV1" s="212" t="s">
        <v>871</v>
      </c>
      <c r="AW1" s="212" t="s">
        <v>873</v>
      </c>
      <c r="AX1" s="212" t="s">
        <v>875</v>
      </c>
      <c r="AY1" s="212" t="s">
        <v>877</v>
      </c>
      <c r="AZ1" s="220"/>
      <c r="BA1" s="212" t="s">
        <v>389</v>
      </c>
      <c r="BB1" s="212" t="s">
        <v>899</v>
      </c>
      <c r="BC1" s="212" t="s">
        <v>390</v>
      </c>
      <c r="BD1" s="212" t="s">
        <v>901</v>
      </c>
      <c r="BE1" s="212" t="s">
        <v>903</v>
      </c>
      <c r="BF1" s="220"/>
      <c r="BG1" s="212" t="s">
        <v>392</v>
      </c>
      <c r="BH1" s="212" t="s">
        <v>905</v>
      </c>
      <c r="BI1" s="212" t="s">
        <v>393</v>
      </c>
      <c r="BJ1" s="212" t="s">
        <v>907</v>
      </c>
      <c r="BK1" s="212" t="s">
        <v>909</v>
      </c>
      <c r="BL1" s="212" t="s">
        <v>911</v>
      </c>
      <c r="BM1" s="220"/>
      <c r="BN1" s="212" t="s">
        <v>917</v>
      </c>
      <c r="BO1" s="212" t="s">
        <v>919</v>
      </c>
      <c r="BP1" s="212" t="s">
        <v>395</v>
      </c>
      <c r="BQ1" s="212" t="s">
        <v>913</v>
      </c>
      <c r="BR1" s="212" t="s">
        <v>915</v>
      </c>
      <c r="BS1" s="212" t="s">
        <v>396</v>
      </c>
      <c r="BT1" s="212" t="s">
        <v>921</v>
      </c>
      <c r="BU1" s="212" t="s">
        <v>397</v>
      </c>
      <c r="BV1" s="212" t="s">
        <v>922</v>
      </c>
      <c r="BW1" s="209"/>
      <c r="BX1" s="220"/>
      <c r="BY1" s="212" t="s">
        <v>398</v>
      </c>
      <c r="BZ1" s="212" t="s">
        <v>827</v>
      </c>
      <c r="CA1" s="212" t="s">
        <v>829</v>
      </c>
      <c r="CB1" s="212" t="s">
        <v>831</v>
      </c>
      <c r="CC1" s="212" t="s">
        <v>399</v>
      </c>
      <c r="CD1" s="212" t="s">
        <v>833</v>
      </c>
      <c r="CE1" s="212" t="s">
        <v>835</v>
      </c>
      <c r="CF1" s="212" t="s">
        <v>837</v>
      </c>
      <c r="CG1" s="212" t="s">
        <v>839</v>
      </c>
      <c r="CH1" s="209"/>
      <c r="CI1" s="220"/>
      <c r="CJ1" s="212" t="s">
        <v>400</v>
      </c>
      <c r="CK1" s="212" t="s">
        <v>879</v>
      </c>
      <c r="CL1" s="212" t="s">
        <v>881</v>
      </c>
      <c r="CM1" s="212" t="s">
        <v>883</v>
      </c>
      <c r="CN1" s="212" t="s">
        <v>885</v>
      </c>
      <c r="CO1" s="212" t="s">
        <v>887</v>
      </c>
      <c r="CP1" s="212" t="s">
        <v>889</v>
      </c>
      <c r="CQ1" s="212" t="s">
        <v>891</v>
      </c>
      <c r="CR1" s="212" t="s">
        <v>893</v>
      </c>
      <c r="CS1" s="212" t="s">
        <v>895</v>
      </c>
      <c r="CT1" s="212" t="s">
        <v>897</v>
      </c>
      <c r="CU1" s="209"/>
      <c r="CV1" s="220"/>
      <c r="CW1" s="212" t="s">
        <v>923</v>
      </c>
      <c r="CX1" s="212" t="s">
        <v>924</v>
      </c>
      <c r="CY1" s="212" t="s">
        <v>926</v>
      </c>
      <c r="CZ1" s="212" t="s">
        <v>403</v>
      </c>
      <c r="DA1" s="212" t="s">
        <v>928</v>
      </c>
      <c r="DB1" s="212" t="s">
        <v>930</v>
      </c>
      <c r="DC1" s="212" t="s">
        <v>932</v>
      </c>
      <c r="DD1" s="212" t="s">
        <v>934</v>
      </c>
      <c r="DE1" s="212" t="s">
        <v>936</v>
      </c>
      <c r="DF1" s="212" t="s">
        <v>938</v>
      </c>
      <c r="DG1" s="220"/>
      <c r="DH1" s="212" t="s">
        <v>405</v>
      </c>
      <c r="DI1" s="212" t="s">
        <v>940</v>
      </c>
      <c r="DJ1" s="212" t="s">
        <v>406</v>
      </c>
      <c r="DK1" s="212" t="s">
        <v>942</v>
      </c>
      <c r="DL1" s="212" t="s">
        <v>944</v>
      </c>
      <c r="DM1" s="212" t="s">
        <v>946</v>
      </c>
      <c r="DN1" s="212" t="s">
        <v>948</v>
      </c>
      <c r="DO1" s="212" t="s">
        <v>950</v>
      </c>
      <c r="DP1" s="212" t="s">
        <v>952</v>
      </c>
      <c r="DQ1" s="212" t="s">
        <v>954</v>
      </c>
      <c r="DR1" s="212" t="s">
        <v>407</v>
      </c>
      <c r="DS1" s="212" t="s">
        <v>956</v>
      </c>
      <c r="DT1" s="212" t="s">
        <v>958</v>
      </c>
      <c r="DU1" s="212" t="s">
        <v>960</v>
      </c>
      <c r="DV1" s="220"/>
      <c r="DW1" s="212" t="s">
        <v>962</v>
      </c>
      <c r="DX1" s="212" t="s">
        <v>409</v>
      </c>
      <c r="DY1" s="212" t="s">
        <v>964</v>
      </c>
      <c r="DZ1" s="212" t="s">
        <v>410</v>
      </c>
      <c r="EA1" s="212" t="s">
        <v>966</v>
      </c>
      <c r="EB1" s="212" t="s">
        <v>968</v>
      </c>
      <c r="EC1" s="212" t="s">
        <v>970</v>
      </c>
      <c r="ED1" s="212" t="s">
        <v>972</v>
      </c>
      <c r="EE1" s="212" t="s">
        <v>974</v>
      </c>
      <c r="EF1" s="212" t="s">
        <v>976</v>
      </c>
      <c r="EG1" s="212" t="s">
        <v>978</v>
      </c>
      <c r="EH1" s="212" t="s">
        <v>980</v>
      </c>
      <c r="EI1" s="212" t="s">
        <v>982</v>
      </c>
      <c r="EJ1" s="212" t="s">
        <v>984</v>
      </c>
      <c r="EK1" s="212" t="s">
        <v>986</v>
      </c>
      <c r="EL1" s="220"/>
      <c r="EM1" s="212" t="s">
        <v>988</v>
      </c>
      <c r="EN1" s="212" t="s">
        <v>412</v>
      </c>
      <c r="EO1" s="212" t="s">
        <v>990</v>
      </c>
      <c r="EP1" s="212" t="s">
        <v>992</v>
      </c>
      <c r="EQ1" s="212" t="s">
        <v>413</v>
      </c>
      <c r="ER1" s="212" t="s">
        <v>994</v>
      </c>
      <c r="ES1" s="212" t="s">
        <v>996</v>
      </c>
      <c r="ET1" s="212" t="s">
        <v>414</v>
      </c>
      <c r="EU1" s="212" t="s">
        <v>998</v>
      </c>
      <c r="EV1" s="212" t="s">
        <v>1000</v>
      </c>
      <c r="EW1" s="212" t="s">
        <v>1002</v>
      </c>
      <c r="EX1" s="212" t="s">
        <v>415</v>
      </c>
      <c r="EY1" s="212" t="s">
        <v>1004</v>
      </c>
      <c r="EZ1" s="212" t="s">
        <v>1006</v>
      </c>
      <c r="FA1" s="220"/>
      <c r="FB1" s="212" t="s">
        <v>417</v>
      </c>
      <c r="FC1" s="212" t="s">
        <v>1008</v>
      </c>
      <c r="FD1" s="212" t="s">
        <v>1010</v>
      </c>
      <c r="FE1" s="212" t="s">
        <v>1012</v>
      </c>
      <c r="FF1" s="212" t="s">
        <v>1014</v>
      </c>
      <c r="FG1" s="212" t="s">
        <v>418</v>
      </c>
      <c r="FH1" s="212" t="s">
        <v>1016</v>
      </c>
      <c r="FI1" s="212" t="s">
        <v>1018</v>
      </c>
      <c r="FJ1" s="212" t="s">
        <v>1020</v>
      </c>
      <c r="FK1" s="212" t="s">
        <v>1022</v>
      </c>
      <c r="FL1" s="212" t="s">
        <v>1024</v>
      </c>
      <c r="FM1" s="212" t="s">
        <v>419</v>
      </c>
      <c r="FN1" s="212" t="s">
        <v>1027</v>
      </c>
      <c r="FO1" s="212" t="s">
        <v>420</v>
      </c>
      <c r="FP1" s="212" t="s">
        <v>1030</v>
      </c>
      <c r="FQ1" s="212" t="s">
        <v>1031</v>
      </c>
      <c r="FR1" s="212" t="s">
        <v>1033</v>
      </c>
      <c r="FS1" s="212" t="s">
        <v>421</v>
      </c>
      <c r="FT1" s="212" t="s">
        <v>1036</v>
      </c>
      <c r="FU1" s="212" t="s">
        <v>1037</v>
      </c>
      <c r="FV1" s="212" t="s">
        <v>1039</v>
      </c>
      <c r="FW1" s="212" t="s">
        <v>422</v>
      </c>
      <c r="FX1" s="212" t="s">
        <v>1042</v>
      </c>
      <c r="FY1" s="212" t="s">
        <v>1044</v>
      </c>
      <c r="FZ1" s="212" t="s">
        <v>1046</v>
      </c>
      <c r="GA1" s="220"/>
      <c r="GB1" s="212" t="s">
        <v>424</v>
      </c>
      <c r="GC1" s="212" t="s">
        <v>425</v>
      </c>
      <c r="GD1" s="220"/>
      <c r="GE1" s="212" t="s">
        <v>427</v>
      </c>
      <c r="GF1" s="212" t="s">
        <v>1069</v>
      </c>
      <c r="GG1" s="212" t="s">
        <v>1071</v>
      </c>
      <c r="GH1" s="212" t="s">
        <v>1073</v>
      </c>
      <c r="GI1" s="212" t="s">
        <v>1075</v>
      </c>
      <c r="GJ1" s="212" t="s">
        <v>1077</v>
      </c>
      <c r="GK1" s="220"/>
      <c r="GL1" s="212" t="s">
        <v>429</v>
      </c>
      <c r="GM1" s="212" t="s">
        <v>1079</v>
      </c>
      <c r="GN1" s="212" t="s">
        <v>1081</v>
      </c>
      <c r="GO1" s="212" t="s">
        <v>1083</v>
      </c>
      <c r="GP1" s="212" t="s">
        <v>1085</v>
      </c>
      <c r="GQ1" s="212" t="s">
        <v>1087</v>
      </c>
      <c r="GR1" s="212" t="s">
        <v>1089</v>
      </c>
      <c r="GS1" s="209"/>
      <c r="GT1" s="220"/>
      <c r="GU1" s="212" t="s">
        <v>430</v>
      </c>
      <c r="GV1" s="212" t="s">
        <v>1048</v>
      </c>
      <c r="GW1" s="212" t="s">
        <v>1050</v>
      </c>
      <c r="GX1" s="212" t="s">
        <v>1052</v>
      </c>
      <c r="GY1" s="212" t="s">
        <v>1054</v>
      </c>
      <c r="GZ1" s="212" t="s">
        <v>1056</v>
      </c>
      <c r="HA1" s="212" t="s">
        <v>1058</v>
      </c>
      <c r="HB1" s="220"/>
      <c r="HC1" s="212" t="s">
        <v>431</v>
      </c>
      <c r="HD1" s="212" t="s">
        <v>1060</v>
      </c>
      <c r="HE1" s="212" t="s">
        <v>1062</v>
      </c>
      <c r="HF1" s="212" t="s">
        <v>1063</v>
      </c>
      <c r="HG1" s="212" t="s">
        <v>432</v>
      </c>
      <c r="HH1" s="212" t="s">
        <v>1066</v>
      </c>
      <c r="HI1" s="212" t="s">
        <v>1067</v>
      </c>
      <c r="HJ1" s="209"/>
      <c r="HK1" s="220"/>
      <c r="HL1" s="212" t="s">
        <v>435</v>
      </c>
      <c r="HM1" s="212" t="s">
        <v>1091</v>
      </c>
      <c r="HN1" s="212" t="s">
        <v>1093</v>
      </c>
      <c r="HO1" s="212" t="s">
        <v>1095</v>
      </c>
      <c r="HP1" s="212" t="s">
        <v>1097</v>
      </c>
      <c r="HQ1" s="212" t="s">
        <v>436</v>
      </c>
      <c r="HR1" s="212" t="s">
        <v>1100</v>
      </c>
      <c r="HS1" s="220"/>
      <c r="HT1" s="212" t="s">
        <v>1102</v>
      </c>
      <c r="HU1" s="212" t="s">
        <v>1104</v>
      </c>
      <c r="HV1" s="212" t="s">
        <v>438</v>
      </c>
      <c r="HW1" s="212" t="s">
        <v>1107</v>
      </c>
      <c r="HX1" s="212" t="s">
        <v>1109</v>
      </c>
      <c r="HY1" s="212" t="s">
        <v>1110</v>
      </c>
      <c r="HZ1" s="212" t="s">
        <v>1112</v>
      </c>
      <c r="IA1" s="220"/>
      <c r="IB1" s="212" t="s">
        <v>1114</v>
      </c>
      <c r="IC1" s="212" t="s">
        <v>1116</v>
      </c>
      <c r="ID1" s="212" t="s">
        <v>1118</v>
      </c>
      <c r="IE1" s="212" t="s">
        <v>440</v>
      </c>
      <c r="IF1" s="212" t="s">
        <v>1120</v>
      </c>
      <c r="IG1" s="212" t="s">
        <v>1122</v>
      </c>
      <c r="IH1" s="212" t="s">
        <v>441</v>
      </c>
      <c r="II1" s="212" t="s">
        <v>1124</v>
      </c>
      <c r="IJ1" s="212" t="s">
        <v>1126</v>
      </c>
      <c r="IK1" s="212" t="s">
        <v>442</v>
      </c>
      <c r="IL1" s="212" t="s">
        <v>1128</v>
      </c>
      <c r="IM1" s="212" t="s">
        <v>1130</v>
      </c>
      <c r="IN1" s="212" t="s">
        <v>1132</v>
      </c>
      <c r="IO1" s="212" t="s">
        <v>1134</v>
      </c>
      <c r="IP1" s="212" t="s">
        <v>443</v>
      </c>
      <c r="IQ1" s="212" t="s">
        <v>1136</v>
      </c>
      <c r="IR1" s="220"/>
      <c r="IS1" s="212" t="s">
        <v>1144</v>
      </c>
      <c r="IT1" s="212" t="s">
        <v>1146</v>
      </c>
      <c r="IU1" s="212" t="s">
        <v>445</v>
      </c>
      <c r="IV1" s="212" t="s">
        <v>1148</v>
      </c>
      <c r="IW1" s="212" t="s">
        <v>1150</v>
      </c>
      <c r="IX1" s="212" t="s">
        <v>1152</v>
      </c>
      <c r="IY1" s="220"/>
      <c r="IZ1" s="212" t="s">
        <v>1154</v>
      </c>
      <c r="JA1" s="212" t="s">
        <v>447</v>
      </c>
      <c r="JB1" s="212" t="s">
        <v>1157</v>
      </c>
      <c r="JC1" s="212" t="s">
        <v>1159</v>
      </c>
      <c r="JD1" s="212" t="s">
        <v>1161</v>
      </c>
      <c r="JE1" s="212" t="s">
        <v>1163</v>
      </c>
      <c r="JF1" s="212" t="s">
        <v>1165</v>
      </c>
      <c r="JG1" s="212" t="s">
        <v>1167</v>
      </c>
      <c r="JH1" s="212" t="s">
        <v>448</v>
      </c>
      <c r="JI1" s="212" t="s">
        <v>1170</v>
      </c>
      <c r="JJ1" s="212" t="s">
        <v>1172</v>
      </c>
      <c r="JK1" s="212" t="s">
        <v>1174</v>
      </c>
      <c r="JL1" s="212" t="s">
        <v>1176</v>
      </c>
      <c r="JM1" s="212" t="s">
        <v>1178</v>
      </c>
      <c r="JN1" s="212" t="s">
        <v>1180</v>
      </c>
      <c r="JO1" s="212" t="s">
        <v>1182</v>
      </c>
      <c r="JP1" s="212" t="s">
        <v>1184</v>
      </c>
      <c r="JQ1" s="212" t="s">
        <v>449</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0"/>
      <c r="KS1" s="212" t="s">
        <v>1238</v>
      </c>
      <c r="KT1" s="212" t="s">
        <v>451</v>
      </c>
      <c r="KU1" s="212" t="s">
        <v>1241</v>
      </c>
      <c r="KV1" s="212" t="s">
        <v>1243</v>
      </c>
      <c r="KW1" s="212" t="s">
        <v>1245</v>
      </c>
      <c r="KX1" s="212" t="s">
        <v>1247</v>
      </c>
      <c r="KY1" s="212" t="s">
        <v>452</v>
      </c>
      <c r="KZ1" s="212" t="s">
        <v>1250</v>
      </c>
      <c r="LA1" s="212" t="s">
        <v>1252</v>
      </c>
      <c r="LB1" s="212" t="s">
        <v>1254</v>
      </c>
      <c r="LC1" s="212" t="s">
        <v>1256</v>
      </c>
      <c r="LD1" s="212" t="s">
        <v>1258</v>
      </c>
      <c r="LE1" s="212" t="s">
        <v>1260</v>
      </c>
      <c r="LF1" s="212" t="s">
        <v>1262</v>
      </c>
      <c r="LG1" s="209"/>
      <c r="LH1" s="220"/>
      <c r="LI1" s="212" t="s">
        <v>453</v>
      </c>
      <c r="LJ1" s="212" t="s">
        <v>1138</v>
      </c>
      <c r="LK1" s="212" t="s">
        <v>1140</v>
      </c>
      <c r="LL1" s="212" t="s">
        <v>1142</v>
      </c>
      <c r="LM1" s="209"/>
      <c r="LN1" s="220"/>
      <c r="LO1" s="212" t="s">
        <v>456</v>
      </c>
      <c r="LP1" s="212" t="s">
        <v>457</v>
      </c>
      <c r="LQ1" s="220"/>
      <c r="LR1" s="212" t="s">
        <v>459</v>
      </c>
      <c r="LS1" s="212" t="s">
        <v>1282</v>
      </c>
      <c r="LT1" s="212" t="s">
        <v>1284</v>
      </c>
      <c r="LU1" s="212" t="s">
        <v>1285</v>
      </c>
      <c r="LV1" s="212" t="s">
        <v>1287</v>
      </c>
      <c r="LW1" s="212" t="s">
        <v>1288</v>
      </c>
      <c r="LX1" s="212" t="s">
        <v>1290</v>
      </c>
      <c r="LY1" s="212" t="s">
        <v>1292</v>
      </c>
      <c r="LZ1" s="212" t="s">
        <v>1294</v>
      </c>
      <c r="MA1" s="212" t="s">
        <v>1296</v>
      </c>
      <c r="MB1" s="212" t="s">
        <v>460</v>
      </c>
      <c r="MC1" s="212" t="s">
        <v>1299</v>
      </c>
      <c r="MD1" s="212" t="s">
        <v>1300</v>
      </c>
      <c r="ME1" s="212" t="s">
        <v>1302</v>
      </c>
      <c r="MF1" s="212" t="s">
        <v>461</v>
      </c>
      <c r="MG1" s="212" t="s">
        <v>1305</v>
      </c>
      <c r="MH1" s="212" t="s">
        <v>1306</v>
      </c>
      <c r="MI1" s="212" t="s">
        <v>1308</v>
      </c>
      <c r="MJ1" s="212" t="s">
        <v>1310</v>
      </c>
      <c r="MK1" s="212" t="s">
        <v>462</v>
      </c>
      <c r="ML1" s="212" t="s">
        <v>1313</v>
      </c>
      <c r="MM1" s="212" t="s">
        <v>1315</v>
      </c>
      <c r="MN1" s="212" t="s">
        <v>1317</v>
      </c>
      <c r="MO1" s="212" t="s">
        <v>1319</v>
      </c>
      <c r="MP1" s="212" t="s">
        <v>463</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0"/>
      <c r="ND1" s="212" t="s">
        <v>465</v>
      </c>
      <c r="NE1" s="212" t="s">
        <v>1345</v>
      </c>
      <c r="NF1" s="212" t="s">
        <v>1347</v>
      </c>
      <c r="NG1" s="212" t="s">
        <v>1349</v>
      </c>
      <c r="NH1" s="212" t="s">
        <v>1351</v>
      </c>
      <c r="NI1" s="220"/>
      <c r="NJ1" s="212" t="s">
        <v>467</v>
      </c>
      <c r="NK1" s="212" t="s">
        <v>1352</v>
      </c>
      <c r="NL1" s="212" t="s">
        <v>468</v>
      </c>
      <c r="NM1" s="212" t="s">
        <v>1354</v>
      </c>
      <c r="NN1" s="212" t="s">
        <v>1356</v>
      </c>
      <c r="NO1" s="212" t="s">
        <v>469</v>
      </c>
      <c r="NP1" s="212" t="s">
        <v>1358</v>
      </c>
      <c r="NQ1" s="212" t="s">
        <v>1360</v>
      </c>
      <c r="NR1" s="209"/>
      <c r="NS1" s="220"/>
      <c r="NT1" s="212" t="s">
        <v>470</v>
      </c>
      <c r="NU1" s="212" t="s">
        <v>1264</v>
      </c>
      <c r="NV1" s="212" t="s">
        <v>1266</v>
      </c>
      <c r="NW1" s="212" t="s">
        <v>1268</v>
      </c>
      <c r="NX1" s="212" t="s">
        <v>1270</v>
      </c>
      <c r="NY1" s="212" t="s">
        <v>471</v>
      </c>
      <c r="NZ1" s="212" t="s">
        <v>1272</v>
      </c>
      <c r="OA1" s="212" t="s">
        <v>472</v>
      </c>
      <c r="OB1" s="212" t="s">
        <v>1274</v>
      </c>
      <c r="OC1" s="220"/>
      <c r="OD1" s="212" t="s">
        <v>1276</v>
      </c>
      <c r="OE1" s="212" t="s">
        <v>473</v>
      </c>
      <c r="OF1" s="209"/>
      <c r="OG1" s="220"/>
      <c r="OH1" s="212" t="s">
        <v>1278</v>
      </c>
      <c r="OI1" s="212" t="s">
        <v>1280</v>
      </c>
      <c r="OJ1" s="212" t="s">
        <v>474</v>
      </c>
      <c r="OK1" s="209"/>
      <c r="OL1" s="220"/>
      <c r="OM1" s="212" t="s">
        <v>477</v>
      </c>
      <c r="ON1" s="212" t="s">
        <v>1362</v>
      </c>
      <c r="OO1" s="212" t="s">
        <v>1364</v>
      </c>
      <c r="OP1" s="212" t="s">
        <v>478</v>
      </c>
      <c r="OQ1" s="212" t="s">
        <v>479</v>
      </c>
      <c r="OR1" s="212" t="s">
        <v>1462</v>
      </c>
      <c r="OS1" s="212" t="s">
        <v>1464</v>
      </c>
      <c r="OT1" s="212" t="s">
        <v>1466</v>
      </c>
      <c r="OU1" s="212" t="s">
        <v>1468</v>
      </c>
      <c r="OV1" s="212" t="s">
        <v>1470</v>
      </c>
      <c r="OW1" s="220"/>
      <c r="OX1" s="212" t="s">
        <v>481</v>
      </c>
      <c r="OY1" s="212" t="s">
        <v>1472</v>
      </c>
      <c r="OZ1" s="212" t="s">
        <v>1474</v>
      </c>
      <c r="PA1" s="212" t="s">
        <v>1476</v>
      </c>
      <c r="PB1" s="212" t="s">
        <v>1478</v>
      </c>
      <c r="PC1" s="212" t="s">
        <v>1480</v>
      </c>
      <c r="PD1" s="212" t="s">
        <v>1482</v>
      </c>
      <c r="PE1" s="220"/>
      <c r="PF1" s="212" t="s">
        <v>1484</v>
      </c>
      <c r="PG1" s="212" t="s">
        <v>483</v>
      </c>
      <c r="PH1" s="220"/>
      <c r="PI1" s="212" t="s">
        <v>485</v>
      </c>
      <c r="PJ1" s="212" t="s">
        <v>1514</v>
      </c>
      <c r="PK1" s="212" t="s">
        <v>1516</v>
      </c>
      <c r="PL1" s="220"/>
      <c r="PM1" s="212" t="s">
        <v>487</v>
      </c>
      <c r="PN1" s="212" t="s">
        <v>1518</v>
      </c>
      <c r="PO1" s="212" t="s">
        <v>1519</v>
      </c>
      <c r="PP1" s="212" t="s">
        <v>1520</v>
      </c>
      <c r="PQ1" s="212" t="s">
        <v>1521</v>
      </c>
      <c r="PR1" s="212" t="s">
        <v>1523</v>
      </c>
      <c r="PS1" s="212" t="s">
        <v>1524</v>
      </c>
      <c r="PT1" s="212" t="s">
        <v>1526</v>
      </c>
      <c r="PU1" s="212" t="s">
        <v>1527</v>
      </c>
      <c r="PV1" s="209"/>
      <c r="PW1" s="220"/>
      <c r="PX1" s="212" t="s">
        <v>488</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489</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0"/>
      <c r="RX1" s="212" t="s">
        <v>490</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0"/>
      <c r="SO1" s="212" t="s">
        <v>493</v>
      </c>
      <c r="SP1" s="212" t="s">
        <v>1529</v>
      </c>
      <c r="SQ1" s="212" t="s">
        <v>1531</v>
      </c>
      <c r="SR1" s="212" t="s">
        <v>494</v>
      </c>
      <c r="SS1" s="212" t="s">
        <v>1533</v>
      </c>
      <c r="ST1" s="212" t="s">
        <v>1535</v>
      </c>
      <c r="SU1" s="212" t="s">
        <v>1537</v>
      </c>
      <c r="SV1" s="212" t="s">
        <v>1539</v>
      </c>
      <c r="SW1" s="220"/>
      <c r="SX1" s="212" t="s">
        <v>496</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0"/>
      <c r="TP1" s="212" t="s">
        <v>499</v>
      </c>
      <c r="TQ1" s="212" t="s">
        <v>1571</v>
      </c>
      <c r="TR1" s="212" t="s">
        <v>1573</v>
      </c>
      <c r="TS1" s="212" t="s">
        <v>1575</v>
      </c>
      <c r="TT1" s="212" t="s">
        <v>1577</v>
      </c>
      <c r="TU1" s="212" t="s">
        <v>1579</v>
      </c>
      <c r="TV1" s="212" t="s">
        <v>500</v>
      </c>
      <c r="TW1" s="212" t="s">
        <v>1581</v>
      </c>
      <c r="TX1" s="212" t="s">
        <v>1583</v>
      </c>
      <c r="TY1" s="212" t="s">
        <v>1585</v>
      </c>
      <c r="TZ1" s="212" t="s">
        <v>1587</v>
      </c>
      <c r="UA1" s="212" t="s">
        <v>1589</v>
      </c>
      <c r="UB1" s="212" t="s">
        <v>1591</v>
      </c>
      <c r="UC1" s="220"/>
      <c r="UD1" s="212" t="s">
        <v>502</v>
      </c>
      <c r="UE1" s="209"/>
      <c r="UF1" s="220"/>
      <c r="UG1" s="212" t="s">
        <v>503</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2" customFormat="1" hidden="1" x14ac:dyDescent="0.25">
      <c r="K2" s="190"/>
      <c r="V2" s="152" t="s">
        <v>252</v>
      </c>
      <c r="W2" s="152" t="s">
        <v>253</v>
      </c>
    </row>
    <row r="3" spans="1:576" x14ac:dyDescent="0.25">
      <c r="B3" s="118"/>
      <c r="C3" s="119"/>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9"/>
    </row>
    <row r="4" spans="1:576" x14ac:dyDescent="0.25">
      <c r="B4" s="118"/>
      <c r="C4" s="119"/>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9"/>
    </row>
    <row r="5" spans="1:576" x14ac:dyDescent="0.25">
      <c r="B5" s="118"/>
      <c r="C5" s="119"/>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9"/>
    </row>
    <row r="6" spans="1:576" x14ac:dyDescent="0.25">
      <c r="B6" s="118"/>
      <c r="C6" s="119"/>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9"/>
    </row>
    <row r="7" spans="1:576" x14ac:dyDescent="0.25">
      <c r="B7" s="115"/>
      <c r="C7" s="119" t="s">
        <v>88</v>
      </c>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19"/>
    </row>
    <row r="8" spans="1:576" x14ac:dyDescent="0.25">
      <c r="B8" s="121"/>
      <c r="C8" s="119" t="s">
        <v>371</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19"/>
    </row>
    <row r="9" spans="1:576" x14ac:dyDescent="0.25">
      <c r="B9" s="115"/>
      <c r="C9" s="119" t="s">
        <v>89</v>
      </c>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19"/>
    </row>
    <row r="10" spans="1:576" ht="29.25" thickBot="1" x14ac:dyDescent="0.3">
      <c r="K10" s="261"/>
      <c r="L10" s="261"/>
      <c r="M10" s="261"/>
      <c r="N10" s="262" t="s">
        <v>519</v>
      </c>
      <c r="O10" s="261"/>
      <c r="P10" s="261"/>
      <c r="Q10" s="261"/>
      <c r="R10" s="261"/>
      <c r="S10" s="261"/>
      <c r="T10" s="261"/>
      <c r="U10" s="261"/>
    </row>
    <row r="11" spans="1:576" ht="105.75" thickBot="1" x14ac:dyDescent="0.3">
      <c r="B11" s="223" t="s">
        <v>256</v>
      </c>
      <c r="C11" s="224" t="s">
        <v>255</v>
      </c>
      <c r="D11" s="225" t="s">
        <v>252</v>
      </c>
      <c r="E11" s="225" t="s">
        <v>253</v>
      </c>
      <c r="F11" s="225" t="s">
        <v>372</v>
      </c>
      <c r="G11" s="225" t="s">
        <v>588</v>
      </c>
      <c r="H11" s="225" t="s">
        <v>590</v>
      </c>
      <c r="I11" s="260" t="s">
        <v>591</v>
      </c>
      <c r="J11" s="225" t="s">
        <v>589</v>
      </c>
      <c r="K11" s="260" t="s">
        <v>247</v>
      </c>
      <c r="L11" s="260" t="s">
        <v>234</v>
      </c>
      <c r="M11" s="260" t="s">
        <v>600</v>
      </c>
      <c r="N11" s="260" t="s">
        <v>248</v>
      </c>
      <c r="O11" s="260" t="s">
        <v>172</v>
      </c>
      <c r="P11" s="260" t="s">
        <v>601</v>
      </c>
      <c r="Q11" s="260" t="s">
        <v>249</v>
      </c>
      <c r="R11" s="260" t="s">
        <v>602</v>
      </c>
      <c r="S11" s="260" t="s">
        <v>603</v>
      </c>
      <c r="T11" s="260" t="s">
        <v>250</v>
      </c>
      <c r="U11" s="260" t="s">
        <v>604</v>
      </c>
      <c r="V11" s="260" t="s">
        <v>520</v>
      </c>
      <c r="W11" s="260" t="s">
        <v>538</v>
      </c>
      <c r="X11" s="260" t="s">
        <v>521</v>
      </c>
      <c r="Y11" s="260" t="s">
        <v>535</v>
      </c>
      <c r="Z11" s="260" t="s">
        <v>522</v>
      </c>
      <c r="AA11" s="260" t="s">
        <v>523</v>
      </c>
      <c r="AB11" s="260" t="s">
        <v>524</v>
      </c>
      <c r="AC11" s="260" t="s">
        <v>534</v>
      </c>
      <c r="AD11" s="260" t="s">
        <v>525</v>
      </c>
      <c r="AE11" s="260" t="s">
        <v>526</v>
      </c>
      <c r="AF11" s="260" t="s">
        <v>527</v>
      </c>
      <c r="AG11" s="260" t="s">
        <v>533</v>
      </c>
      <c r="AH11" s="260" t="s">
        <v>528</v>
      </c>
      <c r="AI11" s="260" t="s">
        <v>529</v>
      </c>
      <c r="AJ11" s="260" t="s">
        <v>530</v>
      </c>
      <c r="AK11" s="260" t="s">
        <v>532</v>
      </c>
      <c r="AL11" s="260" t="s">
        <v>531</v>
      </c>
    </row>
    <row r="12" spans="1:576" x14ac:dyDescent="0.25">
      <c r="B12" s="217" t="s">
        <v>375</v>
      </c>
      <c r="C12" s="218" t="s">
        <v>257</v>
      </c>
      <c r="D12" s="219">
        <f>D13+D38+D63+D69+D76</f>
        <v>2652000</v>
      </c>
      <c r="E12" s="219">
        <f>E13+E38+E63+E69+E76</f>
        <v>72000</v>
      </c>
      <c r="F12" s="219">
        <f t="shared" ref="F12:F110" si="0">D12+E12</f>
        <v>2724000</v>
      </c>
      <c r="G12" s="219">
        <f t="shared" ref="G12:I12" si="1">G13+G38+G63+G69+G76</f>
        <v>0</v>
      </c>
      <c r="H12" s="219">
        <f>F12-G12</f>
        <v>2724000</v>
      </c>
      <c r="I12" s="219">
        <f t="shared" si="1"/>
        <v>0</v>
      </c>
      <c r="J12" s="219">
        <f>F12-I12</f>
        <v>2724000</v>
      </c>
      <c r="K12" s="219">
        <f t="shared" ref="K12:AJ12" si="2">K13+K38+K63+K69+K76</f>
        <v>0</v>
      </c>
      <c r="L12" s="219">
        <f t="shared" si="2"/>
        <v>0</v>
      </c>
      <c r="M12" s="219">
        <f t="shared" si="2"/>
        <v>0</v>
      </c>
      <c r="N12" s="219">
        <f t="shared" si="2"/>
        <v>0</v>
      </c>
      <c r="O12" s="219">
        <f t="shared" si="2"/>
        <v>300000</v>
      </c>
      <c r="P12" s="219">
        <f t="shared" si="2"/>
        <v>0</v>
      </c>
      <c r="Q12" s="219">
        <f t="shared" si="2"/>
        <v>2352000</v>
      </c>
      <c r="R12" s="219">
        <f t="shared" si="2"/>
        <v>0</v>
      </c>
      <c r="S12" s="219">
        <f t="shared" si="2"/>
        <v>0</v>
      </c>
      <c r="T12" s="219">
        <f t="shared" si="2"/>
        <v>0</v>
      </c>
      <c r="U12" s="219">
        <f t="shared" si="2"/>
        <v>72000</v>
      </c>
      <c r="V12" s="219">
        <f t="shared" si="2"/>
        <v>2652000</v>
      </c>
      <c r="W12" s="219">
        <f t="shared" si="2"/>
        <v>0</v>
      </c>
      <c r="X12" s="219">
        <f t="shared" si="2"/>
        <v>72000</v>
      </c>
      <c r="Y12" s="219">
        <f>V12+W12+X12</f>
        <v>2724000</v>
      </c>
      <c r="Z12" s="219">
        <f t="shared" si="2"/>
        <v>0</v>
      </c>
      <c r="AA12" s="219">
        <f t="shared" si="2"/>
        <v>0</v>
      </c>
      <c r="AB12" s="219">
        <f t="shared" si="2"/>
        <v>0</v>
      </c>
      <c r="AC12" s="219">
        <f>Z12+AA12+AB12</f>
        <v>0</v>
      </c>
      <c r="AD12" s="219">
        <f t="shared" si="2"/>
        <v>0</v>
      </c>
      <c r="AE12" s="219">
        <f t="shared" si="2"/>
        <v>0</v>
      </c>
      <c r="AF12" s="219">
        <f t="shared" si="2"/>
        <v>0</v>
      </c>
      <c r="AG12" s="219">
        <f>AD12+AE12+AF12</f>
        <v>0</v>
      </c>
      <c r="AH12" s="219">
        <f t="shared" si="2"/>
        <v>0</v>
      </c>
      <c r="AI12" s="219">
        <f t="shared" si="2"/>
        <v>0</v>
      </c>
      <c r="AJ12" s="219">
        <f t="shared" si="2"/>
        <v>0</v>
      </c>
      <c r="AK12" s="219">
        <f>AH12+AI12+AJ12</f>
        <v>0</v>
      </c>
      <c r="AL12" s="219">
        <f>Y12+AC12+AG12+AK12</f>
        <v>2724000</v>
      </c>
    </row>
    <row r="13" spans="1:576" x14ac:dyDescent="0.25">
      <c r="B13" s="220" t="s">
        <v>376</v>
      </c>
      <c r="C13" s="221" t="s">
        <v>258</v>
      </c>
      <c r="D13" s="222">
        <f>SUM(D14:D37)</f>
        <v>2652000</v>
      </c>
      <c r="E13" s="222">
        <f>SUM(E14:E37)</f>
        <v>72000</v>
      </c>
      <c r="F13" s="222">
        <f t="shared" si="0"/>
        <v>2724000</v>
      </c>
      <c r="G13" s="222">
        <f t="shared" ref="G13:I13" si="3">SUM(G14:G37)</f>
        <v>0</v>
      </c>
      <c r="H13" s="222">
        <f t="shared" ref="H13:H221" si="4">F13-G13</f>
        <v>2724000</v>
      </c>
      <c r="I13" s="222">
        <f t="shared" si="3"/>
        <v>0</v>
      </c>
      <c r="J13" s="222">
        <f t="shared" ref="J13:J221" si="5">F13-I13</f>
        <v>2724000</v>
      </c>
      <c r="K13" s="222">
        <f t="shared" ref="K13:AJ13" si="6">SUM(K14:K37)</f>
        <v>0</v>
      </c>
      <c r="L13" s="222">
        <f t="shared" si="6"/>
        <v>0</v>
      </c>
      <c r="M13" s="222">
        <f t="shared" si="6"/>
        <v>0</v>
      </c>
      <c r="N13" s="222">
        <f t="shared" si="6"/>
        <v>0</v>
      </c>
      <c r="O13" s="222">
        <f t="shared" si="6"/>
        <v>300000</v>
      </c>
      <c r="P13" s="222">
        <f t="shared" si="6"/>
        <v>0</v>
      </c>
      <c r="Q13" s="222">
        <f t="shared" si="6"/>
        <v>2352000</v>
      </c>
      <c r="R13" s="222">
        <f t="shared" si="6"/>
        <v>0</v>
      </c>
      <c r="S13" s="222">
        <f t="shared" si="6"/>
        <v>0</v>
      </c>
      <c r="T13" s="222">
        <f t="shared" si="6"/>
        <v>0</v>
      </c>
      <c r="U13" s="222">
        <f t="shared" si="6"/>
        <v>72000</v>
      </c>
      <c r="V13" s="222">
        <f t="shared" si="6"/>
        <v>2652000</v>
      </c>
      <c r="W13" s="222">
        <f t="shared" si="6"/>
        <v>0</v>
      </c>
      <c r="X13" s="222">
        <f t="shared" si="6"/>
        <v>72000</v>
      </c>
      <c r="Y13" s="222">
        <f t="shared" ref="Y13:Y221" si="7">V13+W13+X13</f>
        <v>2724000</v>
      </c>
      <c r="Z13" s="222">
        <f t="shared" si="6"/>
        <v>0</v>
      </c>
      <c r="AA13" s="222">
        <f t="shared" si="6"/>
        <v>0</v>
      </c>
      <c r="AB13" s="222">
        <f t="shared" si="6"/>
        <v>0</v>
      </c>
      <c r="AC13" s="222">
        <f t="shared" ref="AC13:AC221" si="8">Z13+AA13+AB13</f>
        <v>0</v>
      </c>
      <c r="AD13" s="222">
        <f t="shared" si="6"/>
        <v>0</v>
      </c>
      <c r="AE13" s="222">
        <f t="shared" si="6"/>
        <v>0</v>
      </c>
      <c r="AF13" s="222">
        <f t="shared" si="6"/>
        <v>0</v>
      </c>
      <c r="AG13" s="222">
        <f t="shared" ref="AG13:AG221" si="9">AD13+AE13+AF13</f>
        <v>0</v>
      </c>
      <c r="AH13" s="222">
        <f t="shared" si="6"/>
        <v>0</v>
      </c>
      <c r="AI13" s="222">
        <f t="shared" si="6"/>
        <v>0</v>
      </c>
      <c r="AJ13" s="222">
        <f t="shared" si="6"/>
        <v>0</v>
      </c>
      <c r="AK13" s="222">
        <f t="shared" ref="AK13:AK221" si="10">AH13+AI13+AJ13</f>
        <v>0</v>
      </c>
      <c r="AL13" s="222">
        <f t="shared" ref="AL13:AL221" si="11">Y13+AC13+AG13+AK13</f>
        <v>2724000</v>
      </c>
    </row>
    <row r="14" spans="1:576" x14ac:dyDescent="0.25">
      <c r="B14" s="212" t="s">
        <v>377</v>
      </c>
      <c r="C14" s="213" t="s">
        <v>259</v>
      </c>
      <c r="D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72000</v>
      </c>
      <c r="F14" s="214">
        <f t="shared" si="0"/>
        <v>72000</v>
      </c>
      <c r="G14" s="214"/>
      <c r="H14" s="214">
        <f t="shared" si="4"/>
        <v>72000</v>
      </c>
      <c r="I14" s="214"/>
      <c r="J14" s="214">
        <f t="shared" si="5"/>
        <v>72000</v>
      </c>
      <c r="K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72000</v>
      </c>
      <c r="V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72000</v>
      </c>
      <c r="Y14" s="214">
        <f t="shared" si="7"/>
        <v>72000</v>
      </c>
      <c r="Z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4">
        <f t="shared" si="8"/>
        <v>0</v>
      </c>
      <c r="AD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4">
        <f t="shared" si="9"/>
        <v>0</v>
      </c>
      <c r="AH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4">
        <f t="shared" si="10"/>
        <v>0</v>
      </c>
      <c r="AL14" s="214">
        <f t="shared" si="11"/>
        <v>72000</v>
      </c>
    </row>
    <row r="15" spans="1:576" x14ac:dyDescent="0.25">
      <c r="B15" s="212" t="s">
        <v>795</v>
      </c>
      <c r="C15" s="213" t="s">
        <v>796</v>
      </c>
      <c r="D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4">
        <f t="shared" si="0"/>
        <v>0</v>
      </c>
      <c r="G15" s="214"/>
      <c r="H15" s="214">
        <f t="shared" si="4"/>
        <v>0</v>
      </c>
      <c r="I15" s="214"/>
      <c r="J15" s="214">
        <f t="shared" si="5"/>
        <v>0</v>
      </c>
      <c r="K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4">
        <f t="shared" si="7"/>
        <v>0</v>
      </c>
      <c r="Z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4">
        <f t="shared" si="8"/>
        <v>0</v>
      </c>
      <c r="AD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4">
        <f t="shared" si="9"/>
        <v>0</v>
      </c>
      <c r="AH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4">
        <f t="shared" si="10"/>
        <v>0</v>
      </c>
      <c r="AL15" s="214">
        <f t="shared" si="11"/>
        <v>0</v>
      </c>
    </row>
    <row r="16" spans="1:576" x14ac:dyDescent="0.25">
      <c r="B16" s="212" t="s">
        <v>797</v>
      </c>
      <c r="C16" s="213" t="s">
        <v>798</v>
      </c>
      <c r="D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4">
        <f t="shared" si="0"/>
        <v>0</v>
      </c>
      <c r="G16" s="214"/>
      <c r="H16" s="214">
        <f t="shared" si="4"/>
        <v>0</v>
      </c>
      <c r="I16" s="214"/>
      <c r="J16" s="214">
        <f t="shared" si="5"/>
        <v>0</v>
      </c>
      <c r="K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4">
        <f t="shared" si="7"/>
        <v>0</v>
      </c>
      <c r="Z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4">
        <f t="shared" si="8"/>
        <v>0</v>
      </c>
      <c r="AD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4">
        <f t="shared" si="9"/>
        <v>0</v>
      </c>
      <c r="AH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4">
        <f t="shared" si="10"/>
        <v>0</v>
      </c>
      <c r="AL16" s="214">
        <f t="shared" si="11"/>
        <v>0</v>
      </c>
    </row>
    <row r="17" spans="2:38" x14ac:dyDescent="0.25">
      <c r="B17" s="212" t="s">
        <v>799</v>
      </c>
      <c r="C17" s="213" t="s">
        <v>800</v>
      </c>
      <c r="D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4">
        <f t="shared" si="0"/>
        <v>0</v>
      </c>
      <c r="G17" s="214"/>
      <c r="H17" s="214">
        <f t="shared" si="4"/>
        <v>0</v>
      </c>
      <c r="I17" s="214"/>
      <c r="J17" s="214">
        <f t="shared" si="5"/>
        <v>0</v>
      </c>
      <c r="K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4">
        <f t="shared" si="7"/>
        <v>0</v>
      </c>
      <c r="Z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4">
        <f t="shared" si="8"/>
        <v>0</v>
      </c>
      <c r="AD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4">
        <f t="shared" si="9"/>
        <v>0</v>
      </c>
      <c r="AH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4">
        <f t="shared" si="10"/>
        <v>0</v>
      </c>
      <c r="AL17" s="214">
        <f t="shared" si="11"/>
        <v>0</v>
      </c>
    </row>
    <row r="18" spans="2:38" x14ac:dyDescent="0.25">
      <c r="B18" s="212" t="s">
        <v>801</v>
      </c>
      <c r="C18" s="213" t="s">
        <v>802</v>
      </c>
      <c r="D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4">
        <f t="shared" si="0"/>
        <v>0</v>
      </c>
      <c r="G18" s="214"/>
      <c r="H18" s="214">
        <f t="shared" si="4"/>
        <v>0</v>
      </c>
      <c r="I18" s="214"/>
      <c r="J18" s="214">
        <f t="shared" si="5"/>
        <v>0</v>
      </c>
      <c r="K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4">
        <f t="shared" si="7"/>
        <v>0</v>
      </c>
      <c r="Z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4">
        <f t="shared" si="8"/>
        <v>0</v>
      </c>
      <c r="AD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4">
        <f t="shared" si="9"/>
        <v>0</v>
      </c>
      <c r="AH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4">
        <f t="shared" si="10"/>
        <v>0</v>
      </c>
      <c r="AL18" s="214">
        <f t="shared" si="11"/>
        <v>0</v>
      </c>
    </row>
    <row r="19" spans="2:38" x14ac:dyDescent="0.25">
      <c r="B19" s="212" t="s">
        <v>803</v>
      </c>
      <c r="C19" s="213" t="s">
        <v>804</v>
      </c>
      <c r="D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4">
        <f t="shared" si="0"/>
        <v>0</v>
      </c>
      <c r="G19" s="214"/>
      <c r="H19" s="214">
        <f t="shared" si="4"/>
        <v>0</v>
      </c>
      <c r="I19" s="214"/>
      <c r="J19" s="214">
        <f t="shared" si="5"/>
        <v>0</v>
      </c>
      <c r="K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4">
        <f t="shared" si="7"/>
        <v>0</v>
      </c>
      <c r="Z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4">
        <f t="shared" si="8"/>
        <v>0</v>
      </c>
      <c r="AD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4">
        <f t="shared" si="9"/>
        <v>0</v>
      </c>
      <c r="AH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4">
        <f t="shared" si="10"/>
        <v>0</v>
      </c>
      <c r="AL19" s="214">
        <f t="shared" si="11"/>
        <v>0</v>
      </c>
    </row>
    <row r="20" spans="2:38" x14ac:dyDescent="0.25">
      <c r="B20" s="212" t="s">
        <v>805</v>
      </c>
      <c r="C20" s="213" t="s">
        <v>806</v>
      </c>
      <c r="D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4">
        <f t="shared" si="0"/>
        <v>0</v>
      </c>
      <c r="G20" s="214"/>
      <c r="H20" s="214">
        <f t="shared" si="4"/>
        <v>0</v>
      </c>
      <c r="I20" s="214"/>
      <c r="J20" s="214">
        <f t="shared" si="5"/>
        <v>0</v>
      </c>
      <c r="K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4">
        <f t="shared" si="7"/>
        <v>0</v>
      </c>
      <c r="Z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4">
        <f t="shared" si="8"/>
        <v>0</v>
      </c>
      <c r="AD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4">
        <f t="shared" si="9"/>
        <v>0</v>
      </c>
      <c r="AH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4">
        <f t="shared" si="10"/>
        <v>0</v>
      </c>
      <c r="AL20" s="214">
        <f t="shared" si="11"/>
        <v>0</v>
      </c>
    </row>
    <row r="21" spans="2:38" x14ac:dyDescent="0.25">
      <c r="B21" s="212" t="s">
        <v>378</v>
      </c>
      <c r="C21" s="213" t="s">
        <v>260</v>
      </c>
      <c r="D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300000</v>
      </c>
      <c r="E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4">
        <f t="shared" ref="F21:F37" si="12">D21+E21</f>
        <v>300000</v>
      </c>
      <c r="G21" s="214"/>
      <c r="H21" s="214">
        <f t="shared" ref="H21:H37" si="13">F21-G21</f>
        <v>300000</v>
      </c>
      <c r="I21" s="214"/>
      <c r="J21" s="214">
        <f t="shared" ref="J21:J37" si="14">F21-I21</f>
        <v>300000</v>
      </c>
      <c r="K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300000</v>
      </c>
      <c r="P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300000</v>
      </c>
      <c r="W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4">
        <f t="shared" ref="Y21:Y38" si="15">V21+W21+X21</f>
        <v>300000</v>
      </c>
      <c r="Z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4">
        <f t="shared" ref="AC21:AC37" si="16">Z21+AA21+AB21</f>
        <v>0</v>
      </c>
      <c r="AD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4">
        <f t="shared" ref="AG21:AG37" si="17">AD21+AE21+AF21</f>
        <v>0</v>
      </c>
      <c r="AH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4">
        <f t="shared" ref="AK21:AK37" si="18">AH21+AI21+AJ21</f>
        <v>0</v>
      </c>
      <c r="AL21" s="214">
        <f t="shared" ref="AL21:AL37" si="19">Y21+AC21+AG21+AK21</f>
        <v>300000</v>
      </c>
    </row>
    <row r="22" spans="2:38" x14ac:dyDescent="0.25">
      <c r="B22" s="212" t="s">
        <v>808</v>
      </c>
      <c r="C22" s="213" t="s">
        <v>807</v>
      </c>
      <c r="D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4">
        <f t="shared" ref="F22" si="20">D22+E22</f>
        <v>0</v>
      </c>
      <c r="G22" s="214"/>
      <c r="H22" s="214">
        <f t="shared" ref="H22" si="21">F22-G22</f>
        <v>0</v>
      </c>
      <c r="I22" s="214"/>
      <c r="J22" s="214">
        <f t="shared" ref="J22" si="22">F22-I22</f>
        <v>0</v>
      </c>
      <c r="K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4">
        <f t="shared" ref="Y22" si="23">V22+W22+X22</f>
        <v>0</v>
      </c>
      <c r="Z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4">
        <f t="shared" ref="AC22" si="24">Z22+AA22+AB22</f>
        <v>0</v>
      </c>
      <c r="AD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4">
        <f t="shared" ref="AG22" si="25">AD22+AE22+AF22</f>
        <v>0</v>
      </c>
      <c r="AH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4">
        <f t="shared" ref="AK22" si="26">AH22+AI22+AJ22</f>
        <v>0</v>
      </c>
      <c r="AL22" s="214">
        <f t="shared" ref="AL22" si="27">Y22+AC22+AG22+AK22</f>
        <v>0</v>
      </c>
    </row>
    <row r="23" spans="2:38" x14ac:dyDescent="0.25">
      <c r="B23" s="212" t="s">
        <v>379</v>
      </c>
      <c r="C23" s="213" t="s">
        <v>261</v>
      </c>
      <c r="D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4">
        <f t="shared" si="12"/>
        <v>0</v>
      </c>
      <c r="G23" s="214"/>
      <c r="H23" s="214">
        <f t="shared" si="13"/>
        <v>0</v>
      </c>
      <c r="I23" s="214"/>
      <c r="J23" s="214">
        <f t="shared" si="14"/>
        <v>0</v>
      </c>
      <c r="K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4">
        <f t="shared" si="15"/>
        <v>0</v>
      </c>
      <c r="Z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4">
        <f t="shared" si="16"/>
        <v>0</v>
      </c>
      <c r="AD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4">
        <f t="shared" si="17"/>
        <v>0</v>
      </c>
      <c r="AH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4">
        <f t="shared" si="18"/>
        <v>0</v>
      </c>
      <c r="AL23" s="214">
        <f t="shared" si="19"/>
        <v>0</v>
      </c>
    </row>
    <row r="24" spans="2:38" x14ac:dyDescent="0.25">
      <c r="B24" s="212" t="s">
        <v>810</v>
      </c>
      <c r="C24" s="213" t="s">
        <v>809</v>
      </c>
      <c r="D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4">
        <f t="shared" ref="F24:F27" si="28">D24+E24</f>
        <v>0</v>
      </c>
      <c r="G24" s="214"/>
      <c r="H24" s="214">
        <f t="shared" ref="H24:H27" si="29">F24-G24</f>
        <v>0</v>
      </c>
      <c r="I24" s="214"/>
      <c r="J24" s="214">
        <f t="shared" ref="J24:J27" si="30">F24-I24</f>
        <v>0</v>
      </c>
      <c r="K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4">
        <f t="shared" ref="Y24:Y27" si="31">V24+W24+X24</f>
        <v>0</v>
      </c>
      <c r="Z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4">
        <f t="shared" ref="AC24:AC27" si="32">Z24+AA24+AB24</f>
        <v>0</v>
      </c>
      <c r="AD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4">
        <f t="shared" ref="AG24:AG27" si="33">AD24+AE24+AF24</f>
        <v>0</v>
      </c>
      <c r="AH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4">
        <f t="shared" ref="AK24:AK27" si="34">AH24+AI24+AJ24</f>
        <v>0</v>
      </c>
      <c r="AL24" s="214">
        <f t="shared" ref="AL24:AL27" si="35">Y24+AC24+AG24+AK24</f>
        <v>0</v>
      </c>
    </row>
    <row r="25" spans="2:38" x14ac:dyDescent="0.25">
      <c r="B25" s="212" t="s">
        <v>812</v>
      </c>
      <c r="C25" s="213" t="s">
        <v>811</v>
      </c>
      <c r="D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4">
        <f t="shared" si="28"/>
        <v>0</v>
      </c>
      <c r="G25" s="214"/>
      <c r="H25" s="214">
        <f t="shared" si="29"/>
        <v>0</v>
      </c>
      <c r="I25" s="214"/>
      <c r="J25" s="214">
        <f t="shared" si="30"/>
        <v>0</v>
      </c>
      <c r="K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4">
        <f t="shared" si="31"/>
        <v>0</v>
      </c>
      <c r="Z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4">
        <f t="shared" si="32"/>
        <v>0</v>
      </c>
      <c r="AD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4">
        <f t="shared" si="33"/>
        <v>0</v>
      </c>
      <c r="AH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4">
        <f t="shared" si="34"/>
        <v>0</v>
      </c>
      <c r="AL25" s="214">
        <f t="shared" si="35"/>
        <v>0</v>
      </c>
    </row>
    <row r="26" spans="2:38" x14ac:dyDescent="0.25">
      <c r="B26" s="212" t="s">
        <v>814</v>
      </c>
      <c r="C26" s="213" t="s">
        <v>813</v>
      </c>
      <c r="D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4">
        <f t="shared" si="28"/>
        <v>0</v>
      </c>
      <c r="G26" s="214"/>
      <c r="H26" s="214">
        <f t="shared" si="29"/>
        <v>0</v>
      </c>
      <c r="I26" s="214"/>
      <c r="J26" s="214">
        <f t="shared" si="30"/>
        <v>0</v>
      </c>
      <c r="K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4">
        <f t="shared" si="31"/>
        <v>0</v>
      </c>
      <c r="Z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4">
        <f t="shared" si="32"/>
        <v>0</v>
      </c>
      <c r="AD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4">
        <f t="shared" si="33"/>
        <v>0</v>
      </c>
      <c r="AH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4">
        <f t="shared" si="34"/>
        <v>0</v>
      </c>
      <c r="AL26" s="214">
        <f t="shared" si="35"/>
        <v>0</v>
      </c>
    </row>
    <row r="27" spans="2:38" x14ac:dyDescent="0.25">
      <c r="B27" s="212" t="s">
        <v>380</v>
      </c>
      <c r="C27" s="213" t="s">
        <v>262</v>
      </c>
      <c r="D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4">
        <f t="shared" si="28"/>
        <v>0</v>
      </c>
      <c r="G27" s="214"/>
      <c r="H27" s="214">
        <f t="shared" si="29"/>
        <v>0</v>
      </c>
      <c r="I27" s="214"/>
      <c r="J27" s="214">
        <f t="shared" si="30"/>
        <v>0</v>
      </c>
      <c r="K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4">
        <f t="shared" si="31"/>
        <v>0</v>
      </c>
      <c r="Z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4">
        <f t="shared" si="32"/>
        <v>0</v>
      </c>
      <c r="AD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4">
        <f t="shared" si="33"/>
        <v>0</v>
      </c>
      <c r="AH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4">
        <f t="shared" si="34"/>
        <v>0</v>
      </c>
      <c r="AL27" s="214">
        <f t="shared" si="35"/>
        <v>0</v>
      </c>
    </row>
    <row r="28" spans="2:38" x14ac:dyDescent="0.25">
      <c r="B28" s="212" t="s">
        <v>815</v>
      </c>
      <c r="C28" s="213" t="s">
        <v>816</v>
      </c>
      <c r="D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4">
        <f t="shared" si="12"/>
        <v>0</v>
      </c>
      <c r="G28" s="214"/>
      <c r="H28" s="214">
        <f t="shared" si="13"/>
        <v>0</v>
      </c>
      <c r="I28" s="214"/>
      <c r="J28" s="214">
        <f t="shared" si="14"/>
        <v>0</v>
      </c>
      <c r="K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4">
        <f t="shared" si="15"/>
        <v>0</v>
      </c>
      <c r="Z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4">
        <f t="shared" si="16"/>
        <v>0</v>
      </c>
      <c r="AD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4">
        <f t="shared" si="17"/>
        <v>0</v>
      </c>
      <c r="AH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4">
        <f t="shared" si="18"/>
        <v>0</v>
      </c>
      <c r="AL28" s="214">
        <f t="shared" si="19"/>
        <v>0</v>
      </c>
    </row>
    <row r="29" spans="2:38" x14ac:dyDescent="0.25">
      <c r="B29" s="212" t="s">
        <v>818</v>
      </c>
      <c r="C29" s="213" t="s">
        <v>817</v>
      </c>
      <c r="D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4">
        <f t="shared" ref="F29:F30" si="36">D29+E29</f>
        <v>0</v>
      </c>
      <c r="G29" s="214"/>
      <c r="H29" s="214">
        <f t="shared" ref="H29:H30" si="37">F29-G29</f>
        <v>0</v>
      </c>
      <c r="I29" s="214"/>
      <c r="J29" s="214">
        <f t="shared" ref="J29:J30" si="38">F29-I29</f>
        <v>0</v>
      </c>
      <c r="K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4">
        <f t="shared" ref="Y29:Y30" si="39">V29+W29+X29</f>
        <v>0</v>
      </c>
      <c r="Z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4">
        <f t="shared" ref="AC29:AC30" si="40">Z29+AA29+AB29</f>
        <v>0</v>
      </c>
      <c r="AD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4">
        <f t="shared" ref="AG29:AG30" si="41">AD29+AE29+AF29</f>
        <v>0</v>
      </c>
      <c r="AH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4">
        <f t="shared" ref="AK29:AK30" si="42">AH29+AI29+AJ29</f>
        <v>0</v>
      </c>
      <c r="AL29" s="214">
        <f t="shared" ref="AL29:AL30" si="43">Y29+AC29+AG29+AK29</f>
        <v>0</v>
      </c>
    </row>
    <row r="30" spans="2:38" x14ac:dyDescent="0.25">
      <c r="B30" s="212" t="s">
        <v>381</v>
      </c>
      <c r="C30" s="213" t="s">
        <v>263</v>
      </c>
      <c r="D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4">
        <f t="shared" si="36"/>
        <v>0</v>
      </c>
      <c r="G30" s="214"/>
      <c r="H30" s="214">
        <f t="shared" si="37"/>
        <v>0</v>
      </c>
      <c r="I30" s="214"/>
      <c r="J30" s="214">
        <f t="shared" si="38"/>
        <v>0</v>
      </c>
      <c r="K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4">
        <f t="shared" si="39"/>
        <v>0</v>
      </c>
      <c r="Z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4">
        <f t="shared" si="40"/>
        <v>0</v>
      </c>
      <c r="AD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4">
        <f t="shared" si="41"/>
        <v>0</v>
      </c>
      <c r="AH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4">
        <f t="shared" si="42"/>
        <v>0</v>
      </c>
      <c r="AL30" s="214">
        <f t="shared" si="43"/>
        <v>0</v>
      </c>
    </row>
    <row r="31" spans="2:38" x14ac:dyDescent="0.25">
      <c r="B31" s="212" t="s">
        <v>820</v>
      </c>
      <c r="C31" s="213" t="s">
        <v>819</v>
      </c>
      <c r="D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4">
        <f t="shared" si="12"/>
        <v>0</v>
      </c>
      <c r="G31" s="214"/>
      <c r="H31" s="214">
        <f t="shared" si="13"/>
        <v>0</v>
      </c>
      <c r="I31" s="214"/>
      <c r="J31" s="214">
        <f t="shared" si="14"/>
        <v>0</v>
      </c>
      <c r="K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4">
        <f t="shared" si="15"/>
        <v>0</v>
      </c>
      <c r="Z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4">
        <f t="shared" si="16"/>
        <v>0</v>
      </c>
      <c r="AD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4">
        <f t="shared" si="17"/>
        <v>0</v>
      </c>
      <c r="AH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4">
        <f t="shared" si="18"/>
        <v>0</v>
      </c>
      <c r="AL31" s="214">
        <f t="shared" si="19"/>
        <v>0</v>
      </c>
    </row>
    <row r="32" spans="2:38" x14ac:dyDescent="0.25">
      <c r="B32" s="212" t="s">
        <v>382</v>
      </c>
      <c r="C32" s="213" t="s">
        <v>264</v>
      </c>
      <c r="D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2352000</v>
      </c>
      <c r="E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4">
        <f t="shared" si="12"/>
        <v>2352000</v>
      </c>
      <c r="G32" s="214"/>
      <c r="H32" s="214">
        <f t="shared" si="13"/>
        <v>2352000</v>
      </c>
      <c r="I32" s="214"/>
      <c r="J32" s="214">
        <f t="shared" si="14"/>
        <v>2352000</v>
      </c>
      <c r="K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2352000</v>
      </c>
      <c r="R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2352000</v>
      </c>
      <c r="W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4">
        <f t="shared" si="15"/>
        <v>2352000</v>
      </c>
      <c r="Z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4">
        <f t="shared" si="16"/>
        <v>0</v>
      </c>
      <c r="AD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4">
        <f t="shared" si="17"/>
        <v>0</v>
      </c>
      <c r="AH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4">
        <f t="shared" si="18"/>
        <v>0</v>
      </c>
      <c r="AL32" s="214">
        <f t="shared" si="19"/>
        <v>2352000</v>
      </c>
    </row>
    <row r="33" spans="2:38" x14ac:dyDescent="0.25">
      <c r="B33" s="212" t="s">
        <v>821</v>
      </c>
      <c r="C33" s="213" t="s">
        <v>823</v>
      </c>
      <c r="D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4">
        <f t="shared" ref="F33:F34" si="44">D33+E33</f>
        <v>0</v>
      </c>
      <c r="G33" s="214"/>
      <c r="H33" s="214">
        <f t="shared" ref="H33:H34" si="45">F33-G33</f>
        <v>0</v>
      </c>
      <c r="I33" s="214"/>
      <c r="J33" s="214">
        <f t="shared" ref="J33:J34" si="46">F33-I33</f>
        <v>0</v>
      </c>
      <c r="K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4">
        <f t="shared" ref="Y33:Y34" si="47">V33+W33+X33</f>
        <v>0</v>
      </c>
      <c r="Z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4">
        <f t="shared" ref="AC33:AC34" si="48">Z33+AA33+AB33</f>
        <v>0</v>
      </c>
      <c r="AD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4">
        <f t="shared" ref="AG33:AG34" si="49">AD33+AE33+AF33</f>
        <v>0</v>
      </c>
      <c r="AH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4">
        <f t="shared" ref="AK33:AK34" si="50">AH33+AI33+AJ33</f>
        <v>0</v>
      </c>
      <c r="AL33" s="214">
        <f t="shared" ref="AL33:AL34" si="51">Y33+AC33+AG33+AK33</f>
        <v>0</v>
      </c>
    </row>
    <row r="34" spans="2:38" x14ac:dyDescent="0.25">
      <c r="B34" s="212" t="s">
        <v>822</v>
      </c>
      <c r="C34" s="213" t="s">
        <v>824</v>
      </c>
      <c r="D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4">
        <f t="shared" si="44"/>
        <v>0</v>
      </c>
      <c r="G34" s="214"/>
      <c r="H34" s="214">
        <f t="shared" si="45"/>
        <v>0</v>
      </c>
      <c r="I34" s="214"/>
      <c r="J34" s="214">
        <f t="shared" si="46"/>
        <v>0</v>
      </c>
      <c r="K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4">
        <f t="shared" si="47"/>
        <v>0</v>
      </c>
      <c r="Z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4">
        <f t="shared" si="48"/>
        <v>0</v>
      </c>
      <c r="AD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4">
        <f t="shared" si="49"/>
        <v>0</v>
      </c>
      <c r="AH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4">
        <f t="shared" si="50"/>
        <v>0</v>
      </c>
      <c r="AL34" s="214">
        <f t="shared" si="51"/>
        <v>0</v>
      </c>
    </row>
    <row r="35" spans="2:38" x14ac:dyDescent="0.25">
      <c r="B35" s="212" t="s">
        <v>826</v>
      </c>
      <c r="C35" s="213" t="s">
        <v>825</v>
      </c>
      <c r="D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4">
        <f t="shared" si="12"/>
        <v>0</v>
      </c>
      <c r="G35" s="214"/>
      <c r="H35" s="214">
        <f t="shared" si="13"/>
        <v>0</v>
      </c>
      <c r="I35" s="214"/>
      <c r="J35" s="214">
        <f t="shared" si="14"/>
        <v>0</v>
      </c>
      <c r="K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4">
        <f t="shared" si="15"/>
        <v>0</v>
      </c>
      <c r="Z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4">
        <f t="shared" si="16"/>
        <v>0</v>
      </c>
      <c r="AD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4">
        <f t="shared" si="17"/>
        <v>0</v>
      </c>
      <c r="AH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4">
        <f t="shared" si="18"/>
        <v>0</v>
      </c>
      <c r="AL35" s="214">
        <f t="shared" si="19"/>
        <v>0</v>
      </c>
    </row>
    <row r="36" spans="2:38" x14ac:dyDescent="0.25">
      <c r="B36" s="212" t="s">
        <v>374</v>
      </c>
      <c r="C36" s="213" t="s">
        <v>265</v>
      </c>
      <c r="D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4">
        <f t="shared" ref="F36" si="52">D36+E36</f>
        <v>0</v>
      </c>
      <c r="G36" s="214"/>
      <c r="H36" s="214">
        <f t="shared" ref="H36" si="53">F36-G36</f>
        <v>0</v>
      </c>
      <c r="I36" s="214"/>
      <c r="J36" s="214">
        <f t="shared" ref="J36" si="54">F36-I36</f>
        <v>0</v>
      </c>
      <c r="K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4">
        <f t="shared" ref="Y36" si="55">V36+W36+X36</f>
        <v>0</v>
      </c>
      <c r="Z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4">
        <f t="shared" ref="AC36" si="56">Z36+AA36+AB36</f>
        <v>0</v>
      </c>
      <c r="AD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4">
        <f t="shared" ref="AG36" si="57">AD36+AE36+AF36</f>
        <v>0</v>
      </c>
      <c r="AH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4">
        <f t="shared" ref="AK36" si="58">AH36+AI36+AJ36</f>
        <v>0</v>
      </c>
      <c r="AL36" s="214">
        <f t="shared" ref="AL36" si="59">Y36+AC36+AG36+AK36</f>
        <v>0</v>
      </c>
    </row>
    <row r="37" spans="2:38" x14ac:dyDescent="0.25">
      <c r="B37" s="212" t="s">
        <v>841</v>
      </c>
      <c r="C37" s="213" t="s">
        <v>842</v>
      </c>
      <c r="D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4">
        <f t="shared" si="12"/>
        <v>0</v>
      </c>
      <c r="G37" s="214"/>
      <c r="H37" s="214">
        <f t="shared" si="13"/>
        <v>0</v>
      </c>
      <c r="I37" s="214"/>
      <c r="J37" s="214">
        <f t="shared" si="14"/>
        <v>0</v>
      </c>
      <c r="K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4">
        <f t="shared" si="15"/>
        <v>0</v>
      </c>
      <c r="Z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4">
        <f t="shared" si="16"/>
        <v>0</v>
      </c>
      <c r="AD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4">
        <f t="shared" si="17"/>
        <v>0</v>
      </c>
      <c r="AH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4">
        <f t="shared" si="18"/>
        <v>0</v>
      </c>
      <c r="AL37" s="214">
        <f t="shared" si="19"/>
        <v>0</v>
      </c>
    </row>
    <row r="38" spans="2:38" x14ac:dyDescent="0.25">
      <c r="B38" s="220" t="s">
        <v>383</v>
      </c>
      <c r="C38" s="221" t="s">
        <v>266</v>
      </c>
      <c r="D38" s="222">
        <f>SUM(D39:D62)</f>
        <v>0</v>
      </c>
      <c r="E38" s="222">
        <f>SUM(E39:E62)</f>
        <v>0</v>
      </c>
      <c r="F38" s="222">
        <f t="shared" si="0"/>
        <v>0</v>
      </c>
      <c r="G38" s="222">
        <f>SUM(G39:G62)</f>
        <v>0</v>
      </c>
      <c r="H38" s="222">
        <f t="shared" si="4"/>
        <v>0</v>
      </c>
      <c r="I38" s="222">
        <f t="shared" ref="I38:X38" si="60">SUM(I39:I62)</f>
        <v>0</v>
      </c>
      <c r="J38" s="222">
        <f t="shared" si="60"/>
        <v>0</v>
      </c>
      <c r="K38" s="222">
        <f t="shared" si="60"/>
        <v>0</v>
      </c>
      <c r="L38" s="222">
        <f t="shared" si="60"/>
        <v>0</v>
      </c>
      <c r="M38" s="222">
        <f t="shared" si="60"/>
        <v>0</v>
      </c>
      <c r="N38" s="222">
        <f t="shared" si="60"/>
        <v>0</v>
      </c>
      <c r="O38" s="222">
        <f t="shared" si="60"/>
        <v>0</v>
      </c>
      <c r="P38" s="222">
        <f t="shared" si="60"/>
        <v>0</v>
      </c>
      <c r="Q38" s="222">
        <f t="shared" si="60"/>
        <v>0</v>
      </c>
      <c r="R38" s="222">
        <f t="shared" si="60"/>
        <v>0</v>
      </c>
      <c r="S38" s="222">
        <f t="shared" si="60"/>
        <v>0</v>
      </c>
      <c r="T38" s="222">
        <f t="shared" si="60"/>
        <v>0</v>
      </c>
      <c r="U38" s="222">
        <f t="shared" si="60"/>
        <v>0</v>
      </c>
      <c r="V38" s="222">
        <f t="shared" si="60"/>
        <v>0</v>
      </c>
      <c r="W38" s="222">
        <f t="shared" si="60"/>
        <v>0</v>
      </c>
      <c r="X38" s="222">
        <f t="shared" si="60"/>
        <v>0</v>
      </c>
      <c r="Y38" s="222">
        <f t="shared" si="15"/>
        <v>0</v>
      </c>
      <c r="Z38" s="222">
        <f>SUM(Z39:Z62)</f>
        <v>0</v>
      </c>
      <c r="AA38" s="222">
        <f>SUM(AA39:AA62)</f>
        <v>0</v>
      </c>
      <c r="AB38" s="222">
        <f>SUM(AB39:AB62)</f>
        <v>0</v>
      </c>
      <c r="AC38" s="222">
        <f t="shared" si="8"/>
        <v>0</v>
      </c>
      <c r="AD38" s="222">
        <f t="shared" ref="AD38:AF38" si="61">SUM(AD39:AD62)</f>
        <v>0</v>
      </c>
      <c r="AE38" s="222">
        <f t="shared" si="61"/>
        <v>0</v>
      </c>
      <c r="AF38" s="222">
        <f t="shared" si="61"/>
        <v>0</v>
      </c>
      <c r="AG38" s="222">
        <f t="shared" si="9"/>
        <v>0</v>
      </c>
      <c r="AH38" s="222">
        <f t="shared" ref="AH38:AJ38" si="62">SUM(AH39:AH62)</f>
        <v>0</v>
      </c>
      <c r="AI38" s="222">
        <f t="shared" si="62"/>
        <v>0</v>
      </c>
      <c r="AJ38" s="222">
        <f t="shared" si="62"/>
        <v>0</v>
      </c>
      <c r="AK38" s="222">
        <f t="shared" si="10"/>
        <v>0</v>
      </c>
      <c r="AL38" s="222">
        <f t="shared" si="11"/>
        <v>0</v>
      </c>
    </row>
    <row r="39" spans="2:38" x14ac:dyDescent="0.25">
      <c r="B39" s="212" t="s">
        <v>843</v>
      </c>
      <c r="C39" s="213" t="s">
        <v>844</v>
      </c>
      <c r="D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4">
        <f t="shared" ref="F39" si="63">D39+E39</f>
        <v>0</v>
      </c>
      <c r="G39" s="214"/>
      <c r="H39" s="214">
        <f t="shared" ref="H39" si="64">F39-G39</f>
        <v>0</v>
      </c>
      <c r="I39" s="214"/>
      <c r="J39" s="214">
        <f t="shared" ref="J39" si="65">F39-I39</f>
        <v>0</v>
      </c>
      <c r="K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4">
        <f t="shared" ref="Y39" si="66">V39+W39+X39</f>
        <v>0</v>
      </c>
      <c r="Z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4">
        <f t="shared" ref="AC39" si="67">Z39+AA39+AB39</f>
        <v>0</v>
      </c>
      <c r="AD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4">
        <f t="shared" ref="AG39" si="68">AD39+AE39+AF39</f>
        <v>0</v>
      </c>
      <c r="AH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4">
        <f t="shared" ref="AK39" si="69">AH39+AI39+AJ39</f>
        <v>0</v>
      </c>
      <c r="AL39" s="214">
        <f t="shared" ref="AL39" si="70">Y39+AC39+AG39+AK39</f>
        <v>0</v>
      </c>
    </row>
    <row r="40" spans="2:38" x14ac:dyDescent="0.25">
      <c r="B40" s="212" t="s">
        <v>384</v>
      </c>
      <c r="C40" s="213" t="s">
        <v>267</v>
      </c>
      <c r="D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4">
        <f t="shared" si="0"/>
        <v>0</v>
      </c>
      <c r="G40" s="214"/>
      <c r="H40" s="214">
        <f t="shared" si="4"/>
        <v>0</v>
      </c>
      <c r="I40" s="214"/>
      <c r="J40" s="214">
        <f t="shared" si="5"/>
        <v>0</v>
      </c>
      <c r="K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4">
        <f t="shared" si="7"/>
        <v>0</v>
      </c>
      <c r="Z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4">
        <f t="shared" si="8"/>
        <v>0</v>
      </c>
      <c r="AD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4">
        <f t="shared" si="9"/>
        <v>0</v>
      </c>
      <c r="AH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4">
        <f t="shared" si="10"/>
        <v>0</v>
      </c>
      <c r="AL40" s="214">
        <f t="shared" si="11"/>
        <v>0</v>
      </c>
    </row>
    <row r="41" spans="2:38" x14ac:dyDescent="0.25">
      <c r="B41" s="212" t="s">
        <v>845</v>
      </c>
      <c r="C41" s="213" t="s">
        <v>846</v>
      </c>
      <c r="D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4">
        <f t="shared" si="0"/>
        <v>0</v>
      </c>
      <c r="G41" s="214"/>
      <c r="H41" s="214">
        <f t="shared" si="4"/>
        <v>0</v>
      </c>
      <c r="I41" s="214"/>
      <c r="J41" s="214">
        <f t="shared" si="5"/>
        <v>0</v>
      </c>
      <c r="K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4">
        <f t="shared" si="7"/>
        <v>0</v>
      </c>
      <c r="Z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4">
        <f t="shared" si="8"/>
        <v>0</v>
      </c>
      <c r="AD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4">
        <f t="shared" si="9"/>
        <v>0</v>
      </c>
      <c r="AH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4">
        <f t="shared" si="10"/>
        <v>0</v>
      </c>
      <c r="AL41" s="214">
        <f t="shared" si="11"/>
        <v>0</v>
      </c>
    </row>
    <row r="42" spans="2:38" x14ac:dyDescent="0.25">
      <c r="B42" s="212" t="s">
        <v>847</v>
      </c>
      <c r="C42" s="213" t="s">
        <v>848</v>
      </c>
      <c r="D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4">
        <f t="shared" ref="F42:F62" si="71">D42+E42</f>
        <v>0</v>
      </c>
      <c r="G42" s="214"/>
      <c r="H42" s="214">
        <f t="shared" ref="H42:H62" si="72">F42-G42</f>
        <v>0</v>
      </c>
      <c r="I42" s="214"/>
      <c r="J42" s="214">
        <f t="shared" ref="J42:J62" si="73">F42-I42</f>
        <v>0</v>
      </c>
      <c r="K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4">
        <f t="shared" ref="Y42:Y62" si="74">V42+W42+X42</f>
        <v>0</v>
      </c>
      <c r="Z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4">
        <f t="shared" ref="AC42:AC62" si="75">Z42+AA42+AB42</f>
        <v>0</v>
      </c>
      <c r="AD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4">
        <f t="shared" ref="AG42:AG62" si="76">AD42+AE42+AF42</f>
        <v>0</v>
      </c>
      <c r="AH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4">
        <f t="shared" ref="AK42:AK62" si="77">AH42+AI42+AJ42</f>
        <v>0</v>
      </c>
      <c r="AL42" s="214">
        <f t="shared" ref="AL42:AL62" si="78">Y42+AC42+AG42+AK42</f>
        <v>0</v>
      </c>
    </row>
    <row r="43" spans="2:38" x14ac:dyDescent="0.25">
      <c r="B43" s="212" t="s">
        <v>385</v>
      </c>
      <c r="C43" s="213" t="s">
        <v>268</v>
      </c>
      <c r="D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4">
        <f t="shared" si="71"/>
        <v>0</v>
      </c>
      <c r="G43" s="214"/>
      <c r="H43" s="214">
        <f t="shared" si="72"/>
        <v>0</v>
      </c>
      <c r="I43" s="214"/>
      <c r="J43" s="214">
        <f t="shared" si="73"/>
        <v>0</v>
      </c>
      <c r="K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4">
        <f t="shared" si="74"/>
        <v>0</v>
      </c>
      <c r="Z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4">
        <f t="shared" si="75"/>
        <v>0</v>
      </c>
      <c r="AD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4">
        <f t="shared" si="76"/>
        <v>0</v>
      </c>
      <c r="AH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4">
        <f t="shared" si="77"/>
        <v>0</v>
      </c>
      <c r="AL43" s="214">
        <f t="shared" si="78"/>
        <v>0</v>
      </c>
    </row>
    <row r="44" spans="2:38" x14ac:dyDescent="0.25">
      <c r="B44" s="212" t="s">
        <v>849</v>
      </c>
      <c r="C44" s="213" t="s">
        <v>850</v>
      </c>
      <c r="D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4">
        <f t="shared" ref="F44" si="79">D44+E44</f>
        <v>0</v>
      </c>
      <c r="G44" s="214"/>
      <c r="H44" s="214">
        <f t="shared" ref="H44" si="80">F44-G44</f>
        <v>0</v>
      </c>
      <c r="I44" s="214"/>
      <c r="J44" s="214">
        <f t="shared" ref="J44" si="81">F44-I44</f>
        <v>0</v>
      </c>
      <c r="K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4">
        <f t="shared" ref="Y44" si="82">V44+W44+X44</f>
        <v>0</v>
      </c>
      <c r="Z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4">
        <f t="shared" ref="AC44" si="83">Z44+AA44+AB44</f>
        <v>0</v>
      </c>
      <c r="AD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4">
        <f t="shared" ref="AG44" si="84">AD44+AE44+AF44</f>
        <v>0</v>
      </c>
      <c r="AH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4">
        <f t="shared" ref="AK44" si="85">AH44+AI44+AJ44</f>
        <v>0</v>
      </c>
      <c r="AL44" s="214">
        <f t="shared" ref="AL44" si="86">Y44+AC44+AG44+AK44</f>
        <v>0</v>
      </c>
    </row>
    <row r="45" spans="2:38" x14ac:dyDescent="0.25">
      <c r="B45" s="212" t="s">
        <v>851</v>
      </c>
      <c r="C45" s="213" t="s">
        <v>817</v>
      </c>
      <c r="D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4">
        <f t="shared" si="71"/>
        <v>0</v>
      </c>
      <c r="G45" s="214"/>
      <c r="H45" s="214">
        <f t="shared" si="72"/>
        <v>0</v>
      </c>
      <c r="I45" s="214"/>
      <c r="J45" s="214">
        <f t="shared" si="73"/>
        <v>0</v>
      </c>
      <c r="K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4">
        <f t="shared" si="74"/>
        <v>0</v>
      </c>
      <c r="Z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4">
        <f t="shared" si="75"/>
        <v>0</v>
      </c>
      <c r="AD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4">
        <f t="shared" si="76"/>
        <v>0</v>
      </c>
      <c r="AH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4">
        <f t="shared" si="77"/>
        <v>0</v>
      </c>
      <c r="AL45" s="214">
        <f t="shared" si="78"/>
        <v>0</v>
      </c>
    </row>
    <row r="46" spans="2:38" x14ac:dyDescent="0.25">
      <c r="B46" s="212" t="s">
        <v>386</v>
      </c>
      <c r="C46" s="213" t="s">
        <v>269</v>
      </c>
      <c r="D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4">
        <f t="shared" ref="F46" si="87">D46+E46</f>
        <v>0</v>
      </c>
      <c r="G46" s="214"/>
      <c r="H46" s="214">
        <f t="shared" ref="H46" si="88">F46-G46</f>
        <v>0</v>
      </c>
      <c r="I46" s="214"/>
      <c r="J46" s="214">
        <f t="shared" ref="J46" si="89">F46-I46</f>
        <v>0</v>
      </c>
      <c r="K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4">
        <f t="shared" ref="Y46" si="90">V46+W46+X46</f>
        <v>0</v>
      </c>
      <c r="Z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4">
        <f t="shared" ref="AC46" si="91">Z46+AA46+AB46</f>
        <v>0</v>
      </c>
      <c r="AD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4">
        <f t="shared" ref="AG46" si="92">AD46+AE46+AF46</f>
        <v>0</v>
      </c>
      <c r="AH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4">
        <f t="shared" ref="AK46" si="93">AH46+AI46+AJ46</f>
        <v>0</v>
      </c>
      <c r="AL46" s="214">
        <f t="shared" ref="AL46" si="94">Y46+AC46+AG46+AK46</f>
        <v>0</v>
      </c>
    </row>
    <row r="47" spans="2:38" x14ac:dyDescent="0.25">
      <c r="B47" s="212" t="s">
        <v>852</v>
      </c>
      <c r="C47" s="213" t="s">
        <v>853</v>
      </c>
      <c r="D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4">
        <f t="shared" si="71"/>
        <v>0</v>
      </c>
      <c r="G47" s="214"/>
      <c r="H47" s="214">
        <f t="shared" si="72"/>
        <v>0</v>
      </c>
      <c r="I47" s="214"/>
      <c r="J47" s="214">
        <f t="shared" si="73"/>
        <v>0</v>
      </c>
      <c r="K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4">
        <f t="shared" si="74"/>
        <v>0</v>
      </c>
      <c r="Z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4">
        <f t="shared" si="75"/>
        <v>0</v>
      </c>
      <c r="AD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4">
        <f t="shared" si="76"/>
        <v>0</v>
      </c>
      <c r="AH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4">
        <f t="shared" si="77"/>
        <v>0</v>
      </c>
      <c r="AL47" s="214">
        <f t="shared" si="78"/>
        <v>0</v>
      </c>
    </row>
    <row r="48" spans="2:38" x14ac:dyDescent="0.25">
      <c r="B48" s="212" t="s">
        <v>854</v>
      </c>
      <c r="C48" s="213" t="s">
        <v>824</v>
      </c>
      <c r="D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4">
        <f t="shared" ref="F48" si="95">D48+E48</f>
        <v>0</v>
      </c>
      <c r="G48" s="214"/>
      <c r="H48" s="214">
        <f t="shared" ref="H48" si="96">F48-G48</f>
        <v>0</v>
      </c>
      <c r="I48" s="214"/>
      <c r="J48" s="214">
        <f t="shared" ref="J48" si="97">F48-I48</f>
        <v>0</v>
      </c>
      <c r="K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4">
        <f t="shared" ref="Y48" si="98">V48+W48+X48</f>
        <v>0</v>
      </c>
      <c r="Z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4">
        <f t="shared" ref="AC48" si="99">Z48+AA48+AB48</f>
        <v>0</v>
      </c>
      <c r="AD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4">
        <f t="shared" ref="AG48" si="100">AD48+AE48+AF48</f>
        <v>0</v>
      </c>
      <c r="AH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4">
        <f t="shared" ref="AK48" si="101">AH48+AI48+AJ48</f>
        <v>0</v>
      </c>
      <c r="AL48" s="214">
        <f t="shared" ref="AL48" si="102">Y48+AC48+AG48+AK48</f>
        <v>0</v>
      </c>
    </row>
    <row r="49" spans="2:38" x14ac:dyDescent="0.25">
      <c r="B49" s="212" t="s">
        <v>855</v>
      </c>
      <c r="C49" s="213" t="s">
        <v>825</v>
      </c>
      <c r="D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4">
        <f t="shared" si="71"/>
        <v>0</v>
      </c>
      <c r="G49" s="214"/>
      <c r="H49" s="214">
        <f t="shared" si="72"/>
        <v>0</v>
      </c>
      <c r="I49" s="214"/>
      <c r="J49" s="214">
        <f t="shared" si="73"/>
        <v>0</v>
      </c>
      <c r="K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4">
        <f t="shared" si="74"/>
        <v>0</v>
      </c>
      <c r="Z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4">
        <f t="shared" si="75"/>
        <v>0</v>
      </c>
      <c r="AD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4">
        <f t="shared" si="76"/>
        <v>0</v>
      </c>
      <c r="AH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4">
        <f t="shared" si="77"/>
        <v>0</v>
      </c>
      <c r="AL49" s="214">
        <f t="shared" si="78"/>
        <v>0</v>
      </c>
    </row>
    <row r="50" spans="2:38" x14ac:dyDescent="0.25">
      <c r="B50" s="212" t="s">
        <v>856</v>
      </c>
      <c r="C50" s="213" t="s">
        <v>857</v>
      </c>
      <c r="D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4">
        <f t="shared" ref="F50" si="103">D50+E50</f>
        <v>0</v>
      </c>
      <c r="G50" s="214"/>
      <c r="H50" s="214">
        <f t="shared" ref="H50" si="104">F50-G50</f>
        <v>0</v>
      </c>
      <c r="I50" s="214"/>
      <c r="J50" s="214">
        <f t="shared" ref="J50" si="105">F50-I50</f>
        <v>0</v>
      </c>
      <c r="K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4">
        <f t="shared" ref="Y50" si="106">V50+W50+X50</f>
        <v>0</v>
      </c>
      <c r="Z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4">
        <f t="shared" ref="AC50" si="107">Z50+AA50+AB50</f>
        <v>0</v>
      </c>
      <c r="AD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4">
        <f t="shared" ref="AG50" si="108">AD50+AE50+AF50</f>
        <v>0</v>
      </c>
      <c r="AH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4">
        <f t="shared" ref="AK50" si="109">AH50+AI50+AJ50</f>
        <v>0</v>
      </c>
      <c r="AL50" s="214">
        <f t="shared" ref="AL50" si="110">Y50+AC50+AG50+AK50</f>
        <v>0</v>
      </c>
    </row>
    <row r="51" spans="2:38" x14ac:dyDescent="0.25">
      <c r="B51" s="212" t="s">
        <v>858</v>
      </c>
      <c r="C51" s="213" t="s">
        <v>859</v>
      </c>
      <c r="D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4">
        <f t="shared" si="71"/>
        <v>0</v>
      </c>
      <c r="G51" s="214"/>
      <c r="H51" s="214">
        <f t="shared" si="72"/>
        <v>0</v>
      </c>
      <c r="I51" s="214"/>
      <c r="J51" s="214">
        <f t="shared" si="73"/>
        <v>0</v>
      </c>
      <c r="K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4">
        <f t="shared" si="74"/>
        <v>0</v>
      </c>
      <c r="Z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4">
        <f t="shared" si="75"/>
        <v>0</v>
      </c>
      <c r="AD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4">
        <f t="shared" si="76"/>
        <v>0</v>
      </c>
      <c r="AH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4">
        <f t="shared" si="77"/>
        <v>0</v>
      </c>
      <c r="AL51" s="214">
        <f t="shared" si="78"/>
        <v>0</v>
      </c>
    </row>
    <row r="52" spans="2:38" x14ac:dyDescent="0.25">
      <c r="B52" s="212" t="s">
        <v>860</v>
      </c>
      <c r="C52" s="213" t="s">
        <v>832</v>
      </c>
      <c r="D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4">
        <f t="shared" ref="F52" si="111">D52+E52</f>
        <v>0</v>
      </c>
      <c r="G52" s="214"/>
      <c r="H52" s="214">
        <f t="shared" ref="H52" si="112">F52-G52</f>
        <v>0</v>
      </c>
      <c r="I52" s="214"/>
      <c r="J52" s="214">
        <f t="shared" ref="J52" si="113">F52-I52</f>
        <v>0</v>
      </c>
      <c r="K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4">
        <f t="shared" ref="Y52" si="114">V52+W52+X52</f>
        <v>0</v>
      </c>
      <c r="Z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4">
        <f t="shared" ref="AC52" si="115">Z52+AA52+AB52</f>
        <v>0</v>
      </c>
      <c r="AD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4">
        <f t="shared" ref="AG52" si="116">AD52+AE52+AF52</f>
        <v>0</v>
      </c>
      <c r="AH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4">
        <f t="shared" ref="AK52" si="117">AH52+AI52+AJ52</f>
        <v>0</v>
      </c>
      <c r="AL52" s="214">
        <f t="shared" ref="AL52" si="118">Y52+AC52+AG52+AK52</f>
        <v>0</v>
      </c>
    </row>
    <row r="53" spans="2:38" x14ac:dyDescent="0.25">
      <c r="B53" s="212" t="s">
        <v>861</v>
      </c>
      <c r="C53" s="213" t="s">
        <v>862</v>
      </c>
      <c r="D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4">
        <f t="shared" si="71"/>
        <v>0</v>
      </c>
      <c r="G53" s="214"/>
      <c r="H53" s="214">
        <f t="shared" si="72"/>
        <v>0</v>
      </c>
      <c r="I53" s="214"/>
      <c r="J53" s="214">
        <f t="shared" si="73"/>
        <v>0</v>
      </c>
      <c r="K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4">
        <f t="shared" si="74"/>
        <v>0</v>
      </c>
      <c r="Z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4">
        <f t="shared" si="75"/>
        <v>0</v>
      </c>
      <c r="AD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4">
        <f t="shared" si="76"/>
        <v>0</v>
      </c>
      <c r="AH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4">
        <f t="shared" si="77"/>
        <v>0</v>
      </c>
      <c r="AL53" s="214">
        <f t="shared" si="78"/>
        <v>0</v>
      </c>
    </row>
    <row r="54" spans="2:38" x14ac:dyDescent="0.25">
      <c r="B54" s="212" t="s">
        <v>387</v>
      </c>
      <c r="C54" s="213" t="s">
        <v>270</v>
      </c>
      <c r="D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4">
        <f t="shared" si="71"/>
        <v>0</v>
      </c>
      <c r="G54" s="214"/>
      <c r="H54" s="214">
        <f t="shared" si="72"/>
        <v>0</v>
      </c>
      <c r="I54" s="214"/>
      <c r="J54" s="214">
        <f t="shared" si="73"/>
        <v>0</v>
      </c>
      <c r="K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4">
        <f t="shared" si="74"/>
        <v>0</v>
      </c>
      <c r="Z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4">
        <f t="shared" si="75"/>
        <v>0</v>
      </c>
      <c r="AD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4">
        <f t="shared" si="76"/>
        <v>0</v>
      </c>
      <c r="AH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4">
        <f t="shared" si="77"/>
        <v>0</v>
      </c>
      <c r="AL54" s="214">
        <f t="shared" si="78"/>
        <v>0</v>
      </c>
    </row>
    <row r="55" spans="2:38" x14ac:dyDescent="0.25">
      <c r="B55" s="212" t="s">
        <v>863</v>
      </c>
      <c r="C55" s="213" t="s">
        <v>864</v>
      </c>
      <c r="D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4">
        <f t="shared" ref="F55" si="119">D55+E55</f>
        <v>0</v>
      </c>
      <c r="G55" s="214"/>
      <c r="H55" s="214">
        <f t="shared" ref="H55" si="120">F55-G55</f>
        <v>0</v>
      </c>
      <c r="I55" s="214"/>
      <c r="J55" s="214">
        <f t="shared" ref="J55" si="121">F55-I55</f>
        <v>0</v>
      </c>
      <c r="K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4">
        <f t="shared" ref="Y55" si="122">V55+W55+X55</f>
        <v>0</v>
      </c>
      <c r="Z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4">
        <f t="shared" ref="AC55" si="123">Z55+AA55+AB55</f>
        <v>0</v>
      </c>
      <c r="AD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4">
        <f t="shared" ref="AG55" si="124">AD55+AE55+AF55</f>
        <v>0</v>
      </c>
      <c r="AH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4">
        <f t="shared" ref="AK55" si="125">AH55+AI55+AJ55</f>
        <v>0</v>
      </c>
      <c r="AL55" s="214">
        <f t="shared" ref="AL55" si="126">Y55+AC55+AG55+AK55</f>
        <v>0</v>
      </c>
    </row>
    <row r="56" spans="2:38" x14ac:dyDescent="0.25">
      <c r="B56" s="212" t="s">
        <v>865</v>
      </c>
      <c r="C56" s="213" t="s">
        <v>866</v>
      </c>
      <c r="D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4">
        <f t="shared" si="71"/>
        <v>0</v>
      </c>
      <c r="G56" s="214"/>
      <c r="H56" s="214">
        <f t="shared" si="72"/>
        <v>0</v>
      </c>
      <c r="I56" s="214"/>
      <c r="J56" s="214">
        <f t="shared" si="73"/>
        <v>0</v>
      </c>
      <c r="K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4">
        <f t="shared" si="74"/>
        <v>0</v>
      </c>
      <c r="Z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4">
        <f t="shared" si="75"/>
        <v>0</v>
      </c>
      <c r="AD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4">
        <f t="shared" si="76"/>
        <v>0</v>
      </c>
      <c r="AH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4">
        <f t="shared" si="77"/>
        <v>0</v>
      </c>
      <c r="AL56" s="214">
        <f t="shared" si="78"/>
        <v>0</v>
      </c>
    </row>
    <row r="57" spans="2:38" x14ac:dyDescent="0.25">
      <c r="B57" s="212" t="s">
        <v>867</v>
      </c>
      <c r="C57" s="213" t="s">
        <v>868</v>
      </c>
      <c r="D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4">
        <f t="shared" ref="F57" si="127">D57+E57</f>
        <v>0</v>
      </c>
      <c r="G57" s="214"/>
      <c r="H57" s="214">
        <f t="shared" ref="H57" si="128">F57-G57</f>
        <v>0</v>
      </c>
      <c r="I57" s="214"/>
      <c r="J57" s="214">
        <f t="shared" ref="J57" si="129">F57-I57</f>
        <v>0</v>
      </c>
      <c r="K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4">
        <f t="shared" ref="Y57" si="130">V57+W57+X57</f>
        <v>0</v>
      </c>
      <c r="Z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4">
        <f t="shared" ref="AC57" si="131">Z57+AA57+AB57</f>
        <v>0</v>
      </c>
      <c r="AD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4">
        <f t="shared" ref="AG57" si="132">AD57+AE57+AF57</f>
        <v>0</v>
      </c>
      <c r="AH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4">
        <f t="shared" ref="AK57" si="133">AH57+AI57+AJ57</f>
        <v>0</v>
      </c>
      <c r="AL57" s="214">
        <f t="shared" ref="AL57" si="134">Y57+AC57+AG57+AK57</f>
        <v>0</v>
      </c>
    </row>
    <row r="58" spans="2:38" x14ac:dyDescent="0.25">
      <c r="B58" s="212" t="s">
        <v>869</v>
      </c>
      <c r="C58" s="213" t="s">
        <v>870</v>
      </c>
      <c r="D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4">
        <f t="shared" si="71"/>
        <v>0</v>
      </c>
      <c r="G58" s="214"/>
      <c r="H58" s="214">
        <f t="shared" si="72"/>
        <v>0</v>
      </c>
      <c r="I58" s="214"/>
      <c r="J58" s="214">
        <f t="shared" si="73"/>
        <v>0</v>
      </c>
      <c r="K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4">
        <f t="shared" si="74"/>
        <v>0</v>
      </c>
      <c r="Z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4">
        <f t="shared" si="75"/>
        <v>0</v>
      </c>
      <c r="AD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4">
        <f t="shared" si="76"/>
        <v>0</v>
      </c>
      <c r="AH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4">
        <f t="shared" si="77"/>
        <v>0</v>
      </c>
      <c r="AL58" s="214">
        <f t="shared" si="78"/>
        <v>0</v>
      </c>
    </row>
    <row r="59" spans="2:38" x14ac:dyDescent="0.25">
      <c r="B59" s="212" t="s">
        <v>871</v>
      </c>
      <c r="C59" s="213" t="s">
        <v>872</v>
      </c>
      <c r="D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4">
        <f t="shared" ref="F59" si="135">D59+E59</f>
        <v>0</v>
      </c>
      <c r="G59" s="214"/>
      <c r="H59" s="214">
        <f t="shared" ref="H59" si="136">F59-G59</f>
        <v>0</v>
      </c>
      <c r="I59" s="214"/>
      <c r="J59" s="214">
        <f t="shared" ref="J59" si="137">F59-I59</f>
        <v>0</v>
      </c>
      <c r="K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4">
        <f t="shared" ref="Y59" si="138">V59+W59+X59</f>
        <v>0</v>
      </c>
      <c r="Z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4">
        <f t="shared" ref="AC59" si="139">Z59+AA59+AB59</f>
        <v>0</v>
      </c>
      <c r="AD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4">
        <f t="shared" ref="AG59" si="140">AD59+AE59+AF59</f>
        <v>0</v>
      </c>
      <c r="AH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4">
        <f t="shared" ref="AK59" si="141">AH59+AI59+AJ59</f>
        <v>0</v>
      </c>
      <c r="AL59" s="214">
        <f t="shared" ref="AL59" si="142">Y59+AC59+AG59+AK59</f>
        <v>0</v>
      </c>
    </row>
    <row r="60" spans="2:38" x14ac:dyDescent="0.25">
      <c r="B60" s="212" t="s">
        <v>873</v>
      </c>
      <c r="C60" s="213" t="s">
        <v>874</v>
      </c>
      <c r="D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4">
        <f t="shared" si="71"/>
        <v>0</v>
      </c>
      <c r="G60" s="214"/>
      <c r="H60" s="214">
        <f t="shared" si="72"/>
        <v>0</v>
      </c>
      <c r="I60" s="214"/>
      <c r="J60" s="214">
        <f t="shared" si="73"/>
        <v>0</v>
      </c>
      <c r="K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4">
        <f t="shared" si="74"/>
        <v>0</v>
      </c>
      <c r="Z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4">
        <f t="shared" si="75"/>
        <v>0</v>
      </c>
      <c r="AD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4">
        <f t="shared" si="76"/>
        <v>0</v>
      </c>
      <c r="AH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4">
        <f t="shared" si="77"/>
        <v>0</v>
      </c>
      <c r="AL60" s="214">
        <f t="shared" si="78"/>
        <v>0</v>
      </c>
    </row>
    <row r="61" spans="2:38" x14ac:dyDescent="0.25">
      <c r="B61" s="212" t="s">
        <v>875</v>
      </c>
      <c r="C61" s="213" t="s">
        <v>876</v>
      </c>
      <c r="D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4">
        <f t="shared" ref="F61" si="143">D61+E61</f>
        <v>0</v>
      </c>
      <c r="G61" s="214"/>
      <c r="H61" s="214">
        <f t="shared" ref="H61" si="144">F61-G61</f>
        <v>0</v>
      </c>
      <c r="I61" s="214"/>
      <c r="J61" s="214">
        <f t="shared" ref="J61" si="145">F61-I61</f>
        <v>0</v>
      </c>
      <c r="K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4">
        <f t="shared" ref="Y61" si="146">V61+W61+X61</f>
        <v>0</v>
      </c>
      <c r="Z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4">
        <f t="shared" ref="AC61" si="147">Z61+AA61+AB61</f>
        <v>0</v>
      </c>
      <c r="AD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4">
        <f t="shared" ref="AG61" si="148">AD61+AE61+AF61</f>
        <v>0</v>
      </c>
      <c r="AH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4">
        <f t="shared" ref="AK61" si="149">AH61+AI61+AJ61</f>
        <v>0</v>
      </c>
      <c r="AL61" s="214">
        <f t="shared" ref="AL61" si="150">Y61+AC61+AG61+AK61</f>
        <v>0</v>
      </c>
    </row>
    <row r="62" spans="2:38" x14ac:dyDescent="0.25">
      <c r="B62" s="212" t="s">
        <v>877</v>
      </c>
      <c r="C62" s="213" t="s">
        <v>878</v>
      </c>
      <c r="D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4">
        <f t="shared" si="71"/>
        <v>0</v>
      </c>
      <c r="G62" s="214"/>
      <c r="H62" s="214">
        <f t="shared" si="72"/>
        <v>0</v>
      </c>
      <c r="I62" s="214"/>
      <c r="J62" s="214">
        <f t="shared" si="73"/>
        <v>0</v>
      </c>
      <c r="K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4">
        <f t="shared" si="74"/>
        <v>0</v>
      </c>
      <c r="Z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4">
        <f t="shared" si="75"/>
        <v>0</v>
      </c>
      <c r="AD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4">
        <f t="shared" si="76"/>
        <v>0</v>
      </c>
      <c r="AH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4">
        <f t="shared" si="77"/>
        <v>0</v>
      </c>
      <c r="AL62" s="214">
        <f t="shared" si="78"/>
        <v>0</v>
      </c>
    </row>
    <row r="63" spans="2:38" x14ac:dyDescent="0.25">
      <c r="B63" s="220" t="s">
        <v>388</v>
      </c>
      <c r="C63" s="221" t="s">
        <v>271</v>
      </c>
      <c r="D63" s="222">
        <f>SUM(D64:D68)</f>
        <v>0</v>
      </c>
      <c r="E63" s="222">
        <f>SUM(E64:E68)</f>
        <v>0</v>
      </c>
      <c r="F63" s="222">
        <f t="shared" si="0"/>
        <v>0</v>
      </c>
      <c r="G63" s="222">
        <f>SUM(G64:G68)</f>
        <v>0</v>
      </c>
      <c r="H63" s="222">
        <f t="shared" si="4"/>
        <v>0</v>
      </c>
      <c r="I63" s="222">
        <f>SUM(I64:I68)</f>
        <v>0</v>
      </c>
      <c r="J63" s="222">
        <f t="shared" si="5"/>
        <v>0</v>
      </c>
      <c r="K63" s="222">
        <f t="shared" ref="K63:X63" si="151">SUM(K64:K68)</f>
        <v>0</v>
      </c>
      <c r="L63" s="222">
        <f t="shared" si="151"/>
        <v>0</v>
      </c>
      <c r="M63" s="222">
        <f t="shared" si="151"/>
        <v>0</v>
      </c>
      <c r="N63" s="222">
        <f t="shared" si="151"/>
        <v>0</v>
      </c>
      <c r="O63" s="222">
        <f t="shared" si="151"/>
        <v>0</v>
      </c>
      <c r="P63" s="222">
        <f t="shared" si="151"/>
        <v>0</v>
      </c>
      <c r="Q63" s="222">
        <f t="shared" si="151"/>
        <v>0</v>
      </c>
      <c r="R63" s="222">
        <f t="shared" si="151"/>
        <v>0</v>
      </c>
      <c r="S63" s="222">
        <f t="shared" si="151"/>
        <v>0</v>
      </c>
      <c r="T63" s="222">
        <f t="shared" si="151"/>
        <v>0</v>
      </c>
      <c r="U63" s="222">
        <f t="shared" si="151"/>
        <v>0</v>
      </c>
      <c r="V63" s="222">
        <f t="shared" si="151"/>
        <v>0</v>
      </c>
      <c r="W63" s="222">
        <f t="shared" si="151"/>
        <v>0</v>
      </c>
      <c r="X63" s="222">
        <f t="shared" si="151"/>
        <v>0</v>
      </c>
      <c r="Y63" s="222">
        <f t="shared" si="7"/>
        <v>0</v>
      </c>
      <c r="Z63" s="222">
        <f>SUM(Z64:Z68)</f>
        <v>0</v>
      </c>
      <c r="AA63" s="222">
        <f>SUM(AA64:AA68)</f>
        <v>0</v>
      </c>
      <c r="AB63" s="222">
        <f>SUM(AB64:AB68)</f>
        <v>0</v>
      </c>
      <c r="AC63" s="222">
        <f t="shared" si="8"/>
        <v>0</v>
      </c>
      <c r="AD63" s="222">
        <f>SUM(AD64:AD68)</f>
        <v>0</v>
      </c>
      <c r="AE63" s="222">
        <f>SUM(AE64:AE68)</f>
        <v>0</v>
      </c>
      <c r="AF63" s="222">
        <f>SUM(AF64:AF68)</f>
        <v>0</v>
      </c>
      <c r="AG63" s="222">
        <f t="shared" si="9"/>
        <v>0</v>
      </c>
      <c r="AH63" s="222">
        <f>SUM(AH64:AH68)</f>
        <v>0</v>
      </c>
      <c r="AI63" s="222">
        <f>SUM(AI64:AI68)</f>
        <v>0</v>
      </c>
      <c r="AJ63" s="222">
        <f>SUM(AJ64:AJ68)</f>
        <v>0</v>
      </c>
      <c r="AK63" s="222">
        <f t="shared" si="10"/>
        <v>0</v>
      </c>
      <c r="AL63" s="222">
        <f t="shared" si="11"/>
        <v>0</v>
      </c>
    </row>
    <row r="64" spans="2:38" x14ac:dyDescent="0.25">
      <c r="B64" s="212" t="s">
        <v>389</v>
      </c>
      <c r="C64" s="213" t="s">
        <v>272</v>
      </c>
      <c r="D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4">
        <f t="shared" si="0"/>
        <v>0</v>
      </c>
      <c r="G64" s="214"/>
      <c r="H64" s="214">
        <f t="shared" si="4"/>
        <v>0</v>
      </c>
      <c r="I64" s="214"/>
      <c r="J64" s="214">
        <f t="shared" si="5"/>
        <v>0</v>
      </c>
      <c r="K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4">
        <f t="shared" si="7"/>
        <v>0</v>
      </c>
      <c r="Z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4">
        <f t="shared" si="8"/>
        <v>0</v>
      </c>
      <c r="AD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4">
        <f t="shared" si="9"/>
        <v>0</v>
      </c>
      <c r="AH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4">
        <f t="shared" si="10"/>
        <v>0</v>
      </c>
      <c r="AL64" s="214">
        <f t="shared" si="11"/>
        <v>0</v>
      </c>
    </row>
    <row r="65" spans="2:38" x14ac:dyDescent="0.25">
      <c r="B65" s="212" t="s">
        <v>899</v>
      </c>
      <c r="C65" s="213" t="s">
        <v>900</v>
      </c>
      <c r="D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4">
        <f t="shared" ref="F65:F68" si="152">D65+E65</f>
        <v>0</v>
      </c>
      <c r="G65" s="214"/>
      <c r="H65" s="214">
        <f t="shared" ref="H65:H68" si="153">F65-G65</f>
        <v>0</v>
      </c>
      <c r="I65" s="214"/>
      <c r="J65" s="214">
        <f t="shared" ref="J65:J68" si="154">F65-I65</f>
        <v>0</v>
      </c>
      <c r="K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4">
        <f t="shared" ref="Y65:Y68" si="155">V65+W65+X65</f>
        <v>0</v>
      </c>
      <c r="Z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4">
        <f t="shared" ref="AC65:AC68" si="156">Z65+AA65+AB65</f>
        <v>0</v>
      </c>
      <c r="AD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4">
        <f t="shared" ref="AG65:AG68" si="157">AD65+AE65+AF65</f>
        <v>0</v>
      </c>
      <c r="AH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4">
        <f t="shared" ref="AK65:AK68" si="158">AH65+AI65+AJ65</f>
        <v>0</v>
      </c>
      <c r="AL65" s="214">
        <f t="shared" ref="AL65:AL68" si="159">Y65+AC65+AG65+AK65</f>
        <v>0</v>
      </c>
    </row>
    <row r="66" spans="2:38" x14ac:dyDescent="0.25">
      <c r="B66" s="212" t="s">
        <v>390</v>
      </c>
      <c r="C66" s="213" t="s">
        <v>273</v>
      </c>
      <c r="D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4">
        <f t="shared" si="152"/>
        <v>0</v>
      </c>
      <c r="G66" s="214"/>
      <c r="H66" s="214">
        <f t="shared" si="153"/>
        <v>0</v>
      </c>
      <c r="I66" s="214"/>
      <c r="J66" s="214">
        <f t="shared" si="154"/>
        <v>0</v>
      </c>
      <c r="K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4">
        <f t="shared" si="155"/>
        <v>0</v>
      </c>
      <c r="Z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4">
        <f t="shared" si="156"/>
        <v>0</v>
      </c>
      <c r="AD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4">
        <f t="shared" si="157"/>
        <v>0</v>
      </c>
      <c r="AH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4">
        <f t="shared" si="158"/>
        <v>0</v>
      </c>
      <c r="AL66" s="214">
        <f t="shared" si="159"/>
        <v>0</v>
      </c>
    </row>
    <row r="67" spans="2:38" x14ac:dyDescent="0.25">
      <c r="B67" s="212" t="s">
        <v>901</v>
      </c>
      <c r="C67" s="213" t="s">
        <v>902</v>
      </c>
      <c r="D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4">
        <f t="shared" ref="F67" si="160">D67+E67</f>
        <v>0</v>
      </c>
      <c r="G67" s="214"/>
      <c r="H67" s="214">
        <f t="shared" ref="H67" si="161">F67-G67</f>
        <v>0</v>
      </c>
      <c r="I67" s="214"/>
      <c r="J67" s="214">
        <f t="shared" ref="J67" si="162">F67-I67</f>
        <v>0</v>
      </c>
      <c r="K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4">
        <f t="shared" ref="Y67" si="163">V67+W67+X67</f>
        <v>0</v>
      </c>
      <c r="Z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4">
        <f t="shared" ref="AC67" si="164">Z67+AA67+AB67</f>
        <v>0</v>
      </c>
      <c r="AD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4">
        <f t="shared" ref="AG67" si="165">AD67+AE67+AF67</f>
        <v>0</v>
      </c>
      <c r="AH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4">
        <f t="shared" ref="AK67" si="166">AH67+AI67+AJ67</f>
        <v>0</v>
      </c>
      <c r="AL67" s="214">
        <f t="shared" ref="AL67" si="167">Y67+AC67+AG67+AK67</f>
        <v>0</v>
      </c>
    </row>
    <row r="68" spans="2:38" x14ac:dyDescent="0.25">
      <c r="B68" s="212" t="s">
        <v>903</v>
      </c>
      <c r="C68" s="213" t="s">
        <v>904</v>
      </c>
      <c r="D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4">
        <f t="shared" si="152"/>
        <v>0</v>
      </c>
      <c r="G68" s="214"/>
      <c r="H68" s="214">
        <f t="shared" si="153"/>
        <v>0</v>
      </c>
      <c r="I68" s="214"/>
      <c r="J68" s="214">
        <f t="shared" si="154"/>
        <v>0</v>
      </c>
      <c r="K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4">
        <f t="shared" si="155"/>
        <v>0</v>
      </c>
      <c r="Z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4">
        <f t="shared" si="156"/>
        <v>0</v>
      </c>
      <c r="AD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4">
        <f t="shared" si="157"/>
        <v>0</v>
      </c>
      <c r="AH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4">
        <f t="shared" si="158"/>
        <v>0</v>
      </c>
      <c r="AL68" s="214">
        <f t="shared" si="159"/>
        <v>0</v>
      </c>
    </row>
    <row r="69" spans="2:38" x14ac:dyDescent="0.25">
      <c r="B69" s="220" t="s">
        <v>391</v>
      </c>
      <c r="C69" s="221" t="s">
        <v>274</v>
      </c>
      <c r="D69" s="222">
        <f>SUM(D70:D75)</f>
        <v>0</v>
      </c>
      <c r="E69" s="222">
        <f>SUM(E70:E75)</f>
        <v>0</v>
      </c>
      <c r="F69" s="222">
        <f t="shared" si="0"/>
        <v>0</v>
      </c>
      <c r="G69" s="222">
        <f t="shared" ref="G69:I69" si="168">SUM(G70:G75)</f>
        <v>0</v>
      </c>
      <c r="H69" s="222">
        <f t="shared" si="4"/>
        <v>0</v>
      </c>
      <c r="I69" s="222">
        <f t="shared" si="168"/>
        <v>0</v>
      </c>
      <c r="J69" s="222">
        <f t="shared" si="5"/>
        <v>0</v>
      </c>
      <c r="K69" s="222">
        <f t="shared" ref="K69:AJ69" si="169">SUM(K70:K75)</f>
        <v>0</v>
      </c>
      <c r="L69" s="222">
        <f t="shared" si="169"/>
        <v>0</v>
      </c>
      <c r="M69" s="222">
        <f t="shared" si="169"/>
        <v>0</v>
      </c>
      <c r="N69" s="222">
        <f t="shared" si="169"/>
        <v>0</v>
      </c>
      <c r="O69" s="222">
        <f t="shared" si="169"/>
        <v>0</v>
      </c>
      <c r="P69" s="222">
        <f t="shared" si="169"/>
        <v>0</v>
      </c>
      <c r="Q69" s="222">
        <f t="shared" si="169"/>
        <v>0</v>
      </c>
      <c r="R69" s="222">
        <f t="shared" si="169"/>
        <v>0</v>
      </c>
      <c r="S69" s="222">
        <f t="shared" si="169"/>
        <v>0</v>
      </c>
      <c r="T69" s="222">
        <f t="shared" si="169"/>
        <v>0</v>
      </c>
      <c r="U69" s="222">
        <f t="shared" si="169"/>
        <v>0</v>
      </c>
      <c r="V69" s="222">
        <f t="shared" si="169"/>
        <v>0</v>
      </c>
      <c r="W69" s="222">
        <f t="shared" si="169"/>
        <v>0</v>
      </c>
      <c r="X69" s="222">
        <f t="shared" si="169"/>
        <v>0</v>
      </c>
      <c r="Y69" s="222">
        <f t="shared" si="7"/>
        <v>0</v>
      </c>
      <c r="Z69" s="222">
        <f t="shared" si="169"/>
        <v>0</v>
      </c>
      <c r="AA69" s="222">
        <f t="shared" si="169"/>
        <v>0</v>
      </c>
      <c r="AB69" s="222">
        <f t="shared" si="169"/>
        <v>0</v>
      </c>
      <c r="AC69" s="222">
        <f t="shared" si="8"/>
        <v>0</v>
      </c>
      <c r="AD69" s="222">
        <f t="shared" si="169"/>
        <v>0</v>
      </c>
      <c r="AE69" s="222">
        <f t="shared" si="169"/>
        <v>0</v>
      </c>
      <c r="AF69" s="222">
        <f t="shared" si="169"/>
        <v>0</v>
      </c>
      <c r="AG69" s="222">
        <f t="shared" si="9"/>
        <v>0</v>
      </c>
      <c r="AH69" s="222">
        <f t="shared" si="169"/>
        <v>0</v>
      </c>
      <c r="AI69" s="222">
        <f t="shared" si="169"/>
        <v>0</v>
      </c>
      <c r="AJ69" s="222">
        <f t="shared" si="169"/>
        <v>0</v>
      </c>
      <c r="AK69" s="222">
        <f t="shared" si="10"/>
        <v>0</v>
      </c>
      <c r="AL69" s="222">
        <f t="shared" si="11"/>
        <v>0</v>
      </c>
    </row>
    <row r="70" spans="2:38" x14ac:dyDescent="0.25">
      <c r="B70" s="212" t="s">
        <v>392</v>
      </c>
      <c r="C70" s="213" t="s">
        <v>275</v>
      </c>
      <c r="D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4">
        <f t="shared" ref="F70:F75" si="170">D70+E70</f>
        <v>0</v>
      </c>
      <c r="G70" s="214"/>
      <c r="H70" s="214">
        <f t="shared" ref="H70:H75" si="171">F70-G70</f>
        <v>0</v>
      </c>
      <c r="I70" s="214"/>
      <c r="J70" s="214">
        <f t="shared" ref="J70:J75" si="172">F70-I70</f>
        <v>0</v>
      </c>
      <c r="K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4">
        <f t="shared" ref="Y70:Y75" si="173">V70+W70+X70</f>
        <v>0</v>
      </c>
      <c r="Z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4">
        <f t="shared" ref="AC70:AC75" si="174">Z70+AA70+AB70</f>
        <v>0</v>
      </c>
      <c r="AD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4">
        <f t="shared" ref="AG70:AG75" si="175">AD70+AE70+AF70</f>
        <v>0</v>
      </c>
      <c r="AH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4">
        <f t="shared" ref="AK70:AK75" si="176">AH70+AI70+AJ70</f>
        <v>0</v>
      </c>
      <c r="AL70" s="214">
        <f t="shared" ref="AL70:AL75" si="177">Y70+AC70+AG70+AK70</f>
        <v>0</v>
      </c>
    </row>
    <row r="71" spans="2:38" x14ac:dyDescent="0.25">
      <c r="B71" s="212" t="s">
        <v>905</v>
      </c>
      <c r="C71" s="213" t="s">
        <v>906</v>
      </c>
      <c r="D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4">
        <f t="shared" si="170"/>
        <v>0</v>
      </c>
      <c r="G71" s="214"/>
      <c r="H71" s="214">
        <f t="shared" si="171"/>
        <v>0</v>
      </c>
      <c r="I71" s="214"/>
      <c r="J71" s="214">
        <f t="shared" si="172"/>
        <v>0</v>
      </c>
      <c r="K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4">
        <f t="shared" si="173"/>
        <v>0</v>
      </c>
      <c r="Z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4">
        <f t="shared" si="174"/>
        <v>0</v>
      </c>
      <c r="AD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4">
        <f t="shared" si="175"/>
        <v>0</v>
      </c>
      <c r="AH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4">
        <f t="shared" si="176"/>
        <v>0</v>
      </c>
      <c r="AL71" s="214">
        <f t="shared" si="177"/>
        <v>0</v>
      </c>
    </row>
    <row r="72" spans="2:38" x14ac:dyDescent="0.25">
      <c r="B72" s="212" t="s">
        <v>393</v>
      </c>
      <c r="C72" s="213" t="s">
        <v>276</v>
      </c>
      <c r="D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4">
        <f t="shared" ref="F72:F73" si="178">D72+E72</f>
        <v>0</v>
      </c>
      <c r="G72" s="214"/>
      <c r="H72" s="214">
        <f t="shared" ref="H72:H73" si="179">F72-G72</f>
        <v>0</v>
      </c>
      <c r="I72" s="214"/>
      <c r="J72" s="214">
        <f t="shared" ref="J72:J73" si="180">F72-I72</f>
        <v>0</v>
      </c>
      <c r="K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4">
        <f t="shared" ref="Y72:Y73" si="181">V72+W72+X72</f>
        <v>0</v>
      </c>
      <c r="Z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4">
        <f t="shared" ref="AC72:AC73" si="182">Z72+AA72+AB72</f>
        <v>0</v>
      </c>
      <c r="AD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4">
        <f t="shared" ref="AG72:AG73" si="183">AD72+AE72+AF72</f>
        <v>0</v>
      </c>
      <c r="AH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4">
        <f t="shared" ref="AK72:AK73" si="184">AH72+AI72+AJ72</f>
        <v>0</v>
      </c>
      <c r="AL72" s="214">
        <f t="shared" ref="AL72:AL73" si="185">Y72+AC72+AG72+AK72</f>
        <v>0</v>
      </c>
    </row>
    <row r="73" spans="2:38" x14ac:dyDescent="0.25">
      <c r="B73" s="212" t="s">
        <v>907</v>
      </c>
      <c r="C73" s="213" t="s">
        <v>908</v>
      </c>
      <c r="D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4">
        <f t="shared" si="178"/>
        <v>0</v>
      </c>
      <c r="G73" s="214"/>
      <c r="H73" s="214">
        <f t="shared" si="179"/>
        <v>0</v>
      </c>
      <c r="I73" s="214"/>
      <c r="J73" s="214">
        <f t="shared" si="180"/>
        <v>0</v>
      </c>
      <c r="K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4">
        <f t="shared" si="181"/>
        <v>0</v>
      </c>
      <c r="Z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4">
        <f t="shared" si="182"/>
        <v>0</v>
      </c>
      <c r="AD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4">
        <f t="shared" si="183"/>
        <v>0</v>
      </c>
      <c r="AH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4">
        <f t="shared" si="184"/>
        <v>0</v>
      </c>
      <c r="AL73" s="214">
        <f t="shared" si="185"/>
        <v>0</v>
      </c>
    </row>
    <row r="74" spans="2:38" x14ac:dyDescent="0.25">
      <c r="B74" s="212" t="s">
        <v>909</v>
      </c>
      <c r="C74" s="213" t="s">
        <v>910</v>
      </c>
      <c r="D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4">
        <f t="shared" ref="F74" si="186">D74+E74</f>
        <v>0</v>
      </c>
      <c r="G74" s="214"/>
      <c r="H74" s="214">
        <f t="shared" ref="H74" si="187">F74-G74</f>
        <v>0</v>
      </c>
      <c r="I74" s="214"/>
      <c r="J74" s="214">
        <f t="shared" ref="J74" si="188">F74-I74</f>
        <v>0</v>
      </c>
      <c r="K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4">
        <f t="shared" ref="Y74" si="189">V74+W74+X74</f>
        <v>0</v>
      </c>
      <c r="Z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4">
        <f t="shared" ref="AC74" si="190">Z74+AA74+AB74</f>
        <v>0</v>
      </c>
      <c r="AD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4">
        <f t="shared" ref="AG74" si="191">AD74+AE74+AF74</f>
        <v>0</v>
      </c>
      <c r="AH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4">
        <f t="shared" ref="AK74" si="192">AH74+AI74+AJ74</f>
        <v>0</v>
      </c>
      <c r="AL74" s="214">
        <f t="shared" ref="AL74" si="193">Y74+AC74+AG74+AK74</f>
        <v>0</v>
      </c>
    </row>
    <row r="75" spans="2:38" x14ac:dyDescent="0.25">
      <c r="B75" s="212" t="s">
        <v>911</v>
      </c>
      <c r="C75" s="213" t="s">
        <v>912</v>
      </c>
      <c r="D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4">
        <f t="shared" si="170"/>
        <v>0</v>
      </c>
      <c r="G75" s="214"/>
      <c r="H75" s="214">
        <f t="shared" si="171"/>
        <v>0</v>
      </c>
      <c r="I75" s="214"/>
      <c r="J75" s="214">
        <f t="shared" si="172"/>
        <v>0</v>
      </c>
      <c r="K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4">
        <f t="shared" si="173"/>
        <v>0</v>
      </c>
      <c r="Z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4">
        <f t="shared" si="174"/>
        <v>0</v>
      </c>
      <c r="AD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4">
        <f t="shared" si="175"/>
        <v>0</v>
      </c>
      <c r="AH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4">
        <f t="shared" si="176"/>
        <v>0</v>
      </c>
      <c r="AL75" s="214">
        <f t="shared" si="177"/>
        <v>0</v>
      </c>
    </row>
    <row r="76" spans="2:38" x14ac:dyDescent="0.25">
      <c r="B76" s="220" t="s">
        <v>394</v>
      </c>
      <c r="C76" s="221" t="s">
        <v>277</v>
      </c>
      <c r="D76" s="222">
        <f>SUM(D77:D85)</f>
        <v>0</v>
      </c>
      <c r="E76" s="222">
        <f>SUM(E77:E85)</f>
        <v>0</v>
      </c>
      <c r="F76" s="222">
        <f t="shared" si="0"/>
        <v>0</v>
      </c>
      <c r="G76" s="222">
        <f>SUM(G77:G85)</f>
        <v>0</v>
      </c>
      <c r="H76" s="222">
        <f t="shared" si="4"/>
        <v>0</v>
      </c>
      <c r="I76" s="222">
        <f>SUM(I77:I85)</f>
        <v>0</v>
      </c>
      <c r="J76" s="222">
        <f t="shared" si="5"/>
        <v>0</v>
      </c>
      <c r="K76" s="222">
        <f t="shared" ref="K76:X76" si="194">SUM(K77:K85)</f>
        <v>0</v>
      </c>
      <c r="L76" s="222">
        <f t="shared" si="194"/>
        <v>0</v>
      </c>
      <c r="M76" s="222">
        <f t="shared" si="194"/>
        <v>0</v>
      </c>
      <c r="N76" s="222">
        <f t="shared" si="194"/>
        <v>0</v>
      </c>
      <c r="O76" s="222">
        <f t="shared" si="194"/>
        <v>0</v>
      </c>
      <c r="P76" s="222">
        <f t="shared" si="194"/>
        <v>0</v>
      </c>
      <c r="Q76" s="222">
        <f t="shared" si="194"/>
        <v>0</v>
      </c>
      <c r="R76" s="222">
        <f t="shared" si="194"/>
        <v>0</v>
      </c>
      <c r="S76" s="222">
        <f t="shared" si="194"/>
        <v>0</v>
      </c>
      <c r="T76" s="222">
        <f t="shared" si="194"/>
        <v>0</v>
      </c>
      <c r="U76" s="222">
        <f t="shared" si="194"/>
        <v>0</v>
      </c>
      <c r="V76" s="222">
        <f t="shared" si="194"/>
        <v>0</v>
      </c>
      <c r="W76" s="222">
        <f t="shared" si="194"/>
        <v>0</v>
      </c>
      <c r="X76" s="222">
        <f t="shared" si="194"/>
        <v>0</v>
      </c>
      <c r="Y76" s="222">
        <f t="shared" si="7"/>
        <v>0</v>
      </c>
      <c r="Z76" s="222">
        <f>SUM(Z77:Z85)</f>
        <v>0</v>
      </c>
      <c r="AA76" s="222">
        <f>SUM(AA77:AA85)</f>
        <v>0</v>
      </c>
      <c r="AB76" s="222">
        <f>SUM(AB77:AB85)</f>
        <v>0</v>
      </c>
      <c r="AC76" s="222">
        <f t="shared" si="8"/>
        <v>0</v>
      </c>
      <c r="AD76" s="222">
        <f>SUM(AD77:AD85)</f>
        <v>0</v>
      </c>
      <c r="AE76" s="222">
        <f>SUM(AE77:AE85)</f>
        <v>0</v>
      </c>
      <c r="AF76" s="222">
        <f>SUM(AF77:AF85)</f>
        <v>0</v>
      </c>
      <c r="AG76" s="222">
        <f t="shared" si="9"/>
        <v>0</v>
      </c>
      <c r="AH76" s="222">
        <f>SUM(AH77:AH85)</f>
        <v>0</v>
      </c>
      <c r="AI76" s="222">
        <f>SUM(AI77:AI85)</f>
        <v>0</v>
      </c>
      <c r="AJ76" s="222">
        <f>SUM(AJ77:AJ85)</f>
        <v>0</v>
      </c>
      <c r="AK76" s="222">
        <f t="shared" si="10"/>
        <v>0</v>
      </c>
      <c r="AL76" s="222">
        <f t="shared" si="11"/>
        <v>0</v>
      </c>
    </row>
    <row r="77" spans="2:38" x14ac:dyDescent="0.25">
      <c r="B77" s="212" t="s">
        <v>917</v>
      </c>
      <c r="C77" s="213" t="s">
        <v>918</v>
      </c>
      <c r="D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4">
        <f>D77+E77</f>
        <v>0</v>
      </c>
      <c r="G77" s="214"/>
      <c r="H77" s="214">
        <f>F77-G77</f>
        <v>0</v>
      </c>
      <c r="I77" s="214"/>
      <c r="J77" s="214">
        <f>F77-I77</f>
        <v>0</v>
      </c>
      <c r="K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4">
        <f>V77+W77+X77</f>
        <v>0</v>
      </c>
      <c r="Z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4">
        <f>Z77+AA77+AB77</f>
        <v>0</v>
      </c>
      <c r="AD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4">
        <f>AD77+AE77+AF77</f>
        <v>0</v>
      </c>
      <c r="AH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4">
        <f>AH77+AI77+AJ77</f>
        <v>0</v>
      </c>
      <c r="AL77" s="214">
        <f>Y77+AC77+AG77+AK77</f>
        <v>0</v>
      </c>
    </row>
    <row r="78" spans="2:38" x14ac:dyDescent="0.25">
      <c r="B78" s="212" t="s">
        <v>919</v>
      </c>
      <c r="C78" s="213" t="s">
        <v>920</v>
      </c>
      <c r="D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4">
        <f t="shared" ref="F78" si="195">D78+E78</f>
        <v>0</v>
      </c>
      <c r="G78" s="214"/>
      <c r="H78" s="214">
        <f t="shared" ref="H78" si="196">F78-G78</f>
        <v>0</v>
      </c>
      <c r="I78" s="214"/>
      <c r="J78" s="214">
        <f t="shared" ref="J78" si="197">F78-I78</f>
        <v>0</v>
      </c>
      <c r="K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4">
        <f t="shared" ref="Y78" si="198">V78+W78+X78</f>
        <v>0</v>
      </c>
      <c r="Z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4">
        <f t="shared" ref="AC78" si="199">Z78+AA78+AB78</f>
        <v>0</v>
      </c>
      <c r="AD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4">
        <f t="shared" ref="AG78" si="200">AD78+AE78+AF78</f>
        <v>0</v>
      </c>
      <c r="AH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4">
        <f t="shared" ref="AK78" si="201">AH78+AI78+AJ78</f>
        <v>0</v>
      </c>
      <c r="AL78" s="214">
        <f t="shared" ref="AL78" si="202">Y78+AC78+AG78+AK78</f>
        <v>0</v>
      </c>
    </row>
    <row r="79" spans="2:38" x14ac:dyDescent="0.25">
      <c r="B79" s="212" t="s">
        <v>395</v>
      </c>
      <c r="C79" s="213" t="s">
        <v>278</v>
      </c>
      <c r="D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4">
        <f t="shared" ref="F79" si="203">D79+E79</f>
        <v>0</v>
      </c>
      <c r="G79" s="214"/>
      <c r="H79" s="214">
        <f t="shared" ref="H79" si="204">F79-G79</f>
        <v>0</v>
      </c>
      <c r="I79" s="214"/>
      <c r="J79" s="214">
        <f t="shared" ref="J79" si="205">F79-I79</f>
        <v>0</v>
      </c>
      <c r="K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4">
        <f t="shared" ref="Y79" si="206">V79+W79+X79</f>
        <v>0</v>
      </c>
      <c r="Z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4">
        <f t="shared" ref="AC79" si="207">Z79+AA79+AB79</f>
        <v>0</v>
      </c>
      <c r="AD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4">
        <f t="shared" ref="AG79" si="208">AD79+AE79+AF79</f>
        <v>0</v>
      </c>
      <c r="AH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4">
        <f t="shared" ref="AK79" si="209">AH79+AI79+AJ79</f>
        <v>0</v>
      </c>
      <c r="AL79" s="214">
        <f t="shared" ref="AL79" si="210">Y79+AC79+AG79+AK79</f>
        <v>0</v>
      </c>
    </row>
    <row r="80" spans="2:38" x14ac:dyDescent="0.25">
      <c r="B80" s="212" t="s">
        <v>913</v>
      </c>
      <c r="C80" s="213" t="s">
        <v>914</v>
      </c>
      <c r="D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4">
        <f t="shared" ref="F80:F85" si="211">D80+E80</f>
        <v>0</v>
      </c>
      <c r="G80" s="214"/>
      <c r="H80" s="214">
        <f t="shared" ref="H80:H85" si="212">F80-G80</f>
        <v>0</v>
      </c>
      <c r="I80" s="214"/>
      <c r="J80" s="214">
        <f t="shared" ref="J80:J85" si="213">F80-I80</f>
        <v>0</v>
      </c>
      <c r="K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4">
        <f t="shared" ref="Y80:Y85" si="214">V80+W80+X80</f>
        <v>0</v>
      </c>
      <c r="Z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4">
        <f t="shared" ref="AC80:AC85" si="215">Z80+AA80+AB80</f>
        <v>0</v>
      </c>
      <c r="AD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4">
        <f t="shared" ref="AG80:AG85" si="216">AD80+AE80+AF80</f>
        <v>0</v>
      </c>
      <c r="AH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4">
        <f t="shared" ref="AK80:AK85" si="217">AH80+AI80+AJ80</f>
        <v>0</v>
      </c>
      <c r="AL80" s="214">
        <f t="shared" ref="AL80:AL85" si="218">Y80+AC80+AG80+AK80</f>
        <v>0</v>
      </c>
    </row>
    <row r="81" spans="2:38" x14ac:dyDescent="0.25">
      <c r="B81" s="212" t="s">
        <v>915</v>
      </c>
      <c r="C81" s="213" t="s">
        <v>916</v>
      </c>
      <c r="D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4">
        <f t="shared" ref="F81:F82" si="219">D81+E81</f>
        <v>0</v>
      </c>
      <c r="G81" s="214"/>
      <c r="H81" s="214">
        <f t="shared" ref="H81:H82" si="220">F81-G81</f>
        <v>0</v>
      </c>
      <c r="I81" s="214"/>
      <c r="J81" s="214">
        <f t="shared" ref="J81:J82" si="221">F81-I81</f>
        <v>0</v>
      </c>
      <c r="K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4">
        <f t="shared" ref="Y81:Y82" si="222">V81+W81+X81</f>
        <v>0</v>
      </c>
      <c r="Z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4">
        <f t="shared" ref="AC81:AC82" si="223">Z81+AA81+AB81</f>
        <v>0</v>
      </c>
      <c r="AD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4">
        <f t="shared" ref="AG81:AG82" si="224">AD81+AE81+AF81</f>
        <v>0</v>
      </c>
      <c r="AH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4">
        <f t="shared" ref="AK81:AK82" si="225">AH81+AI81+AJ81</f>
        <v>0</v>
      </c>
      <c r="AL81" s="214">
        <f t="shared" ref="AL81:AL82" si="226">Y81+AC81+AG81+AK81</f>
        <v>0</v>
      </c>
    </row>
    <row r="82" spans="2:38" x14ac:dyDescent="0.25">
      <c r="B82" s="212" t="s">
        <v>396</v>
      </c>
      <c r="C82" s="213" t="s">
        <v>279</v>
      </c>
      <c r="D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4">
        <f t="shared" si="219"/>
        <v>0</v>
      </c>
      <c r="G82" s="214"/>
      <c r="H82" s="214">
        <f t="shared" si="220"/>
        <v>0</v>
      </c>
      <c r="I82" s="214"/>
      <c r="J82" s="214">
        <f t="shared" si="221"/>
        <v>0</v>
      </c>
      <c r="K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4">
        <f t="shared" si="222"/>
        <v>0</v>
      </c>
      <c r="Z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4">
        <f t="shared" si="223"/>
        <v>0</v>
      </c>
      <c r="AD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4">
        <f t="shared" si="224"/>
        <v>0</v>
      </c>
      <c r="AH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4">
        <f t="shared" si="225"/>
        <v>0</v>
      </c>
      <c r="AL82" s="214">
        <f t="shared" si="226"/>
        <v>0</v>
      </c>
    </row>
    <row r="83" spans="2:38" x14ac:dyDescent="0.25">
      <c r="B83" s="212" t="s">
        <v>921</v>
      </c>
      <c r="C83" s="213" t="s">
        <v>918</v>
      </c>
      <c r="D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4">
        <f>D83+E83</f>
        <v>0</v>
      </c>
      <c r="G83" s="214"/>
      <c r="H83" s="214">
        <f>F83-G83</f>
        <v>0</v>
      </c>
      <c r="I83" s="214"/>
      <c r="J83" s="214">
        <f>F83-I83</f>
        <v>0</v>
      </c>
      <c r="K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4">
        <f>V83+W83+X83</f>
        <v>0</v>
      </c>
      <c r="Z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4">
        <f>Z83+AA83+AB83</f>
        <v>0</v>
      </c>
      <c r="AD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4">
        <f>AD83+AE83+AF83</f>
        <v>0</v>
      </c>
      <c r="AH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4">
        <f>AH83+AI83+AJ83</f>
        <v>0</v>
      </c>
      <c r="AL83" s="214">
        <f>Y83+AC83+AG83+AK83</f>
        <v>0</v>
      </c>
    </row>
    <row r="84" spans="2:38" x14ac:dyDescent="0.25">
      <c r="B84" s="212" t="s">
        <v>397</v>
      </c>
      <c r="C84" s="213" t="s">
        <v>280</v>
      </c>
      <c r="D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4">
        <f t="shared" ref="F84" si="227">D84+E84</f>
        <v>0</v>
      </c>
      <c r="G84" s="214"/>
      <c r="H84" s="214">
        <f t="shared" ref="H84" si="228">F84-G84</f>
        <v>0</v>
      </c>
      <c r="I84" s="214"/>
      <c r="J84" s="214">
        <f t="shared" ref="J84" si="229">F84-I84</f>
        <v>0</v>
      </c>
      <c r="K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4">
        <f t="shared" ref="Y84" si="230">V84+W84+X84</f>
        <v>0</v>
      </c>
      <c r="Z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4">
        <f t="shared" ref="AC84" si="231">Z84+AA84+AB84</f>
        <v>0</v>
      </c>
      <c r="AD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4">
        <f t="shared" ref="AG84" si="232">AD84+AE84+AF84</f>
        <v>0</v>
      </c>
      <c r="AH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4">
        <f t="shared" ref="AK84" si="233">AH84+AI84+AJ84</f>
        <v>0</v>
      </c>
      <c r="AL84" s="214">
        <f t="shared" ref="AL84" si="234">Y84+AC84+AG84+AK84</f>
        <v>0</v>
      </c>
    </row>
    <row r="85" spans="2:38" x14ac:dyDescent="0.25">
      <c r="B85" s="212" t="s">
        <v>922</v>
      </c>
      <c r="C85" s="213" t="s">
        <v>920</v>
      </c>
      <c r="D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4">
        <f t="shared" si="211"/>
        <v>0</v>
      </c>
      <c r="G85" s="214"/>
      <c r="H85" s="214">
        <f t="shared" si="212"/>
        <v>0</v>
      </c>
      <c r="I85" s="214"/>
      <c r="J85" s="214">
        <f t="shared" si="213"/>
        <v>0</v>
      </c>
      <c r="K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4">
        <f t="shared" si="214"/>
        <v>0</v>
      </c>
      <c r="Z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4">
        <f t="shared" si="215"/>
        <v>0</v>
      </c>
      <c r="AD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4">
        <f t="shared" si="216"/>
        <v>0</v>
      </c>
      <c r="AH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4">
        <f t="shared" si="217"/>
        <v>0</v>
      </c>
      <c r="AL85" s="214">
        <f t="shared" si="218"/>
        <v>0</v>
      </c>
    </row>
    <row r="86" spans="2:38" x14ac:dyDescent="0.25">
      <c r="B86" s="209" t="s">
        <v>376</v>
      </c>
      <c r="C86" s="210" t="s">
        <v>258</v>
      </c>
      <c r="D86" s="211">
        <f>D87</f>
        <v>0</v>
      </c>
      <c r="E86" s="211">
        <f>E87</f>
        <v>0</v>
      </c>
      <c r="F86" s="211">
        <f t="shared" si="0"/>
        <v>0</v>
      </c>
      <c r="G86" s="211">
        <f t="shared" ref="G86:I86" si="235">G87</f>
        <v>0</v>
      </c>
      <c r="H86" s="211">
        <f t="shared" si="4"/>
        <v>0</v>
      </c>
      <c r="I86" s="211">
        <f t="shared" si="235"/>
        <v>0</v>
      </c>
      <c r="J86" s="211">
        <f t="shared" si="5"/>
        <v>0</v>
      </c>
      <c r="K86" s="211">
        <f t="shared" ref="K86:AJ86" si="236">K87</f>
        <v>0</v>
      </c>
      <c r="L86" s="211">
        <f t="shared" si="236"/>
        <v>0</v>
      </c>
      <c r="M86" s="211">
        <f t="shared" si="236"/>
        <v>0</v>
      </c>
      <c r="N86" s="211">
        <f t="shared" si="236"/>
        <v>0</v>
      </c>
      <c r="O86" s="211">
        <f t="shared" si="236"/>
        <v>0</v>
      </c>
      <c r="P86" s="211">
        <f t="shared" si="236"/>
        <v>0</v>
      </c>
      <c r="Q86" s="211">
        <f t="shared" si="236"/>
        <v>0</v>
      </c>
      <c r="R86" s="211">
        <f t="shared" si="236"/>
        <v>0</v>
      </c>
      <c r="S86" s="211">
        <f t="shared" si="236"/>
        <v>0</v>
      </c>
      <c r="T86" s="211">
        <f t="shared" si="236"/>
        <v>0</v>
      </c>
      <c r="U86" s="211">
        <f t="shared" si="236"/>
        <v>0</v>
      </c>
      <c r="V86" s="211">
        <f t="shared" si="236"/>
        <v>0</v>
      </c>
      <c r="W86" s="211">
        <f t="shared" si="236"/>
        <v>0</v>
      </c>
      <c r="X86" s="211">
        <f t="shared" si="236"/>
        <v>0</v>
      </c>
      <c r="Y86" s="211">
        <f t="shared" si="7"/>
        <v>0</v>
      </c>
      <c r="Z86" s="211">
        <f t="shared" si="236"/>
        <v>0</v>
      </c>
      <c r="AA86" s="211">
        <f t="shared" si="236"/>
        <v>0</v>
      </c>
      <c r="AB86" s="211">
        <f t="shared" si="236"/>
        <v>0</v>
      </c>
      <c r="AC86" s="211">
        <f t="shared" si="8"/>
        <v>0</v>
      </c>
      <c r="AD86" s="211">
        <f t="shared" si="236"/>
        <v>0</v>
      </c>
      <c r="AE86" s="211">
        <f t="shared" si="236"/>
        <v>0</v>
      </c>
      <c r="AF86" s="211">
        <f t="shared" si="236"/>
        <v>0</v>
      </c>
      <c r="AG86" s="211">
        <f t="shared" si="9"/>
        <v>0</v>
      </c>
      <c r="AH86" s="211">
        <f t="shared" si="236"/>
        <v>0</v>
      </c>
      <c r="AI86" s="211">
        <f t="shared" si="236"/>
        <v>0</v>
      </c>
      <c r="AJ86" s="211">
        <f t="shared" si="236"/>
        <v>0</v>
      </c>
      <c r="AK86" s="211">
        <f t="shared" si="10"/>
        <v>0</v>
      </c>
      <c r="AL86" s="211">
        <f t="shared" si="11"/>
        <v>0</v>
      </c>
    </row>
    <row r="87" spans="2:38" x14ac:dyDescent="0.25">
      <c r="B87" s="220" t="s">
        <v>382</v>
      </c>
      <c r="C87" s="221" t="s">
        <v>264</v>
      </c>
      <c r="D87" s="222">
        <f>SUM(D88:D96)</f>
        <v>0</v>
      </c>
      <c r="E87" s="222">
        <f>SUM(E88:E96)</f>
        <v>0</v>
      </c>
      <c r="F87" s="222">
        <f t="shared" si="0"/>
        <v>0</v>
      </c>
      <c r="G87" s="222">
        <f t="shared" ref="G87:I87" si="237">SUM(G88:G96)</f>
        <v>0</v>
      </c>
      <c r="H87" s="222">
        <f t="shared" si="4"/>
        <v>0</v>
      </c>
      <c r="I87" s="222">
        <f t="shared" si="237"/>
        <v>0</v>
      </c>
      <c r="J87" s="222">
        <f t="shared" si="5"/>
        <v>0</v>
      </c>
      <c r="K87" s="222">
        <f t="shared" ref="K87:AJ87" si="238">SUM(K88:K96)</f>
        <v>0</v>
      </c>
      <c r="L87" s="222">
        <f t="shared" si="238"/>
        <v>0</v>
      </c>
      <c r="M87" s="222">
        <f t="shared" si="238"/>
        <v>0</v>
      </c>
      <c r="N87" s="222">
        <f t="shared" si="238"/>
        <v>0</v>
      </c>
      <c r="O87" s="222">
        <f t="shared" si="238"/>
        <v>0</v>
      </c>
      <c r="P87" s="222">
        <f t="shared" si="238"/>
        <v>0</v>
      </c>
      <c r="Q87" s="222">
        <f t="shared" si="238"/>
        <v>0</v>
      </c>
      <c r="R87" s="222">
        <f t="shared" si="238"/>
        <v>0</v>
      </c>
      <c r="S87" s="222">
        <f t="shared" si="238"/>
        <v>0</v>
      </c>
      <c r="T87" s="222">
        <f t="shared" si="238"/>
        <v>0</v>
      </c>
      <c r="U87" s="222">
        <f t="shared" si="238"/>
        <v>0</v>
      </c>
      <c r="V87" s="222">
        <f t="shared" si="238"/>
        <v>0</v>
      </c>
      <c r="W87" s="222">
        <f t="shared" si="238"/>
        <v>0</v>
      </c>
      <c r="X87" s="222">
        <f t="shared" si="238"/>
        <v>0</v>
      </c>
      <c r="Y87" s="222">
        <f t="shared" si="7"/>
        <v>0</v>
      </c>
      <c r="Z87" s="222">
        <f t="shared" si="238"/>
        <v>0</v>
      </c>
      <c r="AA87" s="222">
        <f t="shared" si="238"/>
        <v>0</v>
      </c>
      <c r="AB87" s="222">
        <f t="shared" si="238"/>
        <v>0</v>
      </c>
      <c r="AC87" s="222">
        <f t="shared" si="8"/>
        <v>0</v>
      </c>
      <c r="AD87" s="222">
        <f t="shared" si="238"/>
        <v>0</v>
      </c>
      <c r="AE87" s="222">
        <f t="shared" si="238"/>
        <v>0</v>
      </c>
      <c r="AF87" s="222">
        <f t="shared" si="238"/>
        <v>0</v>
      </c>
      <c r="AG87" s="222">
        <f t="shared" si="9"/>
        <v>0</v>
      </c>
      <c r="AH87" s="222">
        <f t="shared" si="238"/>
        <v>0</v>
      </c>
      <c r="AI87" s="222">
        <f t="shared" si="238"/>
        <v>0</v>
      </c>
      <c r="AJ87" s="222">
        <f t="shared" si="238"/>
        <v>0</v>
      </c>
      <c r="AK87" s="222">
        <f t="shared" si="10"/>
        <v>0</v>
      </c>
      <c r="AL87" s="222">
        <f t="shared" si="11"/>
        <v>0</v>
      </c>
    </row>
    <row r="88" spans="2:38" x14ac:dyDescent="0.25">
      <c r="B88" s="212" t="s">
        <v>398</v>
      </c>
      <c r="C88" s="213" t="s">
        <v>281</v>
      </c>
      <c r="D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4">
        <f t="shared" ref="F88:F96" si="239">D88+E88</f>
        <v>0</v>
      </c>
      <c r="G88" s="214"/>
      <c r="H88" s="214">
        <f t="shared" ref="H88:H96" si="240">F88-G88</f>
        <v>0</v>
      </c>
      <c r="I88" s="214"/>
      <c r="J88" s="214">
        <f t="shared" ref="J88:J96" si="241">F88-I88</f>
        <v>0</v>
      </c>
      <c r="K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4">
        <f t="shared" ref="Y88:Y96" si="242">V88+W88+X88</f>
        <v>0</v>
      </c>
      <c r="Z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4">
        <f t="shared" ref="AC88:AC96" si="243">Z88+AA88+AB88</f>
        <v>0</v>
      </c>
      <c r="AD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4">
        <f t="shared" ref="AG88:AG96" si="244">AD88+AE88+AF88</f>
        <v>0</v>
      </c>
      <c r="AH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4">
        <f t="shared" ref="AK88:AK96" si="245">AH88+AI88+AJ88</f>
        <v>0</v>
      </c>
      <c r="AL88" s="214">
        <f t="shared" ref="AL88:AL96" si="246">Y88+AC88+AG88+AK88</f>
        <v>0</v>
      </c>
    </row>
    <row r="89" spans="2:38" x14ac:dyDescent="0.25">
      <c r="B89" s="212" t="s">
        <v>827</v>
      </c>
      <c r="C89" s="213" t="s">
        <v>828</v>
      </c>
      <c r="D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4">
        <f t="shared" ref="F89" si="247">D89+E89</f>
        <v>0</v>
      </c>
      <c r="G89" s="214"/>
      <c r="H89" s="214">
        <f t="shared" ref="H89" si="248">F89-G89</f>
        <v>0</v>
      </c>
      <c r="I89" s="214"/>
      <c r="J89" s="214">
        <f t="shared" ref="J89" si="249">F89-I89</f>
        <v>0</v>
      </c>
      <c r="K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4">
        <f t="shared" ref="Y89" si="250">V89+W89+X89</f>
        <v>0</v>
      </c>
      <c r="Z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4">
        <f t="shared" ref="AC89" si="251">Z89+AA89+AB89</f>
        <v>0</v>
      </c>
      <c r="AD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4">
        <f t="shared" ref="AG89" si="252">AD89+AE89+AF89</f>
        <v>0</v>
      </c>
      <c r="AH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4">
        <f t="shared" ref="AK89" si="253">AH89+AI89+AJ89</f>
        <v>0</v>
      </c>
      <c r="AL89" s="214">
        <f t="shared" ref="AL89" si="254">Y89+AC89+AG89+AK89</f>
        <v>0</v>
      </c>
    </row>
    <row r="90" spans="2:38" x14ac:dyDescent="0.25">
      <c r="B90" s="212" t="s">
        <v>829</v>
      </c>
      <c r="C90" s="213" t="s">
        <v>830</v>
      </c>
      <c r="D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4">
        <f t="shared" si="239"/>
        <v>0</v>
      </c>
      <c r="G90" s="214"/>
      <c r="H90" s="214">
        <f t="shared" si="240"/>
        <v>0</v>
      </c>
      <c r="I90" s="214"/>
      <c r="J90" s="214">
        <f t="shared" si="241"/>
        <v>0</v>
      </c>
      <c r="K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4">
        <f t="shared" si="242"/>
        <v>0</v>
      </c>
      <c r="Z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4">
        <f t="shared" si="243"/>
        <v>0</v>
      </c>
      <c r="AD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4">
        <f t="shared" si="244"/>
        <v>0</v>
      </c>
      <c r="AH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4">
        <f t="shared" si="245"/>
        <v>0</v>
      </c>
      <c r="AL90" s="214">
        <f t="shared" si="246"/>
        <v>0</v>
      </c>
    </row>
    <row r="91" spans="2:38" x14ac:dyDescent="0.25">
      <c r="B91" s="212" t="s">
        <v>831</v>
      </c>
      <c r="C91" s="213" t="s">
        <v>832</v>
      </c>
      <c r="D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4">
        <f t="shared" ref="F91:F95" si="255">D91+E91</f>
        <v>0</v>
      </c>
      <c r="G91" s="214"/>
      <c r="H91" s="214">
        <f t="shared" ref="H91:H95" si="256">F91-G91</f>
        <v>0</v>
      </c>
      <c r="I91" s="214"/>
      <c r="J91" s="214">
        <f t="shared" ref="J91:J95" si="257">F91-I91</f>
        <v>0</v>
      </c>
      <c r="K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4">
        <f t="shared" ref="Y91:Y95" si="258">V91+W91+X91</f>
        <v>0</v>
      </c>
      <c r="Z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4">
        <f t="shared" ref="AC91:AC95" si="259">Z91+AA91+AB91</f>
        <v>0</v>
      </c>
      <c r="AD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4">
        <f t="shared" ref="AG91:AG95" si="260">AD91+AE91+AF91</f>
        <v>0</v>
      </c>
      <c r="AH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4">
        <f t="shared" ref="AK91:AK95" si="261">AH91+AI91+AJ91</f>
        <v>0</v>
      </c>
      <c r="AL91" s="214">
        <f t="shared" ref="AL91:AL95" si="262">Y91+AC91+AG91+AK91</f>
        <v>0</v>
      </c>
    </row>
    <row r="92" spans="2:38" x14ac:dyDescent="0.25">
      <c r="B92" s="212" t="s">
        <v>399</v>
      </c>
      <c r="C92" s="213" t="s">
        <v>282</v>
      </c>
      <c r="D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4">
        <f t="shared" ref="F92" si="263">D92+E92</f>
        <v>0</v>
      </c>
      <c r="G92" s="214"/>
      <c r="H92" s="214">
        <f t="shared" ref="H92" si="264">F92-G92</f>
        <v>0</v>
      </c>
      <c r="I92" s="214"/>
      <c r="J92" s="214">
        <f t="shared" ref="J92" si="265">F92-I92</f>
        <v>0</v>
      </c>
      <c r="K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4">
        <f t="shared" ref="Y92" si="266">V92+W92+X92</f>
        <v>0</v>
      </c>
      <c r="Z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4">
        <f t="shared" ref="AC92" si="267">Z92+AA92+AB92</f>
        <v>0</v>
      </c>
      <c r="AD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4">
        <f t="shared" ref="AG92" si="268">AD92+AE92+AF92</f>
        <v>0</v>
      </c>
      <c r="AH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4">
        <f t="shared" ref="AK92" si="269">AH92+AI92+AJ92</f>
        <v>0</v>
      </c>
      <c r="AL92" s="214">
        <f t="shared" ref="AL92" si="270">Y92+AC92+AG92+AK92</f>
        <v>0</v>
      </c>
    </row>
    <row r="93" spans="2:38" x14ac:dyDescent="0.25">
      <c r="B93" s="212" t="s">
        <v>833</v>
      </c>
      <c r="C93" s="213" t="s">
        <v>834</v>
      </c>
      <c r="D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4">
        <f t="shared" si="255"/>
        <v>0</v>
      </c>
      <c r="G93" s="214"/>
      <c r="H93" s="214">
        <f t="shared" si="256"/>
        <v>0</v>
      </c>
      <c r="I93" s="214"/>
      <c r="J93" s="214">
        <f t="shared" si="257"/>
        <v>0</v>
      </c>
      <c r="K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4">
        <f t="shared" si="258"/>
        <v>0</v>
      </c>
      <c r="Z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4">
        <f t="shared" si="259"/>
        <v>0</v>
      </c>
      <c r="AD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4">
        <f t="shared" si="260"/>
        <v>0</v>
      </c>
      <c r="AH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4">
        <f t="shared" si="261"/>
        <v>0</v>
      </c>
      <c r="AL93" s="214">
        <f t="shared" si="262"/>
        <v>0</v>
      </c>
    </row>
    <row r="94" spans="2:38" x14ac:dyDescent="0.25">
      <c r="B94" s="212" t="s">
        <v>835</v>
      </c>
      <c r="C94" s="213" t="s">
        <v>836</v>
      </c>
      <c r="D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4">
        <f t="shared" ref="F94" si="271">D94+E94</f>
        <v>0</v>
      </c>
      <c r="G94" s="214"/>
      <c r="H94" s="214">
        <f t="shared" ref="H94" si="272">F94-G94</f>
        <v>0</v>
      </c>
      <c r="I94" s="214"/>
      <c r="J94" s="214">
        <f t="shared" ref="J94" si="273">F94-I94</f>
        <v>0</v>
      </c>
      <c r="K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4">
        <f t="shared" ref="Y94" si="274">V94+W94+X94</f>
        <v>0</v>
      </c>
      <c r="Z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4">
        <f t="shared" ref="AC94" si="275">Z94+AA94+AB94</f>
        <v>0</v>
      </c>
      <c r="AD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4">
        <f t="shared" ref="AG94" si="276">AD94+AE94+AF94</f>
        <v>0</v>
      </c>
      <c r="AH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4">
        <f t="shared" ref="AK94" si="277">AH94+AI94+AJ94</f>
        <v>0</v>
      </c>
      <c r="AL94" s="214">
        <f t="shared" ref="AL94" si="278">Y94+AC94+AG94+AK94</f>
        <v>0</v>
      </c>
    </row>
    <row r="95" spans="2:38" x14ac:dyDescent="0.25">
      <c r="B95" s="212" t="s">
        <v>837</v>
      </c>
      <c r="C95" s="213" t="s">
        <v>838</v>
      </c>
      <c r="D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4">
        <f t="shared" si="255"/>
        <v>0</v>
      </c>
      <c r="G95" s="214"/>
      <c r="H95" s="214">
        <f t="shared" si="256"/>
        <v>0</v>
      </c>
      <c r="I95" s="214"/>
      <c r="J95" s="214">
        <f t="shared" si="257"/>
        <v>0</v>
      </c>
      <c r="K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4">
        <f t="shared" si="258"/>
        <v>0</v>
      </c>
      <c r="Z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4">
        <f t="shared" si="259"/>
        <v>0</v>
      </c>
      <c r="AD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4">
        <f t="shared" si="260"/>
        <v>0</v>
      </c>
      <c r="AH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4">
        <f t="shared" si="261"/>
        <v>0</v>
      </c>
      <c r="AL95" s="214">
        <f t="shared" si="262"/>
        <v>0</v>
      </c>
    </row>
    <row r="96" spans="2:38" x14ac:dyDescent="0.25">
      <c r="B96" s="212" t="s">
        <v>839</v>
      </c>
      <c r="C96" s="213" t="s">
        <v>840</v>
      </c>
      <c r="D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4">
        <f t="shared" si="239"/>
        <v>0</v>
      </c>
      <c r="G96" s="214"/>
      <c r="H96" s="214">
        <f t="shared" si="240"/>
        <v>0</v>
      </c>
      <c r="I96" s="214"/>
      <c r="J96" s="214">
        <f t="shared" si="241"/>
        <v>0</v>
      </c>
      <c r="K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4">
        <f t="shared" si="242"/>
        <v>0</v>
      </c>
      <c r="Z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4">
        <f t="shared" si="243"/>
        <v>0</v>
      </c>
      <c r="AD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4">
        <f t="shared" si="244"/>
        <v>0</v>
      </c>
      <c r="AH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4">
        <f t="shared" si="245"/>
        <v>0</v>
      </c>
      <c r="AL96" s="214">
        <f t="shared" si="246"/>
        <v>0</v>
      </c>
    </row>
    <row r="97" spans="2:38" x14ac:dyDescent="0.25">
      <c r="B97" s="209" t="s">
        <v>383</v>
      </c>
      <c r="C97" s="210" t="s">
        <v>266</v>
      </c>
      <c r="D97" s="211">
        <f>D98</f>
        <v>0</v>
      </c>
      <c r="E97" s="211">
        <f>E98</f>
        <v>0</v>
      </c>
      <c r="F97" s="211">
        <f t="shared" si="0"/>
        <v>0</v>
      </c>
      <c r="G97" s="211">
        <f t="shared" ref="G97:I97" si="279">G98</f>
        <v>0</v>
      </c>
      <c r="H97" s="211">
        <f t="shared" si="4"/>
        <v>0</v>
      </c>
      <c r="I97" s="211">
        <f t="shared" si="279"/>
        <v>0</v>
      </c>
      <c r="J97" s="211">
        <f t="shared" si="5"/>
        <v>0</v>
      </c>
      <c r="K97" s="211">
        <f t="shared" ref="K97:AJ97" si="280">K98</f>
        <v>0</v>
      </c>
      <c r="L97" s="211">
        <f t="shared" si="280"/>
        <v>0</v>
      </c>
      <c r="M97" s="211">
        <f t="shared" si="280"/>
        <v>0</v>
      </c>
      <c r="N97" s="211">
        <f t="shared" si="280"/>
        <v>0</v>
      </c>
      <c r="O97" s="211">
        <f t="shared" si="280"/>
        <v>0</v>
      </c>
      <c r="P97" s="211">
        <f t="shared" si="280"/>
        <v>0</v>
      </c>
      <c r="Q97" s="211">
        <f t="shared" si="280"/>
        <v>0</v>
      </c>
      <c r="R97" s="211">
        <f t="shared" si="280"/>
        <v>0</v>
      </c>
      <c r="S97" s="211">
        <f t="shared" si="280"/>
        <v>0</v>
      </c>
      <c r="T97" s="211">
        <f t="shared" si="280"/>
        <v>0</v>
      </c>
      <c r="U97" s="211">
        <f t="shared" si="280"/>
        <v>0</v>
      </c>
      <c r="V97" s="211">
        <f t="shared" si="280"/>
        <v>0</v>
      </c>
      <c r="W97" s="211">
        <f t="shared" si="280"/>
        <v>0</v>
      </c>
      <c r="X97" s="211">
        <f t="shared" si="280"/>
        <v>0</v>
      </c>
      <c r="Y97" s="211">
        <f t="shared" si="7"/>
        <v>0</v>
      </c>
      <c r="Z97" s="211">
        <f t="shared" si="280"/>
        <v>0</v>
      </c>
      <c r="AA97" s="211">
        <f t="shared" si="280"/>
        <v>0</v>
      </c>
      <c r="AB97" s="211">
        <f t="shared" si="280"/>
        <v>0</v>
      </c>
      <c r="AC97" s="211">
        <f t="shared" si="8"/>
        <v>0</v>
      </c>
      <c r="AD97" s="211">
        <f t="shared" si="280"/>
        <v>0</v>
      </c>
      <c r="AE97" s="211">
        <f t="shared" si="280"/>
        <v>0</v>
      </c>
      <c r="AF97" s="211">
        <f t="shared" si="280"/>
        <v>0</v>
      </c>
      <c r="AG97" s="211">
        <f t="shared" si="9"/>
        <v>0</v>
      </c>
      <c r="AH97" s="211">
        <f t="shared" si="280"/>
        <v>0</v>
      </c>
      <c r="AI97" s="211">
        <f t="shared" si="280"/>
        <v>0</v>
      </c>
      <c r="AJ97" s="211">
        <f t="shared" si="280"/>
        <v>0</v>
      </c>
      <c r="AK97" s="211">
        <f t="shared" si="10"/>
        <v>0</v>
      </c>
      <c r="AL97" s="211">
        <f t="shared" si="11"/>
        <v>0</v>
      </c>
    </row>
    <row r="98" spans="2:38" x14ac:dyDescent="0.25">
      <c r="B98" s="220" t="s">
        <v>387</v>
      </c>
      <c r="C98" s="221" t="s">
        <v>270</v>
      </c>
      <c r="D98" s="222">
        <f>SUM(D99:D109)</f>
        <v>0</v>
      </c>
      <c r="E98" s="222">
        <f>SUM(E99:E109)</f>
        <v>0</v>
      </c>
      <c r="F98" s="222">
        <f t="shared" si="0"/>
        <v>0</v>
      </c>
      <c r="G98" s="222">
        <f>G109</f>
        <v>0</v>
      </c>
      <c r="H98" s="222">
        <f t="shared" si="4"/>
        <v>0</v>
      </c>
      <c r="I98" s="222">
        <f>I109</f>
        <v>0</v>
      </c>
      <c r="J98" s="222">
        <f t="shared" si="5"/>
        <v>0</v>
      </c>
      <c r="K98" s="222">
        <f t="shared" ref="K98:X98" si="281">K109</f>
        <v>0</v>
      </c>
      <c r="L98" s="222">
        <f t="shared" si="281"/>
        <v>0</v>
      </c>
      <c r="M98" s="222">
        <f t="shared" si="281"/>
        <v>0</v>
      </c>
      <c r="N98" s="222">
        <f t="shared" si="281"/>
        <v>0</v>
      </c>
      <c r="O98" s="222">
        <f t="shared" si="281"/>
        <v>0</v>
      </c>
      <c r="P98" s="222">
        <f t="shared" si="281"/>
        <v>0</v>
      </c>
      <c r="Q98" s="222">
        <f t="shared" si="281"/>
        <v>0</v>
      </c>
      <c r="R98" s="222">
        <f t="shared" si="281"/>
        <v>0</v>
      </c>
      <c r="S98" s="222">
        <f t="shared" si="281"/>
        <v>0</v>
      </c>
      <c r="T98" s="222">
        <f t="shared" si="281"/>
        <v>0</v>
      </c>
      <c r="U98" s="222">
        <f t="shared" si="281"/>
        <v>0</v>
      </c>
      <c r="V98" s="222">
        <f t="shared" si="281"/>
        <v>0</v>
      </c>
      <c r="W98" s="222">
        <f t="shared" si="281"/>
        <v>0</v>
      </c>
      <c r="X98" s="222">
        <f t="shared" si="281"/>
        <v>0</v>
      </c>
      <c r="Y98" s="222">
        <f t="shared" si="7"/>
        <v>0</v>
      </c>
      <c r="Z98" s="222">
        <f>Z109</f>
        <v>0</v>
      </c>
      <c r="AA98" s="222">
        <f>AA109</f>
        <v>0</v>
      </c>
      <c r="AB98" s="222">
        <f>AB109</f>
        <v>0</v>
      </c>
      <c r="AC98" s="222">
        <f t="shared" si="8"/>
        <v>0</v>
      </c>
      <c r="AD98" s="222">
        <f>AD109</f>
        <v>0</v>
      </c>
      <c r="AE98" s="222">
        <f>AE109</f>
        <v>0</v>
      </c>
      <c r="AF98" s="222">
        <f>AF109</f>
        <v>0</v>
      </c>
      <c r="AG98" s="222">
        <f t="shared" si="9"/>
        <v>0</v>
      </c>
      <c r="AH98" s="222">
        <f>AH109</f>
        <v>0</v>
      </c>
      <c r="AI98" s="222">
        <f>AI109</f>
        <v>0</v>
      </c>
      <c r="AJ98" s="222">
        <f>AJ109</f>
        <v>0</v>
      </c>
      <c r="AK98" s="222">
        <f t="shared" si="10"/>
        <v>0</v>
      </c>
      <c r="AL98" s="222">
        <f t="shared" si="11"/>
        <v>0</v>
      </c>
    </row>
    <row r="99" spans="2:38" x14ac:dyDescent="0.25">
      <c r="B99" s="212" t="s">
        <v>400</v>
      </c>
      <c r="C99" s="213" t="s">
        <v>283</v>
      </c>
      <c r="D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4">
        <f t="shared" si="0"/>
        <v>0</v>
      </c>
      <c r="G99" s="214"/>
      <c r="H99" s="214">
        <f t="shared" si="4"/>
        <v>0</v>
      </c>
      <c r="I99" s="214"/>
      <c r="J99" s="214">
        <f t="shared" si="5"/>
        <v>0</v>
      </c>
      <c r="K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4">
        <f t="shared" si="7"/>
        <v>0</v>
      </c>
      <c r="Z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4">
        <f t="shared" si="8"/>
        <v>0</v>
      </c>
      <c r="AD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4">
        <f t="shared" si="9"/>
        <v>0</v>
      </c>
      <c r="AH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4">
        <f t="shared" si="10"/>
        <v>0</v>
      </c>
      <c r="AL99" s="214">
        <f t="shared" si="11"/>
        <v>0</v>
      </c>
    </row>
    <row r="100" spans="2:38" x14ac:dyDescent="0.25">
      <c r="B100" s="212" t="s">
        <v>879</v>
      </c>
      <c r="C100" s="213" t="s">
        <v>880</v>
      </c>
      <c r="D1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4">
        <f t="shared" si="0"/>
        <v>0</v>
      </c>
      <c r="G100" s="214"/>
      <c r="H100" s="214">
        <f t="shared" si="4"/>
        <v>0</v>
      </c>
      <c r="I100" s="214"/>
      <c r="J100" s="214">
        <f t="shared" si="5"/>
        <v>0</v>
      </c>
      <c r="K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4">
        <f t="shared" si="7"/>
        <v>0</v>
      </c>
      <c r="Z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4">
        <f t="shared" si="8"/>
        <v>0</v>
      </c>
      <c r="AD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4">
        <f t="shared" si="9"/>
        <v>0</v>
      </c>
      <c r="AH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4">
        <f t="shared" si="10"/>
        <v>0</v>
      </c>
      <c r="AL100" s="214">
        <f t="shared" si="11"/>
        <v>0</v>
      </c>
    </row>
    <row r="101" spans="2:38" x14ac:dyDescent="0.25">
      <c r="B101" s="212" t="s">
        <v>881</v>
      </c>
      <c r="C101" s="213" t="s">
        <v>882</v>
      </c>
      <c r="D1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4">
        <f t="shared" ref="F101:F104" si="282">D101+E101</f>
        <v>0</v>
      </c>
      <c r="G101" s="214"/>
      <c r="H101" s="214">
        <f t="shared" ref="H101:H104" si="283">F101-G101</f>
        <v>0</v>
      </c>
      <c r="I101" s="214"/>
      <c r="J101" s="214">
        <f t="shared" ref="J101:J104" si="284">F101-I101</f>
        <v>0</v>
      </c>
      <c r="K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4">
        <f t="shared" ref="Y101:Y104" si="285">V101+W101+X101</f>
        <v>0</v>
      </c>
      <c r="Z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4">
        <f t="shared" ref="AC101:AC104" si="286">Z101+AA101+AB101</f>
        <v>0</v>
      </c>
      <c r="AD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4">
        <f t="shared" ref="AG101:AG104" si="287">AD101+AE101+AF101</f>
        <v>0</v>
      </c>
      <c r="AH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4">
        <f t="shared" ref="AK101:AK104" si="288">AH101+AI101+AJ101</f>
        <v>0</v>
      </c>
      <c r="AL101" s="214">
        <f t="shared" ref="AL101:AL104" si="289">Y101+AC101+AG101+AK101</f>
        <v>0</v>
      </c>
    </row>
    <row r="102" spans="2:38" x14ac:dyDescent="0.25">
      <c r="B102" s="212" t="s">
        <v>883</v>
      </c>
      <c r="C102" s="213" t="s">
        <v>884</v>
      </c>
      <c r="D1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4">
        <f t="shared" si="282"/>
        <v>0</v>
      </c>
      <c r="G102" s="214"/>
      <c r="H102" s="214">
        <f t="shared" si="283"/>
        <v>0</v>
      </c>
      <c r="I102" s="214"/>
      <c r="J102" s="214">
        <f t="shared" si="284"/>
        <v>0</v>
      </c>
      <c r="K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4">
        <f t="shared" si="285"/>
        <v>0</v>
      </c>
      <c r="Z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4">
        <f t="shared" si="286"/>
        <v>0</v>
      </c>
      <c r="AD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4">
        <f t="shared" si="287"/>
        <v>0</v>
      </c>
      <c r="AH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4">
        <f t="shared" si="288"/>
        <v>0</v>
      </c>
      <c r="AL102" s="214">
        <f t="shared" si="289"/>
        <v>0</v>
      </c>
    </row>
    <row r="103" spans="2:38" x14ac:dyDescent="0.25">
      <c r="B103" s="212" t="s">
        <v>885</v>
      </c>
      <c r="C103" s="213" t="s">
        <v>886</v>
      </c>
      <c r="D1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4">
        <f t="shared" si="282"/>
        <v>0</v>
      </c>
      <c r="G103" s="214"/>
      <c r="H103" s="214">
        <f t="shared" si="283"/>
        <v>0</v>
      </c>
      <c r="I103" s="214"/>
      <c r="J103" s="214">
        <f t="shared" si="284"/>
        <v>0</v>
      </c>
      <c r="K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4">
        <f t="shared" si="285"/>
        <v>0</v>
      </c>
      <c r="Z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4">
        <f t="shared" si="286"/>
        <v>0</v>
      </c>
      <c r="AD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4">
        <f t="shared" si="287"/>
        <v>0</v>
      </c>
      <c r="AH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4">
        <f t="shared" si="288"/>
        <v>0</v>
      </c>
      <c r="AL103" s="214">
        <f t="shared" si="289"/>
        <v>0</v>
      </c>
    </row>
    <row r="104" spans="2:38" x14ac:dyDescent="0.25">
      <c r="B104" s="212" t="s">
        <v>887</v>
      </c>
      <c r="C104" s="213" t="s">
        <v>888</v>
      </c>
      <c r="D1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4">
        <f t="shared" si="282"/>
        <v>0</v>
      </c>
      <c r="G104" s="214"/>
      <c r="H104" s="214">
        <f t="shared" si="283"/>
        <v>0</v>
      </c>
      <c r="I104" s="214"/>
      <c r="J104" s="214">
        <f t="shared" si="284"/>
        <v>0</v>
      </c>
      <c r="K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4">
        <f t="shared" si="285"/>
        <v>0</v>
      </c>
      <c r="Z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4">
        <f t="shared" si="286"/>
        <v>0</v>
      </c>
      <c r="AD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4">
        <f t="shared" si="287"/>
        <v>0</v>
      </c>
      <c r="AH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4">
        <f t="shared" si="288"/>
        <v>0</v>
      </c>
      <c r="AL104" s="214">
        <f t="shared" si="289"/>
        <v>0</v>
      </c>
    </row>
    <row r="105" spans="2:38" x14ac:dyDescent="0.25">
      <c r="B105" s="212" t="s">
        <v>889</v>
      </c>
      <c r="C105" s="213" t="s">
        <v>890</v>
      </c>
      <c r="D1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4">
        <f t="shared" ref="F105" si="290">D105+E105</f>
        <v>0</v>
      </c>
      <c r="G105" s="214"/>
      <c r="H105" s="214">
        <f t="shared" ref="H105" si="291">F105-G105</f>
        <v>0</v>
      </c>
      <c r="I105" s="214"/>
      <c r="J105" s="214">
        <f t="shared" ref="J105" si="292">F105-I105</f>
        <v>0</v>
      </c>
      <c r="K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4">
        <f t="shared" ref="Y105" si="293">V105+W105+X105</f>
        <v>0</v>
      </c>
      <c r="Z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4">
        <f t="shared" ref="AC105" si="294">Z105+AA105+AB105</f>
        <v>0</v>
      </c>
      <c r="AD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4">
        <f t="shared" ref="AG105" si="295">AD105+AE105+AF105</f>
        <v>0</v>
      </c>
      <c r="AH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4">
        <f t="shared" ref="AK105" si="296">AH105+AI105+AJ105</f>
        <v>0</v>
      </c>
      <c r="AL105" s="214">
        <f t="shared" ref="AL105" si="297">Y105+AC105+AG105+AK105</f>
        <v>0</v>
      </c>
    </row>
    <row r="106" spans="2:38" x14ac:dyDescent="0.25">
      <c r="B106" s="212" t="s">
        <v>891</v>
      </c>
      <c r="C106" s="213" t="s">
        <v>892</v>
      </c>
      <c r="D1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4">
        <f t="shared" si="0"/>
        <v>0</v>
      </c>
      <c r="G106" s="214"/>
      <c r="H106" s="214">
        <f t="shared" si="4"/>
        <v>0</v>
      </c>
      <c r="I106" s="214"/>
      <c r="J106" s="214">
        <f t="shared" si="5"/>
        <v>0</v>
      </c>
      <c r="K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4">
        <f t="shared" si="7"/>
        <v>0</v>
      </c>
      <c r="Z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4">
        <f t="shared" si="8"/>
        <v>0</v>
      </c>
      <c r="AD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4">
        <f t="shared" si="9"/>
        <v>0</v>
      </c>
      <c r="AH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4">
        <f t="shared" si="10"/>
        <v>0</v>
      </c>
      <c r="AL106" s="214">
        <f t="shared" si="11"/>
        <v>0</v>
      </c>
    </row>
    <row r="107" spans="2:38" x14ac:dyDescent="0.25">
      <c r="B107" s="212" t="s">
        <v>893</v>
      </c>
      <c r="C107" s="213" t="s">
        <v>894</v>
      </c>
      <c r="D1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4">
        <f t="shared" ref="F107" si="298">D107+E107</f>
        <v>0</v>
      </c>
      <c r="G107" s="214"/>
      <c r="H107" s="214">
        <f t="shared" ref="H107" si="299">F107-G107</f>
        <v>0</v>
      </c>
      <c r="I107" s="214"/>
      <c r="J107" s="214">
        <f t="shared" ref="J107" si="300">F107-I107</f>
        <v>0</v>
      </c>
      <c r="K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4">
        <f t="shared" ref="Y107" si="301">V107+W107+X107</f>
        <v>0</v>
      </c>
      <c r="Z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4">
        <f t="shared" ref="AC107" si="302">Z107+AA107+AB107</f>
        <v>0</v>
      </c>
      <c r="AD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4">
        <f t="shared" ref="AG107" si="303">AD107+AE107+AF107</f>
        <v>0</v>
      </c>
      <c r="AH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4">
        <f t="shared" ref="AK107" si="304">AH107+AI107+AJ107</f>
        <v>0</v>
      </c>
      <c r="AL107" s="214">
        <f t="shared" ref="AL107" si="305">Y107+AC107+AG107+AK107</f>
        <v>0</v>
      </c>
    </row>
    <row r="108" spans="2:38" x14ac:dyDescent="0.25">
      <c r="B108" s="212" t="s">
        <v>895</v>
      </c>
      <c r="C108" s="213" t="s">
        <v>896</v>
      </c>
      <c r="D1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4">
        <f t="shared" si="0"/>
        <v>0</v>
      </c>
      <c r="G108" s="214"/>
      <c r="H108" s="214">
        <f t="shared" si="4"/>
        <v>0</v>
      </c>
      <c r="I108" s="214"/>
      <c r="J108" s="214">
        <f t="shared" si="5"/>
        <v>0</v>
      </c>
      <c r="K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4">
        <f t="shared" si="7"/>
        <v>0</v>
      </c>
      <c r="Z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4">
        <f t="shared" si="8"/>
        <v>0</v>
      </c>
      <c r="AD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4">
        <f t="shared" si="9"/>
        <v>0</v>
      </c>
      <c r="AH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4">
        <f t="shared" si="10"/>
        <v>0</v>
      </c>
      <c r="AL108" s="214">
        <f t="shared" si="11"/>
        <v>0</v>
      </c>
    </row>
    <row r="109" spans="2:38" x14ac:dyDescent="0.25">
      <c r="B109" s="212" t="s">
        <v>897</v>
      </c>
      <c r="C109" s="213" t="s">
        <v>898</v>
      </c>
      <c r="D1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4">
        <f t="shared" ref="F109" si="306">D109+E109</f>
        <v>0</v>
      </c>
      <c r="G109" s="214"/>
      <c r="H109" s="214">
        <f t="shared" ref="H109" si="307">F109-G109</f>
        <v>0</v>
      </c>
      <c r="I109" s="214"/>
      <c r="J109" s="214">
        <f t="shared" ref="J109" si="308">F109-I109</f>
        <v>0</v>
      </c>
      <c r="K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4">
        <f t="shared" ref="Y109" si="309">V109+W109+X109</f>
        <v>0</v>
      </c>
      <c r="Z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4">
        <f t="shared" ref="AC109" si="310">Z109+AA109+AB109</f>
        <v>0</v>
      </c>
      <c r="AD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4">
        <f t="shared" ref="AG109" si="311">AD109+AE109+AF109</f>
        <v>0</v>
      </c>
      <c r="AH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4">
        <f t="shared" ref="AK109" si="312">AH109+AI109+AJ109</f>
        <v>0</v>
      </c>
      <c r="AL109" s="214">
        <f t="shared" ref="AL109" si="313">Y109+AC109+AG109+AK109</f>
        <v>0</v>
      </c>
    </row>
    <row r="110" spans="2:38" x14ac:dyDescent="0.25">
      <c r="B110" s="209" t="s">
        <v>401</v>
      </c>
      <c r="C110" s="210" t="s">
        <v>284</v>
      </c>
      <c r="D110" s="211">
        <f>D111+D122+D137+D153+D168+D194+D197+D204</f>
        <v>0</v>
      </c>
      <c r="E110" s="211">
        <f>E111+E122+E137+E153+E168+E194+E197+E204</f>
        <v>30000</v>
      </c>
      <c r="F110" s="211">
        <f t="shared" si="0"/>
        <v>30000</v>
      </c>
      <c r="G110" s="211">
        <f>G111+G122+G137+G153+G168+G194+G197+G204</f>
        <v>0</v>
      </c>
      <c r="H110" s="211">
        <f t="shared" si="4"/>
        <v>30000</v>
      </c>
      <c r="I110" s="211">
        <f>I111+I122+I137+I153+I168+I194+I197+I204</f>
        <v>0</v>
      </c>
      <c r="J110" s="211">
        <f t="shared" si="5"/>
        <v>30000</v>
      </c>
      <c r="K110" s="211">
        <f t="shared" ref="K110:X110" si="314">K111+K122+K137+K153+K168+K194+K197+K204</f>
        <v>111250</v>
      </c>
      <c r="L110" s="211">
        <f t="shared" si="314"/>
        <v>0</v>
      </c>
      <c r="M110" s="211">
        <f t="shared" si="314"/>
        <v>0</v>
      </c>
      <c r="N110" s="211">
        <f t="shared" si="314"/>
        <v>0</v>
      </c>
      <c r="O110" s="211">
        <f t="shared" si="314"/>
        <v>0</v>
      </c>
      <c r="P110" s="211">
        <f t="shared" si="314"/>
        <v>0</v>
      </c>
      <c r="Q110" s="211">
        <f t="shared" si="314"/>
        <v>0</v>
      </c>
      <c r="R110" s="211">
        <f t="shared" si="314"/>
        <v>0</v>
      </c>
      <c r="S110" s="211">
        <f t="shared" si="314"/>
        <v>0</v>
      </c>
      <c r="T110" s="211">
        <f t="shared" si="314"/>
        <v>0</v>
      </c>
      <c r="U110" s="211">
        <f t="shared" si="314"/>
        <v>0</v>
      </c>
      <c r="V110" s="211">
        <f t="shared" si="314"/>
        <v>0</v>
      </c>
      <c r="W110" s="211">
        <f t="shared" si="314"/>
        <v>0</v>
      </c>
      <c r="X110" s="211">
        <f t="shared" si="314"/>
        <v>30750</v>
      </c>
      <c r="Y110" s="211">
        <f t="shared" si="7"/>
        <v>30750</v>
      </c>
      <c r="Z110" s="211">
        <f>Z111+Z122+Z137+Z153+Z168+Z194+Z197+Z204</f>
        <v>0</v>
      </c>
      <c r="AA110" s="211">
        <f>AA111+AA122+AA137+AA153+AA168+AA194+AA197+AA204</f>
        <v>80500</v>
      </c>
      <c r="AB110" s="211">
        <f>AB111+AB122+AB137+AB153+AB168+AB194+AB197+AB204</f>
        <v>0</v>
      </c>
      <c r="AC110" s="211">
        <f t="shared" si="8"/>
        <v>80500</v>
      </c>
      <c r="AD110" s="211">
        <f>AD111+AD122+AD137+AD153+AD168+AD194+AD197+AD204</f>
        <v>0</v>
      </c>
      <c r="AE110" s="211">
        <f>AE111+AE122+AE137+AE153+AE168+AE194+AE197+AE204</f>
        <v>0</v>
      </c>
      <c r="AF110" s="211">
        <f>AF111+AF122+AF137+AF153+AF168+AF194+AF197+AF204</f>
        <v>0</v>
      </c>
      <c r="AG110" s="211">
        <f t="shared" si="9"/>
        <v>0</v>
      </c>
      <c r="AH110" s="211">
        <f>AH111+AH122+AH137+AH153+AH168+AH194+AH197+AH204</f>
        <v>0</v>
      </c>
      <c r="AI110" s="211">
        <f>AI111+AI122+AI137+AI153+AI168+AI194+AI197+AI204</f>
        <v>0</v>
      </c>
      <c r="AJ110" s="211">
        <f>AJ111+AJ122+AJ137+AJ153+AJ168+AJ194+AJ197+AJ204</f>
        <v>0</v>
      </c>
      <c r="AK110" s="211">
        <f t="shared" si="10"/>
        <v>0</v>
      </c>
      <c r="AL110" s="211">
        <f t="shared" si="11"/>
        <v>111250</v>
      </c>
    </row>
    <row r="111" spans="2:38" x14ac:dyDescent="0.25">
      <c r="B111" s="220" t="s">
        <v>402</v>
      </c>
      <c r="C111" s="221" t="s">
        <v>285</v>
      </c>
      <c r="D111" s="222">
        <f>SUM(D112:D121)</f>
        <v>0</v>
      </c>
      <c r="E111" s="222">
        <f>SUM(E112:E121)</f>
        <v>0</v>
      </c>
      <c r="F111" s="222">
        <f t="shared" ref="F111:F228" si="315">D111+E111</f>
        <v>0</v>
      </c>
      <c r="G111" s="222">
        <f>SUM(G112:G121)</f>
        <v>0</v>
      </c>
      <c r="H111" s="222">
        <f t="shared" si="4"/>
        <v>0</v>
      </c>
      <c r="I111" s="222">
        <f>SUM(I112:I121)</f>
        <v>0</v>
      </c>
      <c r="J111" s="222">
        <f t="shared" si="5"/>
        <v>0</v>
      </c>
      <c r="K111" s="222">
        <f t="shared" ref="K111:X111" si="316">SUM(K112:K121)</f>
        <v>0</v>
      </c>
      <c r="L111" s="222">
        <f t="shared" si="316"/>
        <v>0</v>
      </c>
      <c r="M111" s="222">
        <f t="shared" si="316"/>
        <v>0</v>
      </c>
      <c r="N111" s="222">
        <f t="shared" si="316"/>
        <v>0</v>
      </c>
      <c r="O111" s="222">
        <f t="shared" si="316"/>
        <v>0</v>
      </c>
      <c r="P111" s="222">
        <f t="shared" si="316"/>
        <v>0</v>
      </c>
      <c r="Q111" s="222">
        <f t="shared" si="316"/>
        <v>0</v>
      </c>
      <c r="R111" s="222">
        <f t="shared" si="316"/>
        <v>0</v>
      </c>
      <c r="S111" s="222">
        <f t="shared" si="316"/>
        <v>0</v>
      </c>
      <c r="T111" s="222">
        <f t="shared" si="316"/>
        <v>0</v>
      </c>
      <c r="U111" s="222">
        <f t="shared" si="316"/>
        <v>0</v>
      </c>
      <c r="V111" s="222">
        <f t="shared" si="316"/>
        <v>0</v>
      </c>
      <c r="W111" s="222">
        <f t="shared" si="316"/>
        <v>0</v>
      </c>
      <c r="X111" s="222">
        <f t="shared" si="316"/>
        <v>0</v>
      </c>
      <c r="Y111" s="222">
        <f t="shared" si="7"/>
        <v>0</v>
      </c>
      <c r="Z111" s="222">
        <f>SUM(Z112:Z121)</f>
        <v>0</v>
      </c>
      <c r="AA111" s="222">
        <f>SUM(AA112:AA121)</f>
        <v>0</v>
      </c>
      <c r="AB111" s="222">
        <f>SUM(AB112:AB121)</f>
        <v>0</v>
      </c>
      <c r="AC111" s="222">
        <f t="shared" si="8"/>
        <v>0</v>
      </c>
      <c r="AD111" s="222">
        <f>SUM(AD112:AD121)</f>
        <v>0</v>
      </c>
      <c r="AE111" s="222">
        <f>SUM(AE112:AE121)</f>
        <v>0</v>
      </c>
      <c r="AF111" s="222">
        <f>SUM(AF112:AF121)</f>
        <v>0</v>
      </c>
      <c r="AG111" s="222">
        <f t="shared" si="9"/>
        <v>0</v>
      </c>
      <c r="AH111" s="222">
        <f>SUM(AH112:AH121)</f>
        <v>0</v>
      </c>
      <c r="AI111" s="222">
        <f>SUM(AI112:AI121)</f>
        <v>0</v>
      </c>
      <c r="AJ111" s="222">
        <f>SUM(AJ112:AJ121)</f>
        <v>0</v>
      </c>
      <c r="AK111" s="222">
        <f t="shared" si="10"/>
        <v>0</v>
      </c>
      <c r="AL111" s="222">
        <f t="shared" si="11"/>
        <v>0</v>
      </c>
    </row>
    <row r="112" spans="2:38" x14ac:dyDescent="0.25">
      <c r="B112" s="212" t="s">
        <v>923</v>
      </c>
      <c r="C112" s="213" t="s">
        <v>239</v>
      </c>
      <c r="D1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4">
        <f t="shared" si="315"/>
        <v>0</v>
      </c>
      <c r="G112" s="214"/>
      <c r="H112" s="214">
        <f t="shared" ref="H112:H119" si="317">F112-G112</f>
        <v>0</v>
      </c>
      <c r="I112" s="214"/>
      <c r="J112" s="214">
        <f t="shared" ref="J112:J119" si="318">F112-I112</f>
        <v>0</v>
      </c>
      <c r="K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4">
        <f t="shared" ref="Y112:Y119" si="319">V112+W112+X112</f>
        <v>0</v>
      </c>
      <c r="Z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4">
        <f t="shared" ref="AC112:AC119" si="320">Z112+AA112+AB112</f>
        <v>0</v>
      </c>
      <c r="AD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4">
        <f t="shared" ref="AG112:AG119" si="321">AD112+AE112+AF112</f>
        <v>0</v>
      </c>
      <c r="AH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4">
        <f t="shared" ref="AK112:AK119" si="322">AH112+AI112+AJ112</f>
        <v>0</v>
      </c>
      <c r="AL112" s="214">
        <f t="shared" ref="AL112:AL119" si="323">Y112+AC112+AG112+AK112</f>
        <v>0</v>
      </c>
    </row>
    <row r="113" spans="2:38" x14ac:dyDescent="0.25">
      <c r="B113" s="212" t="s">
        <v>924</v>
      </c>
      <c r="C113" s="213" t="s">
        <v>925</v>
      </c>
      <c r="D1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4">
        <f t="shared" ref="F113:F116" si="324">D113+E113</f>
        <v>0</v>
      </c>
      <c r="G113" s="214"/>
      <c r="H113" s="214">
        <f t="shared" si="317"/>
        <v>0</v>
      </c>
      <c r="I113" s="214"/>
      <c r="J113" s="214">
        <f t="shared" si="318"/>
        <v>0</v>
      </c>
      <c r="K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4">
        <f t="shared" si="319"/>
        <v>0</v>
      </c>
      <c r="Z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4">
        <f t="shared" si="320"/>
        <v>0</v>
      </c>
      <c r="AD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4">
        <f t="shared" si="321"/>
        <v>0</v>
      </c>
      <c r="AH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4">
        <f t="shared" si="322"/>
        <v>0</v>
      </c>
      <c r="AL113" s="214">
        <f t="shared" si="323"/>
        <v>0</v>
      </c>
    </row>
    <row r="114" spans="2:38" x14ac:dyDescent="0.25">
      <c r="B114" s="212" t="s">
        <v>926</v>
      </c>
      <c r="C114" s="213" t="s">
        <v>927</v>
      </c>
      <c r="D1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4">
        <f t="shared" si="324"/>
        <v>0</v>
      </c>
      <c r="G114" s="214"/>
      <c r="H114" s="214">
        <f t="shared" si="317"/>
        <v>0</v>
      </c>
      <c r="I114" s="214"/>
      <c r="J114" s="214">
        <f t="shared" si="318"/>
        <v>0</v>
      </c>
      <c r="K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4">
        <f t="shared" si="319"/>
        <v>0</v>
      </c>
      <c r="Z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4">
        <f t="shared" si="320"/>
        <v>0</v>
      </c>
      <c r="AD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4">
        <f t="shared" si="321"/>
        <v>0</v>
      </c>
      <c r="AH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4">
        <f t="shared" si="322"/>
        <v>0</v>
      </c>
      <c r="AL114" s="214">
        <f t="shared" si="323"/>
        <v>0</v>
      </c>
    </row>
    <row r="115" spans="2:38" x14ac:dyDescent="0.25">
      <c r="B115" s="212" t="s">
        <v>403</v>
      </c>
      <c r="C115" s="213" t="s">
        <v>286</v>
      </c>
      <c r="D1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4">
        <f t="shared" si="324"/>
        <v>0</v>
      </c>
      <c r="G115" s="214"/>
      <c r="H115" s="214">
        <f t="shared" ref="H115:H116" si="325">F115-G115</f>
        <v>0</v>
      </c>
      <c r="I115" s="214"/>
      <c r="J115" s="214">
        <f t="shared" ref="J115:J116" si="326">F115-I115</f>
        <v>0</v>
      </c>
      <c r="K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4">
        <f t="shared" ref="Y115:Y116" si="327">V115+W115+X115</f>
        <v>0</v>
      </c>
      <c r="Z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4">
        <f t="shared" ref="AC115:AC116" si="328">Z115+AA115+AB115</f>
        <v>0</v>
      </c>
      <c r="AD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4">
        <f t="shared" ref="AG115:AG116" si="329">AD115+AE115+AF115</f>
        <v>0</v>
      </c>
      <c r="AH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4">
        <f t="shared" ref="AK115:AK116" si="330">AH115+AI115+AJ115</f>
        <v>0</v>
      </c>
      <c r="AL115" s="214">
        <f t="shared" ref="AL115:AL116" si="331">Y115+AC115+AG115+AK115</f>
        <v>0</v>
      </c>
    </row>
    <row r="116" spans="2:38" x14ac:dyDescent="0.25">
      <c r="B116" s="212" t="s">
        <v>928</v>
      </c>
      <c r="C116" s="213" t="s">
        <v>929</v>
      </c>
      <c r="D1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4">
        <f t="shared" si="324"/>
        <v>0</v>
      </c>
      <c r="G116" s="214"/>
      <c r="H116" s="214">
        <f t="shared" si="325"/>
        <v>0</v>
      </c>
      <c r="I116" s="214"/>
      <c r="J116" s="214">
        <f t="shared" si="326"/>
        <v>0</v>
      </c>
      <c r="K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4">
        <f t="shared" si="327"/>
        <v>0</v>
      </c>
      <c r="Z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4">
        <f t="shared" si="328"/>
        <v>0</v>
      </c>
      <c r="AD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4">
        <f t="shared" si="329"/>
        <v>0</v>
      </c>
      <c r="AH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4">
        <f t="shared" si="330"/>
        <v>0</v>
      </c>
      <c r="AL116" s="214">
        <f t="shared" si="331"/>
        <v>0</v>
      </c>
    </row>
    <row r="117" spans="2:38" x14ac:dyDescent="0.25">
      <c r="B117" s="212" t="s">
        <v>930</v>
      </c>
      <c r="C117" s="213" t="s">
        <v>931</v>
      </c>
      <c r="D1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4">
        <f t="shared" si="315"/>
        <v>0</v>
      </c>
      <c r="G117" s="214"/>
      <c r="H117" s="214">
        <f t="shared" ref="H117:H118" si="332">F117-G117</f>
        <v>0</v>
      </c>
      <c r="I117" s="214"/>
      <c r="J117" s="214">
        <f t="shared" ref="J117:J118" si="333">F117-I117</f>
        <v>0</v>
      </c>
      <c r="K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4">
        <f t="shared" ref="Y117:Y118" si="334">V117+W117+X117</f>
        <v>0</v>
      </c>
      <c r="Z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4">
        <f t="shared" ref="AC117:AC118" si="335">Z117+AA117+AB117</f>
        <v>0</v>
      </c>
      <c r="AD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4">
        <f t="shared" ref="AG117:AG118" si="336">AD117+AE117+AF117</f>
        <v>0</v>
      </c>
      <c r="AH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4">
        <f t="shared" ref="AK117:AK118" si="337">AH117+AI117+AJ117</f>
        <v>0</v>
      </c>
      <c r="AL117" s="214">
        <f t="shared" ref="AL117:AL118" si="338">Y117+AC117+AG117+AK117</f>
        <v>0</v>
      </c>
    </row>
    <row r="118" spans="2:38" x14ac:dyDescent="0.25">
      <c r="B118" s="212" t="s">
        <v>932</v>
      </c>
      <c r="C118" s="213" t="s">
        <v>933</v>
      </c>
      <c r="D1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4">
        <f t="shared" si="315"/>
        <v>0</v>
      </c>
      <c r="G118" s="214"/>
      <c r="H118" s="214">
        <f t="shared" si="332"/>
        <v>0</v>
      </c>
      <c r="I118" s="214"/>
      <c r="J118" s="214">
        <f t="shared" si="333"/>
        <v>0</v>
      </c>
      <c r="K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4">
        <f t="shared" si="334"/>
        <v>0</v>
      </c>
      <c r="Z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4">
        <f t="shared" si="335"/>
        <v>0</v>
      </c>
      <c r="AD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4">
        <f t="shared" si="336"/>
        <v>0</v>
      </c>
      <c r="AH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4">
        <f t="shared" si="337"/>
        <v>0</v>
      </c>
      <c r="AL118" s="214">
        <f t="shared" si="338"/>
        <v>0</v>
      </c>
    </row>
    <row r="119" spans="2:38" x14ac:dyDescent="0.25">
      <c r="B119" s="212" t="s">
        <v>934</v>
      </c>
      <c r="C119" s="213" t="s">
        <v>935</v>
      </c>
      <c r="D1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4">
        <f t="shared" ref="F119" si="339">D119+E119</f>
        <v>0</v>
      </c>
      <c r="G119" s="214"/>
      <c r="H119" s="214">
        <f t="shared" si="317"/>
        <v>0</v>
      </c>
      <c r="I119" s="214"/>
      <c r="J119" s="214">
        <f t="shared" si="318"/>
        <v>0</v>
      </c>
      <c r="K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4">
        <f t="shared" si="319"/>
        <v>0</v>
      </c>
      <c r="Z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4">
        <f t="shared" si="320"/>
        <v>0</v>
      </c>
      <c r="AD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4">
        <f t="shared" si="321"/>
        <v>0</v>
      </c>
      <c r="AH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4">
        <f t="shared" si="322"/>
        <v>0</v>
      </c>
      <c r="AL119" s="214">
        <f t="shared" si="323"/>
        <v>0</v>
      </c>
    </row>
    <row r="120" spans="2:38" x14ac:dyDescent="0.25">
      <c r="B120" s="212" t="s">
        <v>936</v>
      </c>
      <c r="C120" s="213" t="s">
        <v>937</v>
      </c>
      <c r="D1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4">
        <f t="shared" ref="F120" si="340">D120+E120</f>
        <v>0</v>
      </c>
      <c r="G120" s="214"/>
      <c r="H120" s="214">
        <f t="shared" si="4"/>
        <v>0</v>
      </c>
      <c r="I120" s="214"/>
      <c r="J120" s="214">
        <f t="shared" si="5"/>
        <v>0</v>
      </c>
      <c r="K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4">
        <f t="shared" si="7"/>
        <v>0</v>
      </c>
      <c r="Z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4">
        <f t="shared" si="8"/>
        <v>0</v>
      </c>
      <c r="AD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4">
        <f t="shared" si="9"/>
        <v>0</v>
      </c>
      <c r="AH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4">
        <f t="shared" si="10"/>
        <v>0</v>
      </c>
      <c r="AL120" s="214">
        <f t="shared" si="11"/>
        <v>0</v>
      </c>
    </row>
    <row r="121" spans="2:38" x14ac:dyDescent="0.25">
      <c r="B121" s="212" t="s">
        <v>938</v>
      </c>
      <c r="C121" s="213" t="s">
        <v>939</v>
      </c>
      <c r="D1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4">
        <f t="shared" si="315"/>
        <v>0</v>
      </c>
      <c r="G121" s="214"/>
      <c r="H121" s="214">
        <f t="shared" ref="H121" si="341">F121-G121</f>
        <v>0</v>
      </c>
      <c r="I121" s="214"/>
      <c r="J121" s="214">
        <f t="shared" ref="J121" si="342">F121-I121</f>
        <v>0</v>
      </c>
      <c r="K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4">
        <f t="shared" ref="Y121" si="343">V121+W121+X121</f>
        <v>0</v>
      </c>
      <c r="Z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4">
        <f t="shared" ref="AC121" si="344">Z121+AA121+AB121</f>
        <v>0</v>
      </c>
      <c r="AD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4">
        <f t="shared" ref="AG121" si="345">AD121+AE121+AF121</f>
        <v>0</v>
      </c>
      <c r="AH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4">
        <f t="shared" ref="AK121" si="346">AH121+AI121+AJ121</f>
        <v>0</v>
      </c>
      <c r="AL121" s="214">
        <f t="shared" ref="AL121" si="347">Y121+AC121+AG121+AK121</f>
        <v>0</v>
      </c>
    </row>
    <row r="122" spans="2:38" x14ac:dyDescent="0.25">
      <c r="B122" s="220" t="s">
        <v>404</v>
      </c>
      <c r="C122" s="221" t="s">
        <v>287</v>
      </c>
      <c r="D122" s="222">
        <f>SUM(D123:D136)</f>
        <v>0</v>
      </c>
      <c r="E122" s="222">
        <f>SUM(E123:E136)</f>
        <v>0</v>
      </c>
      <c r="F122" s="222">
        <f t="shared" si="315"/>
        <v>0</v>
      </c>
      <c r="G122" s="222">
        <f t="shared" ref="G122:I122" si="348">SUM(G123:G136)</f>
        <v>0</v>
      </c>
      <c r="H122" s="222">
        <f t="shared" si="4"/>
        <v>0</v>
      </c>
      <c r="I122" s="222">
        <f t="shared" si="348"/>
        <v>0</v>
      </c>
      <c r="J122" s="222">
        <f t="shared" si="5"/>
        <v>0</v>
      </c>
      <c r="K122" s="222">
        <f t="shared" ref="K122:AJ122" si="349">SUM(K123:K136)</f>
        <v>0</v>
      </c>
      <c r="L122" s="222">
        <f t="shared" si="349"/>
        <v>0</v>
      </c>
      <c r="M122" s="222">
        <f t="shared" si="349"/>
        <v>0</v>
      </c>
      <c r="N122" s="222">
        <f t="shared" si="349"/>
        <v>0</v>
      </c>
      <c r="O122" s="222">
        <f t="shared" si="349"/>
        <v>0</v>
      </c>
      <c r="P122" s="222">
        <f t="shared" si="349"/>
        <v>0</v>
      </c>
      <c r="Q122" s="222">
        <f t="shared" si="349"/>
        <v>0</v>
      </c>
      <c r="R122" s="222">
        <f t="shared" si="349"/>
        <v>0</v>
      </c>
      <c r="S122" s="222">
        <f t="shared" si="349"/>
        <v>0</v>
      </c>
      <c r="T122" s="222">
        <f t="shared" si="349"/>
        <v>0</v>
      </c>
      <c r="U122" s="222">
        <f t="shared" si="349"/>
        <v>0</v>
      </c>
      <c r="V122" s="222">
        <f t="shared" si="349"/>
        <v>0</v>
      </c>
      <c r="W122" s="222">
        <f t="shared" si="349"/>
        <v>0</v>
      </c>
      <c r="X122" s="222">
        <f t="shared" si="349"/>
        <v>0</v>
      </c>
      <c r="Y122" s="222">
        <f t="shared" si="7"/>
        <v>0</v>
      </c>
      <c r="Z122" s="222">
        <f t="shared" si="349"/>
        <v>0</v>
      </c>
      <c r="AA122" s="222">
        <f t="shared" si="349"/>
        <v>0</v>
      </c>
      <c r="AB122" s="222">
        <f t="shared" si="349"/>
        <v>0</v>
      </c>
      <c r="AC122" s="222">
        <f t="shared" si="8"/>
        <v>0</v>
      </c>
      <c r="AD122" s="222">
        <f t="shared" si="349"/>
        <v>0</v>
      </c>
      <c r="AE122" s="222">
        <f t="shared" si="349"/>
        <v>0</v>
      </c>
      <c r="AF122" s="222">
        <f t="shared" si="349"/>
        <v>0</v>
      </c>
      <c r="AG122" s="222">
        <f t="shared" si="9"/>
        <v>0</v>
      </c>
      <c r="AH122" s="222">
        <f t="shared" si="349"/>
        <v>0</v>
      </c>
      <c r="AI122" s="222">
        <f t="shared" si="349"/>
        <v>0</v>
      </c>
      <c r="AJ122" s="222">
        <f t="shared" si="349"/>
        <v>0</v>
      </c>
      <c r="AK122" s="222">
        <f t="shared" si="10"/>
        <v>0</v>
      </c>
      <c r="AL122" s="222">
        <f t="shared" si="11"/>
        <v>0</v>
      </c>
    </row>
    <row r="123" spans="2:38" x14ac:dyDescent="0.25">
      <c r="B123" s="212" t="s">
        <v>405</v>
      </c>
      <c r="C123" s="213" t="s">
        <v>288</v>
      </c>
      <c r="D1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4">
        <f t="shared" si="315"/>
        <v>0</v>
      </c>
      <c r="G123" s="214"/>
      <c r="H123" s="214">
        <f t="shared" ref="H123:H136" si="350">F123-G123</f>
        <v>0</v>
      </c>
      <c r="I123" s="214"/>
      <c r="J123" s="214">
        <f t="shared" ref="J123:J136" si="351">F123-I123</f>
        <v>0</v>
      </c>
      <c r="K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4">
        <f t="shared" ref="Y123:Y136" si="352">V123+W123+X123</f>
        <v>0</v>
      </c>
      <c r="Z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4">
        <f t="shared" ref="AC123:AC136" si="353">Z123+AA123+AB123</f>
        <v>0</v>
      </c>
      <c r="AD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4">
        <f t="shared" ref="AG123:AG136" si="354">AD123+AE123+AF123</f>
        <v>0</v>
      </c>
      <c r="AH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4">
        <f t="shared" ref="AK123:AK136" si="355">AH123+AI123+AJ123</f>
        <v>0</v>
      </c>
      <c r="AL123" s="214">
        <f t="shared" ref="AL123:AL136" si="356">Y123+AC123+AG123+AK123</f>
        <v>0</v>
      </c>
    </row>
    <row r="124" spans="2:38" x14ac:dyDescent="0.25">
      <c r="B124" s="212" t="s">
        <v>940</v>
      </c>
      <c r="C124" s="213" t="s">
        <v>941</v>
      </c>
      <c r="D1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4">
        <f t="shared" ref="F124:F129" si="357">D124+E124</f>
        <v>0</v>
      </c>
      <c r="G124" s="214"/>
      <c r="H124" s="214">
        <f t="shared" ref="H124:H129" si="358">F124-G124</f>
        <v>0</v>
      </c>
      <c r="I124" s="214"/>
      <c r="J124" s="214">
        <f t="shared" ref="J124:J129" si="359">F124-I124</f>
        <v>0</v>
      </c>
      <c r="K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4">
        <f t="shared" ref="Y124:Y129" si="360">V124+W124+X124</f>
        <v>0</v>
      </c>
      <c r="Z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4">
        <f t="shared" ref="AC124:AC129" si="361">Z124+AA124+AB124</f>
        <v>0</v>
      </c>
      <c r="AD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4">
        <f t="shared" ref="AG124:AG129" si="362">AD124+AE124+AF124</f>
        <v>0</v>
      </c>
      <c r="AH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4">
        <f t="shared" ref="AK124:AK129" si="363">AH124+AI124+AJ124</f>
        <v>0</v>
      </c>
      <c r="AL124" s="214">
        <f t="shared" ref="AL124:AL129" si="364">Y124+AC124+AG124+AK124</f>
        <v>0</v>
      </c>
    </row>
    <row r="125" spans="2:38" x14ac:dyDescent="0.25">
      <c r="B125" s="212" t="s">
        <v>406</v>
      </c>
      <c r="C125" s="213" t="s">
        <v>289</v>
      </c>
      <c r="D1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4">
        <f t="shared" si="357"/>
        <v>0</v>
      </c>
      <c r="G125" s="214"/>
      <c r="H125" s="214">
        <f t="shared" si="358"/>
        <v>0</v>
      </c>
      <c r="I125" s="214"/>
      <c r="J125" s="214">
        <f t="shared" si="359"/>
        <v>0</v>
      </c>
      <c r="K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4">
        <f t="shared" si="360"/>
        <v>0</v>
      </c>
      <c r="Z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4">
        <f t="shared" si="361"/>
        <v>0</v>
      </c>
      <c r="AD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4">
        <f t="shared" si="362"/>
        <v>0</v>
      </c>
      <c r="AH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4">
        <f t="shared" si="363"/>
        <v>0</v>
      </c>
      <c r="AL125" s="214">
        <f t="shared" si="364"/>
        <v>0</v>
      </c>
    </row>
    <row r="126" spans="2:38" x14ac:dyDescent="0.25">
      <c r="B126" s="212" t="s">
        <v>942</v>
      </c>
      <c r="C126" s="213" t="s">
        <v>943</v>
      </c>
      <c r="D1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4">
        <f t="shared" si="357"/>
        <v>0</v>
      </c>
      <c r="G126" s="214"/>
      <c r="H126" s="214">
        <f t="shared" si="358"/>
        <v>0</v>
      </c>
      <c r="I126" s="214"/>
      <c r="J126" s="214">
        <f t="shared" si="359"/>
        <v>0</v>
      </c>
      <c r="K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4">
        <f t="shared" si="360"/>
        <v>0</v>
      </c>
      <c r="Z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4">
        <f t="shared" si="361"/>
        <v>0</v>
      </c>
      <c r="AD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4">
        <f t="shared" si="362"/>
        <v>0</v>
      </c>
      <c r="AH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4">
        <f t="shared" si="363"/>
        <v>0</v>
      </c>
      <c r="AL126" s="214">
        <f t="shared" si="364"/>
        <v>0</v>
      </c>
    </row>
    <row r="127" spans="2:38" x14ac:dyDescent="0.25">
      <c r="B127" s="212" t="s">
        <v>944</v>
      </c>
      <c r="C127" s="213" t="s">
        <v>945</v>
      </c>
      <c r="D1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4">
        <f t="shared" si="357"/>
        <v>0</v>
      </c>
      <c r="G127" s="214"/>
      <c r="H127" s="214">
        <f t="shared" si="358"/>
        <v>0</v>
      </c>
      <c r="I127" s="214"/>
      <c r="J127" s="214">
        <f t="shared" si="359"/>
        <v>0</v>
      </c>
      <c r="K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4">
        <f t="shared" si="360"/>
        <v>0</v>
      </c>
      <c r="Z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4">
        <f t="shared" si="361"/>
        <v>0</v>
      </c>
      <c r="AD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4">
        <f t="shared" si="362"/>
        <v>0</v>
      </c>
      <c r="AH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4">
        <f t="shared" si="363"/>
        <v>0</v>
      </c>
      <c r="AL127" s="214">
        <f t="shared" si="364"/>
        <v>0</v>
      </c>
    </row>
    <row r="128" spans="2:38" x14ac:dyDescent="0.25">
      <c r="B128" s="212" t="s">
        <v>946</v>
      </c>
      <c r="C128" s="213" t="s">
        <v>947</v>
      </c>
      <c r="D1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4">
        <f t="shared" si="357"/>
        <v>0</v>
      </c>
      <c r="G128" s="214"/>
      <c r="H128" s="214">
        <f t="shared" si="358"/>
        <v>0</v>
      </c>
      <c r="I128" s="214"/>
      <c r="J128" s="214">
        <f t="shared" si="359"/>
        <v>0</v>
      </c>
      <c r="K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4">
        <f t="shared" si="360"/>
        <v>0</v>
      </c>
      <c r="Z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4">
        <f t="shared" si="361"/>
        <v>0</v>
      </c>
      <c r="AD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4">
        <f t="shared" si="362"/>
        <v>0</v>
      </c>
      <c r="AH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4">
        <f t="shared" si="363"/>
        <v>0</v>
      </c>
      <c r="AL128" s="214">
        <f t="shared" si="364"/>
        <v>0</v>
      </c>
    </row>
    <row r="129" spans="2:38" x14ac:dyDescent="0.25">
      <c r="B129" s="212" t="s">
        <v>948</v>
      </c>
      <c r="C129" s="213" t="s">
        <v>949</v>
      </c>
      <c r="D1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4">
        <f t="shared" si="357"/>
        <v>0</v>
      </c>
      <c r="G129" s="214"/>
      <c r="H129" s="214">
        <f t="shared" si="358"/>
        <v>0</v>
      </c>
      <c r="I129" s="214"/>
      <c r="J129" s="214">
        <f t="shared" si="359"/>
        <v>0</v>
      </c>
      <c r="K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4">
        <f t="shared" si="360"/>
        <v>0</v>
      </c>
      <c r="Z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4">
        <f t="shared" si="361"/>
        <v>0</v>
      </c>
      <c r="AD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4">
        <f t="shared" si="362"/>
        <v>0</v>
      </c>
      <c r="AH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4">
        <f t="shared" si="363"/>
        <v>0</v>
      </c>
      <c r="AL129" s="214">
        <f t="shared" si="364"/>
        <v>0</v>
      </c>
    </row>
    <row r="130" spans="2:38" x14ac:dyDescent="0.25">
      <c r="B130" s="212" t="s">
        <v>950</v>
      </c>
      <c r="C130" s="213" t="s">
        <v>951</v>
      </c>
      <c r="D1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4">
        <f t="shared" si="315"/>
        <v>0</v>
      </c>
      <c r="G130" s="214"/>
      <c r="H130" s="214">
        <f t="shared" si="350"/>
        <v>0</v>
      </c>
      <c r="I130" s="214"/>
      <c r="J130" s="214">
        <f t="shared" si="351"/>
        <v>0</v>
      </c>
      <c r="K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4">
        <f t="shared" si="352"/>
        <v>0</v>
      </c>
      <c r="Z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4">
        <f t="shared" si="353"/>
        <v>0</v>
      </c>
      <c r="AD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4">
        <f t="shared" si="354"/>
        <v>0</v>
      </c>
      <c r="AH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4">
        <f t="shared" si="355"/>
        <v>0</v>
      </c>
      <c r="AL130" s="214">
        <f t="shared" si="356"/>
        <v>0</v>
      </c>
    </row>
    <row r="131" spans="2:38" x14ac:dyDescent="0.25">
      <c r="B131" s="212" t="s">
        <v>952</v>
      </c>
      <c r="C131" s="213" t="s">
        <v>953</v>
      </c>
      <c r="D1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4">
        <f t="shared" si="315"/>
        <v>0</v>
      </c>
      <c r="G131" s="214"/>
      <c r="H131" s="214">
        <f t="shared" si="350"/>
        <v>0</v>
      </c>
      <c r="I131" s="214"/>
      <c r="J131" s="214">
        <f t="shared" si="351"/>
        <v>0</v>
      </c>
      <c r="K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4">
        <f t="shared" si="352"/>
        <v>0</v>
      </c>
      <c r="Z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4">
        <f t="shared" si="353"/>
        <v>0</v>
      </c>
      <c r="AD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4">
        <f t="shared" si="354"/>
        <v>0</v>
      </c>
      <c r="AH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4">
        <f t="shared" si="355"/>
        <v>0</v>
      </c>
      <c r="AL131" s="214">
        <f t="shared" si="356"/>
        <v>0</v>
      </c>
    </row>
    <row r="132" spans="2:38" x14ac:dyDescent="0.25">
      <c r="B132" s="212" t="s">
        <v>954</v>
      </c>
      <c r="C132" s="213" t="s">
        <v>955</v>
      </c>
      <c r="D1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4">
        <f t="shared" ref="F132" si="365">D132+E132</f>
        <v>0</v>
      </c>
      <c r="G132" s="214"/>
      <c r="H132" s="214">
        <f t="shared" ref="H132" si="366">F132-G132</f>
        <v>0</v>
      </c>
      <c r="I132" s="214"/>
      <c r="J132" s="214">
        <f t="shared" ref="J132" si="367">F132-I132</f>
        <v>0</v>
      </c>
      <c r="K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4">
        <f t="shared" ref="Y132" si="368">V132+W132+X132</f>
        <v>0</v>
      </c>
      <c r="Z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4">
        <f t="shared" ref="AC132" si="369">Z132+AA132+AB132</f>
        <v>0</v>
      </c>
      <c r="AD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4">
        <f t="shared" ref="AG132" si="370">AD132+AE132+AF132</f>
        <v>0</v>
      </c>
      <c r="AH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4">
        <f t="shared" ref="AK132" si="371">AH132+AI132+AJ132</f>
        <v>0</v>
      </c>
      <c r="AL132" s="214">
        <f t="shared" ref="AL132" si="372">Y132+AC132+AG132+AK132</f>
        <v>0</v>
      </c>
    </row>
    <row r="133" spans="2:38" x14ac:dyDescent="0.25">
      <c r="B133" s="212" t="s">
        <v>407</v>
      </c>
      <c r="C133" s="213" t="s">
        <v>290</v>
      </c>
      <c r="D1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4">
        <f t="shared" ref="F133:F134" si="373">D133+E133</f>
        <v>0</v>
      </c>
      <c r="G133" s="214"/>
      <c r="H133" s="214">
        <f t="shared" ref="H133:H134" si="374">F133-G133</f>
        <v>0</v>
      </c>
      <c r="I133" s="214"/>
      <c r="J133" s="214">
        <f t="shared" ref="J133:J134" si="375">F133-I133</f>
        <v>0</v>
      </c>
      <c r="K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4">
        <f t="shared" ref="Y133:Y134" si="376">V133+W133+X133</f>
        <v>0</v>
      </c>
      <c r="Z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4">
        <f t="shared" ref="AC133:AC134" si="377">Z133+AA133+AB133</f>
        <v>0</v>
      </c>
      <c r="AD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4">
        <f t="shared" ref="AG133:AG134" si="378">AD133+AE133+AF133</f>
        <v>0</v>
      </c>
      <c r="AH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4">
        <f t="shared" ref="AK133:AK134" si="379">AH133+AI133+AJ133</f>
        <v>0</v>
      </c>
      <c r="AL133" s="214">
        <f t="shared" ref="AL133:AL134" si="380">Y133+AC133+AG133+AK133</f>
        <v>0</v>
      </c>
    </row>
    <row r="134" spans="2:38" x14ac:dyDescent="0.25">
      <c r="B134" s="212" t="s">
        <v>956</v>
      </c>
      <c r="C134" s="213" t="s">
        <v>957</v>
      </c>
      <c r="D1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4">
        <f t="shared" si="373"/>
        <v>0</v>
      </c>
      <c r="G134" s="214"/>
      <c r="H134" s="214">
        <f t="shared" si="374"/>
        <v>0</v>
      </c>
      <c r="I134" s="214"/>
      <c r="J134" s="214">
        <f t="shared" si="375"/>
        <v>0</v>
      </c>
      <c r="K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4">
        <f t="shared" si="376"/>
        <v>0</v>
      </c>
      <c r="Z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4">
        <f t="shared" si="377"/>
        <v>0</v>
      </c>
      <c r="AD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4">
        <f t="shared" si="378"/>
        <v>0</v>
      </c>
      <c r="AH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4">
        <f t="shared" si="379"/>
        <v>0</v>
      </c>
      <c r="AL134" s="214">
        <f t="shared" si="380"/>
        <v>0</v>
      </c>
    </row>
    <row r="135" spans="2:38" x14ac:dyDescent="0.25">
      <c r="B135" s="212" t="s">
        <v>958</v>
      </c>
      <c r="C135" s="213" t="s">
        <v>959</v>
      </c>
      <c r="D1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4">
        <f t="shared" si="315"/>
        <v>0</v>
      </c>
      <c r="G135" s="214"/>
      <c r="H135" s="214">
        <f t="shared" si="350"/>
        <v>0</v>
      </c>
      <c r="I135" s="214"/>
      <c r="J135" s="214">
        <f t="shared" si="351"/>
        <v>0</v>
      </c>
      <c r="K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4">
        <f t="shared" si="352"/>
        <v>0</v>
      </c>
      <c r="Z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4">
        <f t="shared" si="353"/>
        <v>0</v>
      </c>
      <c r="AD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4">
        <f t="shared" si="354"/>
        <v>0</v>
      </c>
      <c r="AH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4">
        <f t="shared" si="355"/>
        <v>0</v>
      </c>
      <c r="AL135" s="214">
        <f t="shared" si="356"/>
        <v>0</v>
      </c>
    </row>
    <row r="136" spans="2:38" x14ac:dyDescent="0.25">
      <c r="B136" s="212" t="s">
        <v>960</v>
      </c>
      <c r="C136" s="213" t="s">
        <v>961</v>
      </c>
      <c r="D1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4">
        <f t="shared" si="315"/>
        <v>0</v>
      </c>
      <c r="G136" s="214"/>
      <c r="H136" s="214">
        <f t="shared" si="350"/>
        <v>0</v>
      </c>
      <c r="I136" s="214"/>
      <c r="J136" s="214">
        <f t="shared" si="351"/>
        <v>0</v>
      </c>
      <c r="K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4">
        <f t="shared" si="352"/>
        <v>0</v>
      </c>
      <c r="Z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4">
        <f t="shared" si="353"/>
        <v>0</v>
      </c>
      <c r="AD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4">
        <f t="shared" si="354"/>
        <v>0</v>
      </c>
      <c r="AH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4">
        <f t="shared" si="355"/>
        <v>0</v>
      </c>
      <c r="AL136" s="214">
        <f t="shared" si="356"/>
        <v>0</v>
      </c>
    </row>
    <row r="137" spans="2:38" x14ac:dyDescent="0.25">
      <c r="B137" s="220" t="s">
        <v>408</v>
      </c>
      <c r="C137" s="221" t="s">
        <v>291</v>
      </c>
      <c r="D137" s="222">
        <f>SUM(D138:D152)</f>
        <v>0</v>
      </c>
      <c r="E137" s="222">
        <f>SUM(E138:E152)</f>
        <v>0</v>
      </c>
      <c r="F137" s="222">
        <f t="shared" si="315"/>
        <v>0</v>
      </c>
      <c r="G137" s="222">
        <f t="shared" ref="G137:I137" si="381">SUM(G138:G152)</f>
        <v>0</v>
      </c>
      <c r="H137" s="222">
        <f t="shared" si="4"/>
        <v>0</v>
      </c>
      <c r="I137" s="222">
        <f t="shared" si="381"/>
        <v>0</v>
      </c>
      <c r="J137" s="222">
        <f t="shared" si="5"/>
        <v>0</v>
      </c>
      <c r="K137" s="222">
        <f t="shared" ref="K137:AJ137" si="382">SUM(K138:K152)</f>
        <v>0</v>
      </c>
      <c r="L137" s="222">
        <f t="shared" si="382"/>
        <v>0</v>
      </c>
      <c r="M137" s="222">
        <f t="shared" si="382"/>
        <v>0</v>
      </c>
      <c r="N137" s="222">
        <f t="shared" si="382"/>
        <v>0</v>
      </c>
      <c r="O137" s="222">
        <f t="shared" si="382"/>
        <v>0</v>
      </c>
      <c r="P137" s="222">
        <f t="shared" si="382"/>
        <v>0</v>
      </c>
      <c r="Q137" s="222">
        <f t="shared" si="382"/>
        <v>0</v>
      </c>
      <c r="R137" s="222">
        <f t="shared" si="382"/>
        <v>0</v>
      </c>
      <c r="S137" s="222">
        <f t="shared" si="382"/>
        <v>0</v>
      </c>
      <c r="T137" s="222">
        <f t="shared" si="382"/>
        <v>0</v>
      </c>
      <c r="U137" s="222">
        <f t="shared" si="382"/>
        <v>0</v>
      </c>
      <c r="V137" s="222">
        <f t="shared" si="382"/>
        <v>0</v>
      </c>
      <c r="W137" s="222">
        <f t="shared" si="382"/>
        <v>0</v>
      </c>
      <c r="X137" s="222">
        <f t="shared" si="382"/>
        <v>0</v>
      </c>
      <c r="Y137" s="222">
        <f t="shared" si="7"/>
        <v>0</v>
      </c>
      <c r="Z137" s="222">
        <f t="shared" si="382"/>
        <v>0</v>
      </c>
      <c r="AA137" s="222">
        <f t="shared" si="382"/>
        <v>0</v>
      </c>
      <c r="AB137" s="222">
        <f t="shared" si="382"/>
        <v>0</v>
      </c>
      <c r="AC137" s="222">
        <f t="shared" si="8"/>
        <v>0</v>
      </c>
      <c r="AD137" s="222">
        <f t="shared" si="382"/>
        <v>0</v>
      </c>
      <c r="AE137" s="222">
        <f t="shared" si="382"/>
        <v>0</v>
      </c>
      <c r="AF137" s="222">
        <f t="shared" si="382"/>
        <v>0</v>
      </c>
      <c r="AG137" s="222">
        <f t="shared" si="9"/>
        <v>0</v>
      </c>
      <c r="AH137" s="222">
        <f t="shared" si="382"/>
        <v>0</v>
      </c>
      <c r="AI137" s="222">
        <f t="shared" si="382"/>
        <v>0</v>
      </c>
      <c r="AJ137" s="222">
        <f t="shared" si="382"/>
        <v>0</v>
      </c>
      <c r="AK137" s="222">
        <f t="shared" si="10"/>
        <v>0</v>
      </c>
      <c r="AL137" s="222">
        <f t="shared" si="11"/>
        <v>0</v>
      </c>
    </row>
    <row r="138" spans="2:38" x14ac:dyDescent="0.25">
      <c r="B138" s="212" t="s">
        <v>962</v>
      </c>
      <c r="C138" s="213" t="s">
        <v>963</v>
      </c>
      <c r="D1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4">
        <f t="shared" si="315"/>
        <v>0</v>
      </c>
      <c r="G138" s="214"/>
      <c r="H138" s="214">
        <f t="shared" ref="H138:H152" si="383">F138-G138</f>
        <v>0</v>
      </c>
      <c r="I138" s="214"/>
      <c r="J138" s="214">
        <f t="shared" ref="J138:J152" si="384">F138-I138</f>
        <v>0</v>
      </c>
      <c r="K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4">
        <f t="shared" ref="Y138:Y152" si="385">V138+W138+X138</f>
        <v>0</v>
      </c>
      <c r="Z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4">
        <f t="shared" ref="AC138:AC152" si="386">Z138+AA138+AB138</f>
        <v>0</v>
      </c>
      <c r="AD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4">
        <f t="shared" ref="AG138:AG152" si="387">AD138+AE138+AF138</f>
        <v>0</v>
      </c>
      <c r="AH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4">
        <f t="shared" ref="AK138:AK152" si="388">AH138+AI138+AJ138</f>
        <v>0</v>
      </c>
      <c r="AL138" s="214">
        <f t="shared" ref="AL138:AL152" si="389">Y138+AC138+AG138+AK138</f>
        <v>0</v>
      </c>
    </row>
    <row r="139" spans="2:38" x14ac:dyDescent="0.25">
      <c r="B139" s="212" t="s">
        <v>409</v>
      </c>
      <c r="C139" s="213" t="s">
        <v>292</v>
      </c>
      <c r="D1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4">
        <f t="shared" si="315"/>
        <v>0</v>
      </c>
      <c r="G139" s="214"/>
      <c r="H139" s="214">
        <f t="shared" si="383"/>
        <v>0</v>
      </c>
      <c r="I139" s="214"/>
      <c r="J139" s="214">
        <f t="shared" si="384"/>
        <v>0</v>
      </c>
      <c r="K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4">
        <f t="shared" si="385"/>
        <v>0</v>
      </c>
      <c r="Z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4">
        <f t="shared" si="386"/>
        <v>0</v>
      </c>
      <c r="AD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4">
        <f t="shared" si="387"/>
        <v>0</v>
      </c>
      <c r="AH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4">
        <f t="shared" si="388"/>
        <v>0</v>
      </c>
      <c r="AL139" s="214">
        <f t="shared" si="389"/>
        <v>0</v>
      </c>
    </row>
    <row r="140" spans="2:38" x14ac:dyDescent="0.25">
      <c r="B140" s="212" t="s">
        <v>964</v>
      </c>
      <c r="C140" s="213" t="s">
        <v>965</v>
      </c>
      <c r="D1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4">
        <f t="shared" si="315"/>
        <v>0</v>
      </c>
      <c r="G140" s="214"/>
      <c r="H140" s="214">
        <f t="shared" si="383"/>
        <v>0</v>
      </c>
      <c r="I140" s="214"/>
      <c r="J140" s="214">
        <f t="shared" si="384"/>
        <v>0</v>
      </c>
      <c r="K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4">
        <f t="shared" si="385"/>
        <v>0</v>
      </c>
      <c r="Z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4">
        <f t="shared" si="386"/>
        <v>0</v>
      </c>
      <c r="AD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4">
        <f t="shared" si="387"/>
        <v>0</v>
      </c>
      <c r="AH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4">
        <f t="shared" si="388"/>
        <v>0</v>
      </c>
      <c r="AL140" s="214">
        <f t="shared" si="389"/>
        <v>0</v>
      </c>
    </row>
    <row r="141" spans="2:38" x14ac:dyDescent="0.25">
      <c r="B141" s="212" t="s">
        <v>410</v>
      </c>
      <c r="C141" s="213" t="s">
        <v>293</v>
      </c>
      <c r="D1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4">
        <f t="shared" si="315"/>
        <v>0</v>
      </c>
      <c r="G141" s="214"/>
      <c r="H141" s="214">
        <f t="shared" si="383"/>
        <v>0</v>
      </c>
      <c r="I141" s="214"/>
      <c r="J141" s="214">
        <f t="shared" si="384"/>
        <v>0</v>
      </c>
      <c r="K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4">
        <f t="shared" si="385"/>
        <v>0</v>
      </c>
      <c r="Z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4">
        <f t="shared" si="386"/>
        <v>0</v>
      </c>
      <c r="AD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4">
        <f t="shared" si="387"/>
        <v>0</v>
      </c>
      <c r="AH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4">
        <f t="shared" si="388"/>
        <v>0</v>
      </c>
      <c r="AL141" s="214">
        <f t="shared" si="389"/>
        <v>0</v>
      </c>
    </row>
    <row r="142" spans="2:38" x14ac:dyDescent="0.25">
      <c r="B142" s="212" t="s">
        <v>966</v>
      </c>
      <c r="C142" s="213" t="s">
        <v>967</v>
      </c>
      <c r="D1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4">
        <f t="shared" ref="F142:F147" si="390">D142+E142</f>
        <v>0</v>
      </c>
      <c r="G142" s="214"/>
      <c r="H142" s="214">
        <f t="shared" ref="H142:H147" si="391">F142-G142</f>
        <v>0</v>
      </c>
      <c r="I142" s="214"/>
      <c r="J142" s="214">
        <f t="shared" ref="J142:J147" si="392">F142-I142</f>
        <v>0</v>
      </c>
      <c r="K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4">
        <f t="shared" ref="Y142:Y147" si="393">V142+W142+X142</f>
        <v>0</v>
      </c>
      <c r="Z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4">
        <f t="shared" ref="AC142:AC147" si="394">Z142+AA142+AB142</f>
        <v>0</v>
      </c>
      <c r="AD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4">
        <f t="shared" ref="AG142:AG147" si="395">AD142+AE142+AF142</f>
        <v>0</v>
      </c>
      <c r="AH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4">
        <f t="shared" ref="AK142:AK147" si="396">AH142+AI142+AJ142</f>
        <v>0</v>
      </c>
      <c r="AL142" s="214">
        <f t="shared" ref="AL142:AL147" si="397">Y142+AC142+AG142+AK142</f>
        <v>0</v>
      </c>
    </row>
    <row r="143" spans="2:38" x14ac:dyDescent="0.25">
      <c r="B143" s="212" t="s">
        <v>968</v>
      </c>
      <c r="C143" s="213" t="s">
        <v>969</v>
      </c>
      <c r="D1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4">
        <f t="shared" ref="F143:F144" si="398">D143+E143</f>
        <v>0</v>
      </c>
      <c r="G143" s="214"/>
      <c r="H143" s="214">
        <f t="shared" ref="H143:H144" si="399">F143-G143</f>
        <v>0</v>
      </c>
      <c r="I143" s="214"/>
      <c r="J143" s="214">
        <f t="shared" ref="J143:J144" si="400">F143-I143</f>
        <v>0</v>
      </c>
      <c r="K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4">
        <f t="shared" ref="Y143:Y144" si="401">V143+W143+X143</f>
        <v>0</v>
      </c>
      <c r="Z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4">
        <f t="shared" ref="AC143:AC144" si="402">Z143+AA143+AB143</f>
        <v>0</v>
      </c>
      <c r="AD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4">
        <f t="shared" ref="AG143:AG144" si="403">AD143+AE143+AF143</f>
        <v>0</v>
      </c>
      <c r="AH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4">
        <f t="shared" ref="AK143:AK144" si="404">AH143+AI143+AJ143</f>
        <v>0</v>
      </c>
      <c r="AL143" s="214">
        <f t="shared" ref="AL143:AL144" si="405">Y143+AC143+AG143+AK143</f>
        <v>0</v>
      </c>
    </row>
    <row r="144" spans="2:38" x14ac:dyDescent="0.25">
      <c r="B144" s="212" t="s">
        <v>970</v>
      </c>
      <c r="C144" s="213" t="s">
        <v>971</v>
      </c>
      <c r="D1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4">
        <f t="shared" si="398"/>
        <v>0</v>
      </c>
      <c r="G144" s="214"/>
      <c r="H144" s="214">
        <f t="shared" si="399"/>
        <v>0</v>
      </c>
      <c r="I144" s="214"/>
      <c r="J144" s="214">
        <f t="shared" si="400"/>
        <v>0</v>
      </c>
      <c r="K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4">
        <f t="shared" si="401"/>
        <v>0</v>
      </c>
      <c r="Z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4">
        <f t="shared" si="402"/>
        <v>0</v>
      </c>
      <c r="AD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4">
        <f t="shared" si="403"/>
        <v>0</v>
      </c>
      <c r="AH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4">
        <f t="shared" si="404"/>
        <v>0</v>
      </c>
      <c r="AL144" s="214">
        <f t="shared" si="405"/>
        <v>0</v>
      </c>
    </row>
    <row r="145" spans="2:38" x14ac:dyDescent="0.25">
      <c r="B145" s="212" t="s">
        <v>972</v>
      </c>
      <c r="C145" s="213" t="s">
        <v>973</v>
      </c>
      <c r="D1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4">
        <f t="shared" si="390"/>
        <v>0</v>
      </c>
      <c r="G145" s="214"/>
      <c r="H145" s="214">
        <f t="shared" si="391"/>
        <v>0</v>
      </c>
      <c r="I145" s="214"/>
      <c r="J145" s="214">
        <f t="shared" si="392"/>
        <v>0</v>
      </c>
      <c r="K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4">
        <f t="shared" si="393"/>
        <v>0</v>
      </c>
      <c r="Z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4">
        <f t="shared" si="394"/>
        <v>0</v>
      </c>
      <c r="AD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4">
        <f t="shared" si="395"/>
        <v>0</v>
      </c>
      <c r="AH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4">
        <f t="shared" si="396"/>
        <v>0</v>
      </c>
      <c r="AL145" s="214">
        <f t="shared" si="397"/>
        <v>0</v>
      </c>
    </row>
    <row r="146" spans="2:38" x14ac:dyDescent="0.25">
      <c r="B146" s="212" t="s">
        <v>974</v>
      </c>
      <c r="C146" s="213" t="s">
        <v>975</v>
      </c>
      <c r="D1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4">
        <f t="shared" si="390"/>
        <v>0</v>
      </c>
      <c r="G146" s="214"/>
      <c r="H146" s="214">
        <f t="shared" si="391"/>
        <v>0</v>
      </c>
      <c r="I146" s="214"/>
      <c r="J146" s="214">
        <f t="shared" si="392"/>
        <v>0</v>
      </c>
      <c r="K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4">
        <f t="shared" si="393"/>
        <v>0</v>
      </c>
      <c r="Z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4">
        <f t="shared" si="394"/>
        <v>0</v>
      </c>
      <c r="AD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4">
        <f t="shared" si="395"/>
        <v>0</v>
      </c>
      <c r="AH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4">
        <f t="shared" si="396"/>
        <v>0</v>
      </c>
      <c r="AL146" s="214">
        <f t="shared" si="397"/>
        <v>0</v>
      </c>
    </row>
    <row r="147" spans="2:38" x14ac:dyDescent="0.25">
      <c r="B147" s="212" t="s">
        <v>976</v>
      </c>
      <c r="C147" s="213" t="s">
        <v>977</v>
      </c>
      <c r="D1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4">
        <f t="shared" si="390"/>
        <v>0</v>
      </c>
      <c r="G147" s="214"/>
      <c r="H147" s="214">
        <f t="shared" si="391"/>
        <v>0</v>
      </c>
      <c r="I147" s="214"/>
      <c r="J147" s="214">
        <f t="shared" si="392"/>
        <v>0</v>
      </c>
      <c r="K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4">
        <f t="shared" si="393"/>
        <v>0</v>
      </c>
      <c r="Z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4">
        <f t="shared" si="394"/>
        <v>0</v>
      </c>
      <c r="AD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4">
        <f t="shared" si="395"/>
        <v>0</v>
      </c>
      <c r="AH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4">
        <f t="shared" si="396"/>
        <v>0</v>
      </c>
      <c r="AL147" s="214">
        <f t="shared" si="397"/>
        <v>0</v>
      </c>
    </row>
    <row r="148" spans="2:38" x14ac:dyDescent="0.25">
      <c r="B148" s="212" t="s">
        <v>978</v>
      </c>
      <c r="C148" s="213" t="s">
        <v>979</v>
      </c>
      <c r="D1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4">
        <f t="shared" si="315"/>
        <v>0</v>
      </c>
      <c r="G148" s="214"/>
      <c r="H148" s="214">
        <f t="shared" si="383"/>
        <v>0</v>
      </c>
      <c r="I148" s="214"/>
      <c r="J148" s="214">
        <f t="shared" si="384"/>
        <v>0</v>
      </c>
      <c r="K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4">
        <f t="shared" si="385"/>
        <v>0</v>
      </c>
      <c r="Z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4">
        <f t="shared" si="386"/>
        <v>0</v>
      </c>
      <c r="AD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4">
        <f t="shared" si="387"/>
        <v>0</v>
      </c>
      <c r="AH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4">
        <f t="shared" si="388"/>
        <v>0</v>
      </c>
      <c r="AL148" s="214">
        <f t="shared" si="389"/>
        <v>0</v>
      </c>
    </row>
    <row r="149" spans="2:38" x14ac:dyDescent="0.25">
      <c r="B149" s="212" t="s">
        <v>980</v>
      </c>
      <c r="C149" s="213" t="s">
        <v>981</v>
      </c>
      <c r="D1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4">
        <f t="shared" si="315"/>
        <v>0</v>
      </c>
      <c r="G149" s="214"/>
      <c r="H149" s="214">
        <f t="shared" si="383"/>
        <v>0</v>
      </c>
      <c r="I149" s="214"/>
      <c r="J149" s="214">
        <f t="shared" si="384"/>
        <v>0</v>
      </c>
      <c r="K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4">
        <f t="shared" si="385"/>
        <v>0</v>
      </c>
      <c r="Z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4">
        <f t="shared" si="386"/>
        <v>0</v>
      </c>
      <c r="AD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4">
        <f t="shared" si="387"/>
        <v>0</v>
      </c>
      <c r="AH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4">
        <f t="shared" si="388"/>
        <v>0</v>
      </c>
      <c r="AL149" s="214">
        <f t="shared" si="389"/>
        <v>0</v>
      </c>
    </row>
    <row r="150" spans="2:38" x14ac:dyDescent="0.25">
      <c r="B150" s="212" t="s">
        <v>982</v>
      </c>
      <c r="C150" s="213" t="s">
        <v>983</v>
      </c>
      <c r="D1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4">
        <f t="shared" ref="F150" si="406">D150+E150</f>
        <v>0</v>
      </c>
      <c r="G150" s="214"/>
      <c r="H150" s="214">
        <f t="shared" ref="H150" si="407">F150-G150</f>
        <v>0</v>
      </c>
      <c r="I150" s="214"/>
      <c r="J150" s="214">
        <f t="shared" ref="J150" si="408">F150-I150</f>
        <v>0</v>
      </c>
      <c r="K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4">
        <f t="shared" ref="Y150" si="409">V150+W150+X150</f>
        <v>0</v>
      </c>
      <c r="Z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4">
        <f t="shared" ref="AC150" si="410">Z150+AA150+AB150</f>
        <v>0</v>
      </c>
      <c r="AD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4">
        <f t="shared" ref="AG150" si="411">AD150+AE150+AF150</f>
        <v>0</v>
      </c>
      <c r="AH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4">
        <f t="shared" ref="AK150" si="412">AH150+AI150+AJ150</f>
        <v>0</v>
      </c>
      <c r="AL150" s="214">
        <f t="shared" ref="AL150" si="413">Y150+AC150+AG150+AK150</f>
        <v>0</v>
      </c>
    </row>
    <row r="151" spans="2:38" x14ac:dyDescent="0.25">
      <c r="B151" s="212" t="s">
        <v>984</v>
      </c>
      <c r="C151" s="213" t="s">
        <v>985</v>
      </c>
      <c r="D1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4">
        <f t="shared" ref="F151" si="414">D151+E151</f>
        <v>0</v>
      </c>
      <c r="G151" s="214"/>
      <c r="H151" s="214">
        <f t="shared" ref="H151" si="415">F151-G151</f>
        <v>0</v>
      </c>
      <c r="I151" s="214"/>
      <c r="J151" s="214">
        <f t="shared" ref="J151" si="416">F151-I151</f>
        <v>0</v>
      </c>
      <c r="K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4">
        <f t="shared" ref="Y151" si="417">V151+W151+X151</f>
        <v>0</v>
      </c>
      <c r="Z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4">
        <f t="shared" ref="AC151" si="418">Z151+AA151+AB151</f>
        <v>0</v>
      </c>
      <c r="AD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4">
        <f t="shared" ref="AG151" si="419">AD151+AE151+AF151</f>
        <v>0</v>
      </c>
      <c r="AH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4">
        <f t="shared" ref="AK151" si="420">AH151+AI151+AJ151</f>
        <v>0</v>
      </c>
      <c r="AL151" s="214">
        <f t="shared" ref="AL151" si="421">Y151+AC151+AG151+AK151</f>
        <v>0</v>
      </c>
    </row>
    <row r="152" spans="2:38" x14ac:dyDescent="0.25">
      <c r="B152" s="212" t="s">
        <v>986</v>
      </c>
      <c r="C152" s="213" t="s">
        <v>987</v>
      </c>
      <c r="D1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4">
        <f t="shared" si="315"/>
        <v>0</v>
      </c>
      <c r="G152" s="214"/>
      <c r="H152" s="214">
        <f t="shared" si="383"/>
        <v>0</v>
      </c>
      <c r="I152" s="214"/>
      <c r="J152" s="214">
        <f t="shared" si="384"/>
        <v>0</v>
      </c>
      <c r="K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4">
        <f t="shared" si="385"/>
        <v>0</v>
      </c>
      <c r="Z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4">
        <f t="shared" si="386"/>
        <v>0</v>
      </c>
      <c r="AD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4">
        <f t="shared" si="387"/>
        <v>0</v>
      </c>
      <c r="AH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4">
        <f t="shared" si="388"/>
        <v>0</v>
      </c>
      <c r="AL152" s="214">
        <f t="shared" si="389"/>
        <v>0</v>
      </c>
    </row>
    <row r="153" spans="2:38" x14ac:dyDescent="0.25">
      <c r="B153" s="220" t="s">
        <v>411</v>
      </c>
      <c r="C153" s="221" t="s">
        <v>294</v>
      </c>
      <c r="D153" s="222">
        <f>SUM(D154:D167)</f>
        <v>0</v>
      </c>
      <c r="E153" s="222">
        <f>SUM(E154:E167)</f>
        <v>30000</v>
      </c>
      <c r="F153" s="222">
        <f t="shared" si="315"/>
        <v>30000</v>
      </c>
      <c r="G153" s="222">
        <f>SUM(G154:G167)</f>
        <v>0</v>
      </c>
      <c r="H153" s="222">
        <f t="shared" si="4"/>
        <v>30000</v>
      </c>
      <c r="I153" s="222">
        <f>SUM(I154:I167)</f>
        <v>0</v>
      </c>
      <c r="J153" s="222">
        <f t="shared" si="5"/>
        <v>30000</v>
      </c>
      <c r="K153" s="222">
        <f t="shared" ref="K153:X153" si="422">SUM(K154:K167)</f>
        <v>30000</v>
      </c>
      <c r="L153" s="222">
        <f t="shared" si="422"/>
        <v>0</v>
      </c>
      <c r="M153" s="222">
        <f t="shared" si="422"/>
        <v>0</v>
      </c>
      <c r="N153" s="222">
        <f t="shared" si="422"/>
        <v>0</v>
      </c>
      <c r="O153" s="222">
        <f t="shared" si="422"/>
        <v>0</v>
      </c>
      <c r="P153" s="222">
        <f t="shared" si="422"/>
        <v>0</v>
      </c>
      <c r="Q153" s="222">
        <f t="shared" si="422"/>
        <v>0</v>
      </c>
      <c r="R153" s="222">
        <f t="shared" si="422"/>
        <v>0</v>
      </c>
      <c r="S153" s="222">
        <f t="shared" si="422"/>
        <v>0</v>
      </c>
      <c r="T153" s="222">
        <f t="shared" si="422"/>
        <v>0</v>
      </c>
      <c r="U153" s="222">
        <f t="shared" si="422"/>
        <v>0</v>
      </c>
      <c r="V153" s="222">
        <f t="shared" si="422"/>
        <v>0</v>
      </c>
      <c r="W153" s="222">
        <f t="shared" si="422"/>
        <v>0</v>
      </c>
      <c r="X153" s="222">
        <f t="shared" si="422"/>
        <v>30000</v>
      </c>
      <c r="Y153" s="222">
        <f t="shared" si="7"/>
        <v>30000</v>
      </c>
      <c r="Z153" s="222">
        <f>SUM(Z154:Z167)</f>
        <v>0</v>
      </c>
      <c r="AA153" s="222">
        <f>SUM(AA154:AA167)</f>
        <v>0</v>
      </c>
      <c r="AB153" s="222">
        <f>SUM(AB154:AB167)</f>
        <v>0</v>
      </c>
      <c r="AC153" s="222">
        <f t="shared" si="8"/>
        <v>0</v>
      </c>
      <c r="AD153" s="222">
        <f>SUM(AD154:AD167)</f>
        <v>0</v>
      </c>
      <c r="AE153" s="222">
        <f>SUM(AE154:AE167)</f>
        <v>0</v>
      </c>
      <c r="AF153" s="222">
        <f>SUM(AF154:AF167)</f>
        <v>0</v>
      </c>
      <c r="AG153" s="222">
        <f t="shared" si="9"/>
        <v>0</v>
      </c>
      <c r="AH153" s="222">
        <f>SUM(AH154:AH167)</f>
        <v>0</v>
      </c>
      <c r="AI153" s="222">
        <f>SUM(AI154:AI167)</f>
        <v>0</v>
      </c>
      <c r="AJ153" s="222">
        <f>SUM(AJ154:AJ167)</f>
        <v>0</v>
      </c>
      <c r="AK153" s="222">
        <f t="shared" si="10"/>
        <v>0</v>
      </c>
      <c r="AL153" s="222">
        <f t="shared" si="11"/>
        <v>30000</v>
      </c>
    </row>
    <row r="154" spans="2:38" x14ac:dyDescent="0.25">
      <c r="B154" s="212" t="s">
        <v>988</v>
      </c>
      <c r="C154" s="213" t="s">
        <v>989</v>
      </c>
      <c r="D1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4">
        <f t="shared" si="315"/>
        <v>0</v>
      </c>
      <c r="G154" s="214"/>
      <c r="H154" s="214">
        <f t="shared" ref="H154:H167" si="423">F154-G154</f>
        <v>0</v>
      </c>
      <c r="I154" s="214"/>
      <c r="J154" s="214">
        <f t="shared" ref="J154:J167" si="424">F154-I154</f>
        <v>0</v>
      </c>
      <c r="K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4">
        <f t="shared" ref="Y154:Y167" si="425">V154+W154+X154</f>
        <v>0</v>
      </c>
      <c r="Z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4">
        <f t="shared" ref="AC154:AC167" si="426">Z154+AA154+AB154</f>
        <v>0</v>
      </c>
      <c r="AD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4">
        <f t="shared" ref="AG154:AG167" si="427">AD154+AE154+AF154</f>
        <v>0</v>
      </c>
      <c r="AH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4">
        <f t="shared" ref="AK154:AK167" si="428">AH154+AI154+AJ154</f>
        <v>0</v>
      </c>
      <c r="AL154" s="214">
        <f t="shared" ref="AL154:AL167" si="429">Y154+AC154+AG154+AK154</f>
        <v>0</v>
      </c>
    </row>
    <row r="155" spans="2:38" x14ac:dyDescent="0.25">
      <c r="B155" s="212" t="s">
        <v>412</v>
      </c>
      <c r="C155" s="213" t="s">
        <v>295</v>
      </c>
      <c r="D1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4">
        <f t="shared" si="315"/>
        <v>0</v>
      </c>
      <c r="G155" s="214"/>
      <c r="H155" s="214">
        <f t="shared" si="423"/>
        <v>0</v>
      </c>
      <c r="I155" s="214"/>
      <c r="J155" s="214">
        <f t="shared" si="424"/>
        <v>0</v>
      </c>
      <c r="K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4">
        <f t="shared" si="425"/>
        <v>0</v>
      </c>
      <c r="Z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4">
        <f t="shared" si="426"/>
        <v>0</v>
      </c>
      <c r="AD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4">
        <f t="shared" si="427"/>
        <v>0</v>
      </c>
      <c r="AH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4">
        <f t="shared" si="428"/>
        <v>0</v>
      </c>
      <c r="AL155" s="214">
        <f t="shared" si="429"/>
        <v>0</v>
      </c>
    </row>
    <row r="156" spans="2:38" x14ac:dyDescent="0.25">
      <c r="B156" s="212" t="s">
        <v>990</v>
      </c>
      <c r="C156" s="213" t="s">
        <v>991</v>
      </c>
      <c r="D1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4">
        <f t="shared" si="315"/>
        <v>0</v>
      </c>
      <c r="G156" s="214"/>
      <c r="H156" s="214">
        <f t="shared" si="423"/>
        <v>0</v>
      </c>
      <c r="I156" s="214"/>
      <c r="J156" s="214">
        <f t="shared" si="424"/>
        <v>0</v>
      </c>
      <c r="K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4">
        <f t="shared" si="425"/>
        <v>0</v>
      </c>
      <c r="Z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4">
        <f t="shared" si="426"/>
        <v>0</v>
      </c>
      <c r="AD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4">
        <f t="shared" si="427"/>
        <v>0</v>
      </c>
      <c r="AH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4">
        <f t="shared" si="428"/>
        <v>0</v>
      </c>
      <c r="AL156" s="214">
        <f t="shared" si="429"/>
        <v>0</v>
      </c>
    </row>
    <row r="157" spans="2:38" x14ac:dyDescent="0.25">
      <c r="B157" s="212" t="s">
        <v>992</v>
      </c>
      <c r="C157" s="213" t="s">
        <v>993</v>
      </c>
      <c r="D1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4">
        <f t="shared" si="315"/>
        <v>0</v>
      </c>
      <c r="G157" s="214"/>
      <c r="H157" s="214">
        <f t="shared" si="423"/>
        <v>0</v>
      </c>
      <c r="I157" s="214"/>
      <c r="J157" s="214">
        <f t="shared" si="424"/>
        <v>0</v>
      </c>
      <c r="K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4">
        <f t="shared" si="425"/>
        <v>0</v>
      </c>
      <c r="Z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4">
        <f t="shared" si="426"/>
        <v>0</v>
      </c>
      <c r="AD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4">
        <f t="shared" si="427"/>
        <v>0</v>
      </c>
      <c r="AH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4">
        <f t="shared" si="428"/>
        <v>0</v>
      </c>
      <c r="AL157" s="214">
        <f t="shared" si="429"/>
        <v>0</v>
      </c>
    </row>
    <row r="158" spans="2:38" x14ac:dyDescent="0.25">
      <c r="B158" s="212" t="s">
        <v>413</v>
      </c>
      <c r="C158" s="213" t="s">
        <v>296</v>
      </c>
      <c r="D1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4">
        <f t="shared" ref="F158:F162" si="430">D158+E158</f>
        <v>0</v>
      </c>
      <c r="G158" s="214"/>
      <c r="H158" s="214">
        <f t="shared" ref="H158:H162" si="431">F158-G158</f>
        <v>0</v>
      </c>
      <c r="I158" s="214"/>
      <c r="J158" s="214">
        <f t="shared" ref="J158:J162" si="432">F158-I158</f>
        <v>0</v>
      </c>
      <c r="K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4">
        <f t="shared" ref="Y158:Y162" si="433">V158+W158+X158</f>
        <v>0</v>
      </c>
      <c r="Z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4">
        <f t="shared" ref="AC158:AC162" si="434">Z158+AA158+AB158</f>
        <v>0</v>
      </c>
      <c r="AD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4">
        <f t="shared" ref="AG158:AG162" si="435">AD158+AE158+AF158</f>
        <v>0</v>
      </c>
      <c r="AH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4">
        <f t="shared" ref="AK158:AK162" si="436">AH158+AI158+AJ158</f>
        <v>0</v>
      </c>
      <c r="AL158" s="214">
        <f t="shared" ref="AL158:AL162" si="437">Y158+AC158+AG158+AK158</f>
        <v>0</v>
      </c>
    </row>
    <row r="159" spans="2:38" x14ac:dyDescent="0.25">
      <c r="B159" s="212" t="s">
        <v>994</v>
      </c>
      <c r="C159" s="213" t="s">
        <v>995</v>
      </c>
      <c r="D1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4">
        <f t="shared" si="430"/>
        <v>0</v>
      </c>
      <c r="G159" s="214"/>
      <c r="H159" s="214">
        <f t="shared" si="431"/>
        <v>0</v>
      </c>
      <c r="I159" s="214"/>
      <c r="J159" s="214">
        <f t="shared" si="432"/>
        <v>0</v>
      </c>
      <c r="K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4">
        <f t="shared" si="433"/>
        <v>0</v>
      </c>
      <c r="Z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4">
        <f t="shared" si="434"/>
        <v>0</v>
      </c>
      <c r="AD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4">
        <f t="shared" si="435"/>
        <v>0</v>
      </c>
      <c r="AH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4">
        <f t="shared" si="436"/>
        <v>0</v>
      </c>
      <c r="AL159" s="214">
        <f t="shared" si="437"/>
        <v>0</v>
      </c>
    </row>
    <row r="160" spans="2:38" x14ac:dyDescent="0.25">
      <c r="B160" s="212" t="s">
        <v>996</v>
      </c>
      <c r="C160" s="213" t="s">
        <v>997</v>
      </c>
      <c r="D1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4">
        <f t="shared" si="430"/>
        <v>0</v>
      </c>
      <c r="G160" s="214"/>
      <c r="H160" s="214">
        <f t="shared" si="431"/>
        <v>0</v>
      </c>
      <c r="I160" s="214"/>
      <c r="J160" s="214">
        <f t="shared" si="432"/>
        <v>0</v>
      </c>
      <c r="K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4">
        <f t="shared" si="433"/>
        <v>0</v>
      </c>
      <c r="Z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4">
        <f t="shared" si="434"/>
        <v>0</v>
      </c>
      <c r="AD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4">
        <f t="shared" si="435"/>
        <v>0</v>
      </c>
      <c r="AH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4">
        <f t="shared" si="436"/>
        <v>0</v>
      </c>
      <c r="AL160" s="214">
        <f t="shared" si="437"/>
        <v>0</v>
      </c>
    </row>
    <row r="161" spans="2:38" x14ac:dyDescent="0.25">
      <c r="B161" s="212" t="s">
        <v>414</v>
      </c>
      <c r="C161" s="213" t="s">
        <v>297</v>
      </c>
      <c r="D1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4">
        <f t="shared" si="430"/>
        <v>0</v>
      </c>
      <c r="G161" s="214"/>
      <c r="H161" s="214">
        <f t="shared" si="431"/>
        <v>0</v>
      </c>
      <c r="I161" s="214"/>
      <c r="J161" s="214">
        <f t="shared" si="432"/>
        <v>0</v>
      </c>
      <c r="K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4">
        <f t="shared" si="433"/>
        <v>0</v>
      </c>
      <c r="Z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4">
        <f t="shared" si="434"/>
        <v>0</v>
      </c>
      <c r="AD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4">
        <f t="shared" si="435"/>
        <v>0</v>
      </c>
      <c r="AH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4">
        <f t="shared" si="436"/>
        <v>0</v>
      </c>
      <c r="AL161" s="214">
        <f t="shared" si="437"/>
        <v>0</v>
      </c>
    </row>
    <row r="162" spans="2:38" x14ac:dyDescent="0.25">
      <c r="B162" s="212" t="s">
        <v>998</v>
      </c>
      <c r="C162" s="213" t="s">
        <v>999</v>
      </c>
      <c r="D1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v>
      </c>
      <c r="F162" s="214">
        <f t="shared" si="430"/>
        <v>30000</v>
      </c>
      <c r="G162" s="214"/>
      <c r="H162" s="214">
        <f t="shared" si="431"/>
        <v>30000</v>
      </c>
      <c r="I162" s="214"/>
      <c r="J162" s="214">
        <f t="shared" si="432"/>
        <v>30000</v>
      </c>
      <c r="K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v>
      </c>
      <c r="L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Y162" s="214">
        <f t="shared" si="433"/>
        <v>30000</v>
      </c>
      <c r="Z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4">
        <f t="shared" si="434"/>
        <v>0</v>
      </c>
      <c r="AD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4">
        <f t="shared" si="435"/>
        <v>0</v>
      </c>
      <c r="AH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4">
        <f t="shared" si="436"/>
        <v>0</v>
      </c>
      <c r="AL162" s="214">
        <f t="shared" si="437"/>
        <v>30000</v>
      </c>
    </row>
    <row r="163" spans="2:38" x14ac:dyDescent="0.25">
      <c r="B163" s="212" t="s">
        <v>1000</v>
      </c>
      <c r="C163" s="213" t="s">
        <v>1001</v>
      </c>
      <c r="D1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4">
        <f t="shared" ref="F163:F165" si="438">D163+E163</f>
        <v>0</v>
      </c>
      <c r="G163" s="214"/>
      <c r="H163" s="214">
        <f t="shared" ref="H163:H165" si="439">F163-G163</f>
        <v>0</v>
      </c>
      <c r="I163" s="214"/>
      <c r="J163" s="214">
        <f t="shared" ref="J163:J165" si="440">F163-I163</f>
        <v>0</v>
      </c>
      <c r="K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4">
        <f t="shared" ref="Y163:Y165" si="441">V163+W163+X163</f>
        <v>0</v>
      </c>
      <c r="Z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4">
        <f t="shared" ref="AC163:AC165" si="442">Z163+AA163+AB163</f>
        <v>0</v>
      </c>
      <c r="AD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4">
        <f t="shared" ref="AG163:AG165" si="443">AD163+AE163+AF163</f>
        <v>0</v>
      </c>
      <c r="AH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4">
        <f t="shared" ref="AK163:AK165" si="444">AH163+AI163+AJ163</f>
        <v>0</v>
      </c>
      <c r="AL163" s="214">
        <f t="shared" ref="AL163:AL165" si="445">Y163+AC163+AG163+AK163</f>
        <v>0</v>
      </c>
    </row>
    <row r="164" spans="2:38" x14ac:dyDescent="0.25">
      <c r="B164" s="212" t="s">
        <v>1002</v>
      </c>
      <c r="C164" s="213" t="s">
        <v>1003</v>
      </c>
      <c r="D1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4">
        <f t="shared" si="438"/>
        <v>0</v>
      </c>
      <c r="G164" s="214"/>
      <c r="H164" s="214">
        <f t="shared" si="439"/>
        <v>0</v>
      </c>
      <c r="I164" s="214"/>
      <c r="J164" s="214">
        <f t="shared" si="440"/>
        <v>0</v>
      </c>
      <c r="K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4">
        <f t="shared" si="441"/>
        <v>0</v>
      </c>
      <c r="Z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4">
        <f t="shared" si="442"/>
        <v>0</v>
      </c>
      <c r="AD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4">
        <f t="shared" si="443"/>
        <v>0</v>
      </c>
      <c r="AH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4">
        <f t="shared" si="444"/>
        <v>0</v>
      </c>
      <c r="AL164" s="214">
        <f t="shared" si="445"/>
        <v>0</v>
      </c>
    </row>
    <row r="165" spans="2:38" x14ac:dyDescent="0.25">
      <c r="B165" s="212" t="s">
        <v>415</v>
      </c>
      <c r="C165" s="213" t="s">
        <v>298</v>
      </c>
      <c r="D1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4">
        <f t="shared" si="438"/>
        <v>0</v>
      </c>
      <c r="G165" s="214"/>
      <c r="H165" s="214">
        <f t="shared" si="439"/>
        <v>0</v>
      </c>
      <c r="I165" s="214"/>
      <c r="J165" s="214">
        <f t="shared" si="440"/>
        <v>0</v>
      </c>
      <c r="K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4">
        <f t="shared" si="441"/>
        <v>0</v>
      </c>
      <c r="Z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4">
        <f t="shared" si="442"/>
        <v>0</v>
      </c>
      <c r="AD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4">
        <f t="shared" si="443"/>
        <v>0</v>
      </c>
      <c r="AH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4">
        <f t="shared" si="444"/>
        <v>0</v>
      </c>
      <c r="AL165" s="214">
        <f t="shared" si="445"/>
        <v>0</v>
      </c>
    </row>
    <row r="166" spans="2:38" x14ac:dyDescent="0.25">
      <c r="B166" s="212" t="s">
        <v>1004</v>
      </c>
      <c r="C166" s="213" t="s">
        <v>1005</v>
      </c>
      <c r="D1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4">
        <f t="shared" si="315"/>
        <v>0</v>
      </c>
      <c r="G166" s="214"/>
      <c r="H166" s="214">
        <f t="shared" si="423"/>
        <v>0</v>
      </c>
      <c r="I166" s="214"/>
      <c r="J166" s="214">
        <f t="shared" si="424"/>
        <v>0</v>
      </c>
      <c r="K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4">
        <f t="shared" si="425"/>
        <v>0</v>
      </c>
      <c r="Z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4">
        <f t="shared" si="426"/>
        <v>0</v>
      </c>
      <c r="AD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4">
        <f t="shared" si="427"/>
        <v>0</v>
      </c>
      <c r="AH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4">
        <f t="shared" si="428"/>
        <v>0</v>
      </c>
      <c r="AL166" s="214">
        <f t="shared" si="429"/>
        <v>0</v>
      </c>
    </row>
    <row r="167" spans="2:38" x14ac:dyDescent="0.25">
      <c r="B167" s="212" t="s">
        <v>1006</v>
      </c>
      <c r="C167" s="213" t="s">
        <v>1007</v>
      </c>
      <c r="D1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4">
        <f t="shared" si="315"/>
        <v>0</v>
      </c>
      <c r="G167" s="214"/>
      <c r="H167" s="214">
        <f t="shared" si="423"/>
        <v>0</v>
      </c>
      <c r="I167" s="214"/>
      <c r="J167" s="214">
        <f t="shared" si="424"/>
        <v>0</v>
      </c>
      <c r="K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4">
        <f t="shared" si="425"/>
        <v>0</v>
      </c>
      <c r="Z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4">
        <f t="shared" si="426"/>
        <v>0</v>
      </c>
      <c r="AD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4">
        <f t="shared" si="427"/>
        <v>0</v>
      </c>
      <c r="AH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4">
        <f t="shared" si="428"/>
        <v>0</v>
      </c>
      <c r="AL167" s="214">
        <f t="shared" si="429"/>
        <v>0</v>
      </c>
    </row>
    <row r="168" spans="2:38" x14ac:dyDescent="0.25">
      <c r="B168" s="220" t="s">
        <v>416</v>
      </c>
      <c r="C168" s="221" t="s">
        <v>299</v>
      </c>
      <c r="D168" s="222">
        <f>SUM(D169:D193)</f>
        <v>0</v>
      </c>
      <c r="E168" s="222">
        <f>SUM(E169:E193)</f>
        <v>0</v>
      </c>
      <c r="F168" s="222">
        <f t="shared" si="315"/>
        <v>0</v>
      </c>
      <c r="G168" s="222">
        <f>SUM(G169:G193)</f>
        <v>0</v>
      </c>
      <c r="H168" s="222">
        <f t="shared" si="4"/>
        <v>0</v>
      </c>
      <c r="I168" s="222">
        <f>SUM(I169:I193)</f>
        <v>0</v>
      </c>
      <c r="J168" s="222">
        <f t="shared" si="5"/>
        <v>0</v>
      </c>
      <c r="K168" s="222">
        <f t="shared" ref="K168:X168" si="446">SUM(K169:K193)</f>
        <v>750</v>
      </c>
      <c r="L168" s="222">
        <f t="shared" si="446"/>
        <v>0</v>
      </c>
      <c r="M168" s="222">
        <f t="shared" si="446"/>
        <v>0</v>
      </c>
      <c r="N168" s="222">
        <f t="shared" si="446"/>
        <v>0</v>
      </c>
      <c r="O168" s="222">
        <f t="shared" si="446"/>
        <v>0</v>
      </c>
      <c r="P168" s="222">
        <f t="shared" si="446"/>
        <v>0</v>
      </c>
      <c r="Q168" s="222">
        <f t="shared" si="446"/>
        <v>0</v>
      </c>
      <c r="R168" s="222">
        <f t="shared" si="446"/>
        <v>0</v>
      </c>
      <c r="S168" s="222">
        <f t="shared" si="446"/>
        <v>0</v>
      </c>
      <c r="T168" s="222">
        <f t="shared" si="446"/>
        <v>0</v>
      </c>
      <c r="U168" s="222">
        <f t="shared" si="446"/>
        <v>0</v>
      </c>
      <c r="V168" s="222">
        <f t="shared" si="446"/>
        <v>0</v>
      </c>
      <c r="W168" s="222">
        <f t="shared" si="446"/>
        <v>0</v>
      </c>
      <c r="X168" s="222">
        <f t="shared" si="446"/>
        <v>750</v>
      </c>
      <c r="Y168" s="222">
        <f t="shared" si="7"/>
        <v>750</v>
      </c>
      <c r="Z168" s="222">
        <f>SUM(Z169:Z193)</f>
        <v>0</v>
      </c>
      <c r="AA168" s="222">
        <f>SUM(AA169:AA193)</f>
        <v>0</v>
      </c>
      <c r="AB168" s="222">
        <f>SUM(AB169:AB193)</f>
        <v>0</v>
      </c>
      <c r="AC168" s="222">
        <f t="shared" si="8"/>
        <v>0</v>
      </c>
      <c r="AD168" s="222">
        <f>SUM(AD169:AD193)</f>
        <v>0</v>
      </c>
      <c r="AE168" s="222">
        <f>SUM(AE169:AE193)</f>
        <v>0</v>
      </c>
      <c r="AF168" s="222">
        <f>SUM(AF169:AF193)</f>
        <v>0</v>
      </c>
      <c r="AG168" s="222">
        <f t="shared" si="9"/>
        <v>0</v>
      </c>
      <c r="AH168" s="222">
        <f>SUM(AH169:AH193)</f>
        <v>0</v>
      </c>
      <c r="AI168" s="222">
        <f>SUM(AI169:AI193)</f>
        <v>0</v>
      </c>
      <c r="AJ168" s="222">
        <f>SUM(AJ169:AJ193)</f>
        <v>0</v>
      </c>
      <c r="AK168" s="222">
        <f t="shared" si="10"/>
        <v>0</v>
      </c>
      <c r="AL168" s="222">
        <f t="shared" si="11"/>
        <v>750</v>
      </c>
    </row>
    <row r="169" spans="2:38" x14ac:dyDescent="0.25">
      <c r="B169" s="212" t="s">
        <v>417</v>
      </c>
      <c r="C169" s="213" t="s">
        <v>300</v>
      </c>
      <c r="D1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4">
        <f t="shared" si="315"/>
        <v>0</v>
      </c>
      <c r="G169" s="214"/>
      <c r="H169" s="214">
        <f t="shared" ref="H169:H172" si="447">F169-G169</f>
        <v>0</v>
      </c>
      <c r="I169" s="214"/>
      <c r="J169" s="214">
        <f t="shared" ref="J169:J172" si="448">F169-I169</f>
        <v>0</v>
      </c>
      <c r="K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4">
        <f t="shared" ref="Y169:Y172" si="449">V169+W169+X169</f>
        <v>0</v>
      </c>
      <c r="Z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4">
        <f t="shared" ref="AC169:AC172" si="450">Z169+AA169+AB169</f>
        <v>0</v>
      </c>
      <c r="AD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4">
        <f t="shared" ref="AG169:AG172" si="451">AD169+AE169+AF169</f>
        <v>0</v>
      </c>
      <c r="AH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4">
        <f t="shared" ref="AK169:AK172" si="452">AH169+AI169+AJ169</f>
        <v>0</v>
      </c>
      <c r="AL169" s="214">
        <f t="shared" ref="AL169:AL172" si="453">Y169+AC169+AG169+AK169</f>
        <v>0</v>
      </c>
    </row>
    <row r="170" spans="2:38" x14ac:dyDescent="0.25">
      <c r="B170" s="212" t="s">
        <v>1008</v>
      </c>
      <c r="C170" s="213" t="s">
        <v>1009</v>
      </c>
      <c r="D1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4">
        <f t="shared" si="315"/>
        <v>0</v>
      </c>
      <c r="G170" s="214"/>
      <c r="H170" s="214">
        <f t="shared" si="447"/>
        <v>0</v>
      </c>
      <c r="I170" s="214"/>
      <c r="J170" s="214">
        <f t="shared" si="448"/>
        <v>0</v>
      </c>
      <c r="K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4">
        <f t="shared" si="449"/>
        <v>0</v>
      </c>
      <c r="Z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4">
        <f t="shared" si="450"/>
        <v>0</v>
      </c>
      <c r="AD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4">
        <f t="shared" si="451"/>
        <v>0</v>
      </c>
      <c r="AH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4">
        <f t="shared" si="452"/>
        <v>0</v>
      </c>
      <c r="AL170" s="214">
        <f t="shared" si="453"/>
        <v>0</v>
      </c>
    </row>
    <row r="171" spans="2:38" x14ac:dyDescent="0.25">
      <c r="B171" s="212" t="s">
        <v>1010</v>
      </c>
      <c r="C171" s="213" t="s">
        <v>1011</v>
      </c>
      <c r="D1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4">
        <f t="shared" ref="F171" si="454">D171+E171</f>
        <v>0</v>
      </c>
      <c r="G171" s="214"/>
      <c r="H171" s="214">
        <f t="shared" ref="H171" si="455">F171-G171</f>
        <v>0</v>
      </c>
      <c r="I171" s="214"/>
      <c r="J171" s="214">
        <f t="shared" ref="J171" si="456">F171-I171</f>
        <v>0</v>
      </c>
      <c r="K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4">
        <f t="shared" ref="Y171" si="457">V171+W171+X171</f>
        <v>0</v>
      </c>
      <c r="Z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4">
        <f t="shared" ref="AC171" si="458">Z171+AA171+AB171</f>
        <v>0</v>
      </c>
      <c r="AD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4">
        <f t="shared" ref="AG171" si="459">AD171+AE171+AF171</f>
        <v>0</v>
      </c>
      <c r="AH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4">
        <f t="shared" ref="AK171" si="460">AH171+AI171+AJ171</f>
        <v>0</v>
      </c>
      <c r="AL171" s="214">
        <f t="shared" ref="AL171" si="461">Y171+AC171+AG171+AK171</f>
        <v>0</v>
      </c>
    </row>
    <row r="172" spans="2:38" x14ac:dyDescent="0.25">
      <c r="B172" s="212" t="s">
        <v>1012</v>
      </c>
      <c r="C172" s="213" t="s">
        <v>1013</v>
      </c>
      <c r="D1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4">
        <f t="shared" si="315"/>
        <v>0</v>
      </c>
      <c r="G172" s="214"/>
      <c r="H172" s="214">
        <f t="shared" si="447"/>
        <v>0</v>
      </c>
      <c r="I172" s="214"/>
      <c r="J172" s="214">
        <f t="shared" si="448"/>
        <v>0</v>
      </c>
      <c r="K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4">
        <f t="shared" si="449"/>
        <v>0</v>
      </c>
      <c r="Z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4">
        <f t="shared" si="450"/>
        <v>0</v>
      </c>
      <c r="AD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4">
        <f t="shared" si="451"/>
        <v>0</v>
      </c>
      <c r="AH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4">
        <f t="shared" si="452"/>
        <v>0</v>
      </c>
      <c r="AL172" s="214">
        <f t="shared" si="453"/>
        <v>0</v>
      </c>
    </row>
    <row r="173" spans="2:38" x14ac:dyDescent="0.25">
      <c r="B173" s="212" t="s">
        <v>1014</v>
      </c>
      <c r="C173" s="213" t="s">
        <v>1015</v>
      </c>
      <c r="D1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4">
        <f t="shared" ref="F173:F181" si="462">D173+E173</f>
        <v>0</v>
      </c>
      <c r="G173" s="214"/>
      <c r="H173" s="214">
        <f t="shared" ref="H173:H181" si="463">F173-G173</f>
        <v>0</v>
      </c>
      <c r="I173" s="214"/>
      <c r="J173" s="214">
        <f t="shared" ref="J173:J181" si="464">F173-I173</f>
        <v>0</v>
      </c>
      <c r="K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4">
        <f t="shared" ref="Y173:Y181" si="465">V173+W173+X173</f>
        <v>0</v>
      </c>
      <c r="Z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4">
        <f t="shared" ref="AC173:AC181" si="466">Z173+AA173+AB173</f>
        <v>0</v>
      </c>
      <c r="AD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4">
        <f t="shared" ref="AG173:AG181" si="467">AD173+AE173+AF173</f>
        <v>0</v>
      </c>
      <c r="AH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4">
        <f t="shared" ref="AK173:AK181" si="468">AH173+AI173+AJ173</f>
        <v>0</v>
      </c>
      <c r="AL173" s="214">
        <f t="shared" ref="AL173:AL181" si="469">Y173+AC173+AG173+AK173</f>
        <v>0</v>
      </c>
    </row>
    <row r="174" spans="2:38" x14ac:dyDescent="0.25">
      <c r="B174" s="212" t="s">
        <v>418</v>
      </c>
      <c r="C174" s="213" t="s">
        <v>301</v>
      </c>
      <c r="D1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4">
        <f t="shared" si="462"/>
        <v>0</v>
      </c>
      <c r="G174" s="214"/>
      <c r="H174" s="214">
        <f t="shared" si="463"/>
        <v>0</v>
      </c>
      <c r="I174" s="214"/>
      <c r="J174" s="214">
        <f t="shared" si="464"/>
        <v>0</v>
      </c>
      <c r="K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4">
        <f t="shared" si="465"/>
        <v>0</v>
      </c>
      <c r="Z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4">
        <f t="shared" si="466"/>
        <v>0</v>
      </c>
      <c r="AD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4">
        <f t="shared" si="467"/>
        <v>0</v>
      </c>
      <c r="AH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4">
        <f t="shared" si="468"/>
        <v>0</v>
      </c>
      <c r="AL174" s="214">
        <f t="shared" si="469"/>
        <v>0</v>
      </c>
    </row>
    <row r="175" spans="2:38" x14ac:dyDescent="0.25">
      <c r="B175" s="212" t="s">
        <v>1016</v>
      </c>
      <c r="C175" s="213" t="s">
        <v>1017</v>
      </c>
      <c r="D1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4">
        <f t="shared" si="462"/>
        <v>0</v>
      </c>
      <c r="G175" s="214"/>
      <c r="H175" s="214">
        <f t="shared" si="463"/>
        <v>0</v>
      </c>
      <c r="I175" s="214"/>
      <c r="J175" s="214">
        <f t="shared" si="464"/>
        <v>0</v>
      </c>
      <c r="K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v>
      </c>
      <c r="L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v>
      </c>
      <c r="Y175" s="214">
        <f t="shared" si="465"/>
        <v>750</v>
      </c>
      <c r="Z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4">
        <f t="shared" si="466"/>
        <v>0</v>
      </c>
      <c r="AD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4">
        <f t="shared" si="467"/>
        <v>0</v>
      </c>
      <c r="AH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4">
        <f t="shared" si="468"/>
        <v>0</v>
      </c>
      <c r="AL175" s="214">
        <f t="shared" si="469"/>
        <v>750</v>
      </c>
    </row>
    <row r="176" spans="2:38" x14ac:dyDescent="0.25">
      <c r="B176" s="212" t="s">
        <v>1018</v>
      </c>
      <c r="C176" s="213" t="s">
        <v>1019</v>
      </c>
      <c r="D1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4">
        <f t="shared" si="462"/>
        <v>0</v>
      </c>
      <c r="G176" s="214"/>
      <c r="H176" s="214">
        <f t="shared" si="463"/>
        <v>0</v>
      </c>
      <c r="I176" s="214"/>
      <c r="J176" s="214">
        <f t="shared" si="464"/>
        <v>0</v>
      </c>
      <c r="K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4">
        <f t="shared" si="465"/>
        <v>0</v>
      </c>
      <c r="Z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4">
        <f t="shared" si="466"/>
        <v>0</v>
      </c>
      <c r="AD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4">
        <f t="shared" si="467"/>
        <v>0</v>
      </c>
      <c r="AH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4">
        <f t="shared" si="468"/>
        <v>0</v>
      </c>
      <c r="AL176" s="214">
        <f t="shared" si="469"/>
        <v>0</v>
      </c>
    </row>
    <row r="177" spans="2:38" x14ac:dyDescent="0.25">
      <c r="B177" s="212" t="s">
        <v>1020</v>
      </c>
      <c r="C177" s="213" t="s">
        <v>1021</v>
      </c>
      <c r="D1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4">
        <f t="shared" si="462"/>
        <v>0</v>
      </c>
      <c r="G177" s="214"/>
      <c r="H177" s="214">
        <f t="shared" si="463"/>
        <v>0</v>
      </c>
      <c r="I177" s="214"/>
      <c r="J177" s="214">
        <f t="shared" si="464"/>
        <v>0</v>
      </c>
      <c r="K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4">
        <f t="shared" si="465"/>
        <v>0</v>
      </c>
      <c r="Z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4">
        <f t="shared" si="466"/>
        <v>0</v>
      </c>
      <c r="AD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4">
        <f t="shared" si="467"/>
        <v>0</v>
      </c>
      <c r="AH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4">
        <f t="shared" si="468"/>
        <v>0</v>
      </c>
      <c r="AL177" s="214">
        <f t="shared" si="469"/>
        <v>0</v>
      </c>
    </row>
    <row r="178" spans="2:38" x14ac:dyDescent="0.25">
      <c r="B178" s="212" t="s">
        <v>1022</v>
      </c>
      <c r="C178" s="213" t="s">
        <v>1023</v>
      </c>
      <c r="D1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4">
        <f t="shared" si="462"/>
        <v>0</v>
      </c>
      <c r="G178" s="214"/>
      <c r="H178" s="214">
        <f t="shared" si="463"/>
        <v>0</v>
      </c>
      <c r="I178" s="214"/>
      <c r="J178" s="214">
        <f t="shared" si="464"/>
        <v>0</v>
      </c>
      <c r="K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4">
        <f t="shared" si="465"/>
        <v>0</v>
      </c>
      <c r="Z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4">
        <f t="shared" si="466"/>
        <v>0</v>
      </c>
      <c r="AD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4">
        <f t="shared" si="467"/>
        <v>0</v>
      </c>
      <c r="AH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4">
        <f t="shared" si="468"/>
        <v>0</v>
      </c>
      <c r="AL178" s="214">
        <f t="shared" si="469"/>
        <v>0</v>
      </c>
    </row>
    <row r="179" spans="2:38" x14ac:dyDescent="0.25">
      <c r="B179" s="212" t="s">
        <v>1024</v>
      </c>
      <c r="C179" s="213" t="s">
        <v>1025</v>
      </c>
      <c r="D1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4">
        <f t="shared" si="462"/>
        <v>0</v>
      </c>
      <c r="G179" s="214"/>
      <c r="H179" s="214">
        <f t="shared" si="463"/>
        <v>0</v>
      </c>
      <c r="I179" s="214"/>
      <c r="J179" s="214">
        <f t="shared" si="464"/>
        <v>0</v>
      </c>
      <c r="K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4">
        <f t="shared" si="465"/>
        <v>0</v>
      </c>
      <c r="Z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4">
        <f t="shared" si="466"/>
        <v>0</v>
      </c>
      <c r="AD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4">
        <f t="shared" si="467"/>
        <v>0</v>
      </c>
      <c r="AH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4">
        <f t="shared" si="468"/>
        <v>0</v>
      </c>
      <c r="AL179" s="214">
        <f t="shared" si="469"/>
        <v>0</v>
      </c>
    </row>
    <row r="180" spans="2:38" x14ac:dyDescent="0.25">
      <c r="B180" s="212" t="s">
        <v>419</v>
      </c>
      <c r="C180" s="213" t="s">
        <v>1026</v>
      </c>
      <c r="D1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4">
        <f t="shared" si="462"/>
        <v>0</v>
      </c>
      <c r="G180" s="214"/>
      <c r="H180" s="214">
        <f t="shared" si="463"/>
        <v>0</v>
      </c>
      <c r="I180" s="214"/>
      <c r="J180" s="214">
        <f t="shared" si="464"/>
        <v>0</v>
      </c>
      <c r="K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4">
        <f t="shared" si="465"/>
        <v>0</v>
      </c>
      <c r="Z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4">
        <f t="shared" si="466"/>
        <v>0</v>
      </c>
      <c r="AD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4">
        <f t="shared" si="467"/>
        <v>0</v>
      </c>
      <c r="AH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4">
        <f t="shared" si="468"/>
        <v>0</v>
      </c>
      <c r="AL180" s="214">
        <f t="shared" si="469"/>
        <v>0</v>
      </c>
    </row>
    <row r="181" spans="2:38" x14ac:dyDescent="0.25">
      <c r="B181" s="212" t="s">
        <v>1027</v>
      </c>
      <c r="C181" s="213" t="s">
        <v>1028</v>
      </c>
      <c r="D1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4">
        <f t="shared" si="462"/>
        <v>0</v>
      </c>
      <c r="G181" s="214"/>
      <c r="H181" s="214">
        <f t="shared" si="463"/>
        <v>0</v>
      </c>
      <c r="I181" s="214"/>
      <c r="J181" s="214">
        <f t="shared" si="464"/>
        <v>0</v>
      </c>
      <c r="K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4">
        <f t="shared" si="465"/>
        <v>0</v>
      </c>
      <c r="Z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4">
        <f t="shared" si="466"/>
        <v>0</v>
      </c>
      <c r="AD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4">
        <f t="shared" si="467"/>
        <v>0</v>
      </c>
      <c r="AH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4">
        <f t="shared" si="468"/>
        <v>0</v>
      </c>
      <c r="AL181" s="214">
        <f t="shared" si="469"/>
        <v>0</v>
      </c>
    </row>
    <row r="182" spans="2:38" x14ac:dyDescent="0.25">
      <c r="B182" s="212" t="s">
        <v>420</v>
      </c>
      <c r="C182" s="213" t="s">
        <v>1029</v>
      </c>
      <c r="D1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4">
        <f t="shared" ref="F182:F189" si="470">D182+E182</f>
        <v>0</v>
      </c>
      <c r="G182" s="214"/>
      <c r="H182" s="214">
        <f t="shared" ref="H182:H189" si="471">F182-G182</f>
        <v>0</v>
      </c>
      <c r="I182" s="214"/>
      <c r="J182" s="214">
        <f t="shared" ref="J182:J189" si="472">F182-I182</f>
        <v>0</v>
      </c>
      <c r="K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4">
        <f t="shared" ref="Y182:Y189" si="473">V182+W182+X182</f>
        <v>0</v>
      </c>
      <c r="Z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4">
        <f t="shared" ref="AC182:AC189" si="474">Z182+AA182+AB182</f>
        <v>0</v>
      </c>
      <c r="AD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4">
        <f t="shared" ref="AG182:AG189" si="475">AD182+AE182+AF182</f>
        <v>0</v>
      </c>
      <c r="AH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4">
        <f t="shared" ref="AK182:AK189" si="476">AH182+AI182+AJ182</f>
        <v>0</v>
      </c>
      <c r="AL182" s="214">
        <f t="shared" ref="AL182:AL189" si="477">Y182+AC182+AG182+AK182</f>
        <v>0</v>
      </c>
    </row>
    <row r="183" spans="2:38" x14ac:dyDescent="0.25">
      <c r="B183" s="212" t="s">
        <v>1030</v>
      </c>
      <c r="C183" s="213" t="s">
        <v>1029</v>
      </c>
      <c r="D1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4">
        <f t="shared" si="470"/>
        <v>0</v>
      </c>
      <c r="G183" s="214"/>
      <c r="H183" s="214">
        <f t="shared" si="471"/>
        <v>0</v>
      </c>
      <c r="I183" s="214"/>
      <c r="J183" s="214">
        <f t="shared" si="472"/>
        <v>0</v>
      </c>
      <c r="K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4">
        <f t="shared" si="473"/>
        <v>0</v>
      </c>
      <c r="Z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4">
        <f t="shared" si="474"/>
        <v>0</v>
      </c>
      <c r="AD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4">
        <f t="shared" si="475"/>
        <v>0</v>
      </c>
      <c r="AH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4">
        <f t="shared" si="476"/>
        <v>0</v>
      </c>
      <c r="AL183" s="214">
        <f t="shared" si="477"/>
        <v>0</v>
      </c>
    </row>
    <row r="184" spans="2:38" x14ac:dyDescent="0.25">
      <c r="B184" s="212" t="s">
        <v>1031</v>
      </c>
      <c r="C184" s="213" t="s">
        <v>1032</v>
      </c>
      <c r="D1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4">
        <f t="shared" si="470"/>
        <v>0</v>
      </c>
      <c r="G184" s="214"/>
      <c r="H184" s="214">
        <f t="shared" si="471"/>
        <v>0</v>
      </c>
      <c r="I184" s="214"/>
      <c r="J184" s="214">
        <f t="shared" si="472"/>
        <v>0</v>
      </c>
      <c r="K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4">
        <f t="shared" si="473"/>
        <v>0</v>
      </c>
      <c r="Z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4">
        <f t="shared" si="474"/>
        <v>0</v>
      </c>
      <c r="AD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4">
        <f t="shared" si="475"/>
        <v>0</v>
      </c>
      <c r="AH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4">
        <f t="shared" si="476"/>
        <v>0</v>
      </c>
      <c r="AL184" s="214">
        <f t="shared" si="477"/>
        <v>0</v>
      </c>
    </row>
    <row r="185" spans="2:38" x14ac:dyDescent="0.25">
      <c r="B185" s="212" t="s">
        <v>1033</v>
      </c>
      <c r="C185" s="213" t="s">
        <v>1034</v>
      </c>
      <c r="D1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4">
        <f t="shared" si="470"/>
        <v>0</v>
      </c>
      <c r="G185" s="214"/>
      <c r="H185" s="214">
        <f t="shared" si="471"/>
        <v>0</v>
      </c>
      <c r="I185" s="214"/>
      <c r="J185" s="214">
        <f t="shared" si="472"/>
        <v>0</v>
      </c>
      <c r="K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4">
        <f t="shared" si="473"/>
        <v>0</v>
      </c>
      <c r="Z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4">
        <f t="shared" si="474"/>
        <v>0</v>
      </c>
      <c r="AD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4">
        <f t="shared" si="475"/>
        <v>0</v>
      </c>
      <c r="AH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4">
        <f t="shared" si="476"/>
        <v>0</v>
      </c>
      <c r="AL185" s="214">
        <f t="shared" si="477"/>
        <v>0</v>
      </c>
    </row>
    <row r="186" spans="2:38" x14ac:dyDescent="0.25">
      <c r="B186" s="212" t="s">
        <v>421</v>
      </c>
      <c r="C186" s="213" t="s">
        <v>1035</v>
      </c>
      <c r="D1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4">
        <f t="shared" si="470"/>
        <v>0</v>
      </c>
      <c r="G186" s="214"/>
      <c r="H186" s="214">
        <f t="shared" si="471"/>
        <v>0</v>
      </c>
      <c r="I186" s="214"/>
      <c r="J186" s="214">
        <f t="shared" si="472"/>
        <v>0</v>
      </c>
      <c r="K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4">
        <f t="shared" si="473"/>
        <v>0</v>
      </c>
      <c r="Z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4">
        <f t="shared" si="474"/>
        <v>0</v>
      </c>
      <c r="AD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4">
        <f t="shared" si="475"/>
        <v>0</v>
      </c>
      <c r="AH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4">
        <f t="shared" si="476"/>
        <v>0</v>
      </c>
      <c r="AL186" s="214">
        <f t="shared" si="477"/>
        <v>0</v>
      </c>
    </row>
    <row r="187" spans="2:38" x14ac:dyDescent="0.25">
      <c r="B187" s="212" t="s">
        <v>1036</v>
      </c>
      <c r="C187" s="213" t="s">
        <v>1035</v>
      </c>
      <c r="D1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4">
        <f t="shared" si="470"/>
        <v>0</v>
      </c>
      <c r="G187" s="214"/>
      <c r="H187" s="214">
        <f t="shared" si="471"/>
        <v>0</v>
      </c>
      <c r="I187" s="214"/>
      <c r="J187" s="214">
        <f t="shared" si="472"/>
        <v>0</v>
      </c>
      <c r="K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4">
        <f t="shared" si="473"/>
        <v>0</v>
      </c>
      <c r="Z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4">
        <f t="shared" si="474"/>
        <v>0</v>
      </c>
      <c r="AD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4">
        <f t="shared" si="475"/>
        <v>0</v>
      </c>
      <c r="AH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4">
        <f t="shared" si="476"/>
        <v>0</v>
      </c>
      <c r="AL187" s="214">
        <f t="shared" si="477"/>
        <v>0</v>
      </c>
    </row>
    <row r="188" spans="2:38" x14ac:dyDescent="0.25">
      <c r="B188" s="212" t="s">
        <v>1037</v>
      </c>
      <c r="C188" s="213" t="s">
        <v>1038</v>
      </c>
      <c r="D1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4">
        <f t="shared" si="470"/>
        <v>0</v>
      </c>
      <c r="G188" s="214"/>
      <c r="H188" s="214">
        <f t="shared" si="471"/>
        <v>0</v>
      </c>
      <c r="I188" s="214"/>
      <c r="J188" s="214">
        <f t="shared" si="472"/>
        <v>0</v>
      </c>
      <c r="K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4">
        <f t="shared" si="473"/>
        <v>0</v>
      </c>
      <c r="Z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4">
        <f t="shared" si="474"/>
        <v>0</v>
      </c>
      <c r="AD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4">
        <f t="shared" si="475"/>
        <v>0</v>
      </c>
      <c r="AH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4">
        <f t="shared" si="476"/>
        <v>0</v>
      </c>
      <c r="AL188" s="214">
        <f t="shared" si="477"/>
        <v>0</v>
      </c>
    </row>
    <row r="189" spans="2:38" x14ac:dyDescent="0.25">
      <c r="B189" s="212" t="s">
        <v>1039</v>
      </c>
      <c r="C189" s="213" t="s">
        <v>1040</v>
      </c>
      <c r="D1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4">
        <f t="shared" si="470"/>
        <v>0</v>
      </c>
      <c r="G189" s="214"/>
      <c r="H189" s="214">
        <f t="shared" si="471"/>
        <v>0</v>
      </c>
      <c r="I189" s="214"/>
      <c r="J189" s="214">
        <f t="shared" si="472"/>
        <v>0</v>
      </c>
      <c r="K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4">
        <f t="shared" si="473"/>
        <v>0</v>
      </c>
      <c r="Z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4">
        <f t="shared" si="474"/>
        <v>0</v>
      </c>
      <c r="AD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4">
        <f t="shared" si="475"/>
        <v>0</v>
      </c>
      <c r="AH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4">
        <f t="shared" si="476"/>
        <v>0</v>
      </c>
      <c r="AL189" s="214">
        <f t="shared" si="477"/>
        <v>0</v>
      </c>
    </row>
    <row r="190" spans="2:38" x14ac:dyDescent="0.25">
      <c r="B190" s="212" t="s">
        <v>422</v>
      </c>
      <c r="C190" s="213" t="s">
        <v>1041</v>
      </c>
      <c r="D1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4">
        <f t="shared" ref="F190:F193" si="478">D190+E190</f>
        <v>0</v>
      </c>
      <c r="G190" s="214"/>
      <c r="H190" s="214">
        <f t="shared" ref="H190:H193" si="479">F190-G190</f>
        <v>0</v>
      </c>
      <c r="I190" s="214"/>
      <c r="J190" s="214">
        <f t="shared" ref="J190:J193" si="480">F190-I190</f>
        <v>0</v>
      </c>
      <c r="K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4">
        <f t="shared" ref="Y190:Y193" si="481">V190+W190+X190</f>
        <v>0</v>
      </c>
      <c r="Z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4">
        <f t="shared" ref="AC190:AC193" si="482">Z190+AA190+AB190</f>
        <v>0</v>
      </c>
      <c r="AD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4">
        <f t="shared" ref="AG190:AG193" si="483">AD190+AE190+AF190</f>
        <v>0</v>
      </c>
      <c r="AH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4">
        <f t="shared" ref="AK190:AK193" si="484">AH190+AI190+AJ190</f>
        <v>0</v>
      </c>
      <c r="AL190" s="214">
        <f t="shared" ref="AL190:AL193" si="485">Y190+AC190+AG190+AK190</f>
        <v>0</v>
      </c>
    </row>
    <row r="191" spans="2:38" x14ac:dyDescent="0.25">
      <c r="B191" s="212" t="s">
        <v>1042</v>
      </c>
      <c r="C191" s="213" t="s">
        <v>1043</v>
      </c>
      <c r="D1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4">
        <f t="shared" si="478"/>
        <v>0</v>
      </c>
      <c r="G191" s="214"/>
      <c r="H191" s="214">
        <f t="shared" si="479"/>
        <v>0</v>
      </c>
      <c r="I191" s="214"/>
      <c r="J191" s="214">
        <f t="shared" si="480"/>
        <v>0</v>
      </c>
      <c r="K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4">
        <f t="shared" si="481"/>
        <v>0</v>
      </c>
      <c r="Z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4">
        <f t="shared" si="482"/>
        <v>0</v>
      </c>
      <c r="AD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4">
        <f t="shared" si="483"/>
        <v>0</v>
      </c>
      <c r="AH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4">
        <f t="shared" si="484"/>
        <v>0</v>
      </c>
      <c r="AL191" s="214">
        <f t="shared" si="485"/>
        <v>0</v>
      </c>
    </row>
    <row r="192" spans="2:38" x14ac:dyDescent="0.25">
      <c r="B192" s="212" t="s">
        <v>1044</v>
      </c>
      <c r="C192" s="213" t="s">
        <v>1045</v>
      </c>
      <c r="D1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4">
        <f t="shared" si="478"/>
        <v>0</v>
      </c>
      <c r="G192" s="214"/>
      <c r="H192" s="214">
        <f t="shared" si="479"/>
        <v>0</v>
      </c>
      <c r="I192" s="214"/>
      <c r="J192" s="214">
        <f t="shared" si="480"/>
        <v>0</v>
      </c>
      <c r="K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4">
        <f t="shared" si="481"/>
        <v>0</v>
      </c>
      <c r="Z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4">
        <f t="shared" si="482"/>
        <v>0</v>
      </c>
      <c r="AD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4">
        <f t="shared" si="483"/>
        <v>0</v>
      </c>
      <c r="AH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4">
        <f t="shared" si="484"/>
        <v>0</v>
      </c>
      <c r="AL192" s="214">
        <f t="shared" si="485"/>
        <v>0</v>
      </c>
    </row>
    <row r="193" spans="2:38" x14ac:dyDescent="0.25">
      <c r="B193" s="212" t="s">
        <v>1046</v>
      </c>
      <c r="C193" s="213" t="s">
        <v>1047</v>
      </c>
      <c r="D1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4">
        <f t="shared" si="478"/>
        <v>0</v>
      </c>
      <c r="G193" s="214"/>
      <c r="H193" s="214">
        <f t="shared" si="479"/>
        <v>0</v>
      </c>
      <c r="I193" s="214"/>
      <c r="J193" s="214">
        <f t="shared" si="480"/>
        <v>0</v>
      </c>
      <c r="K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4">
        <f t="shared" si="481"/>
        <v>0</v>
      </c>
      <c r="Z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4">
        <f t="shared" si="482"/>
        <v>0</v>
      </c>
      <c r="AD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4">
        <f t="shared" si="483"/>
        <v>0</v>
      </c>
      <c r="AH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4">
        <f t="shared" si="484"/>
        <v>0</v>
      </c>
      <c r="AL193" s="214">
        <f t="shared" si="485"/>
        <v>0</v>
      </c>
    </row>
    <row r="194" spans="2:38" x14ac:dyDescent="0.25">
      <c r="B194" s="220" t="s">
        <v>423</v>
      </c>
      <c r="C194" s="221" t="s">
        <v>302</v>
      </c>
      <c r="D194" s="222">
        <f>SUM(D195:D196)</f>
        <v>0</v>
      </c>
      <c r="E194" s="222">
        <f>SUM(E195:E196)</f>
        <v>0</v>
      </c>
      <c r="F194" s="222">
        <f t="shared" si="315"/>
        <v>0</v>
      </c>
      <c r="G194" s="222">
        <f t="shared" ref="G194:I194" si="486">SUM(G195:G196)</f>
        <v>0</v>
      </c>
      <c r="H194" s="222">
        <f t="shared" si="4"/>
        <v>0</v>
      </c>
      <c r="I194" s="222">
        <f t="shared" si="486"/>
        <v>0</v>
      </c>
      <c r="J194" s="222">
        <f t="shared" si="5"/>
        <v>0</v>
      </c>
      <c r="K194" s="222">
        <f t="shared" ref="K194:AJ194" si="487">SUM(K195:K196)</f>
        <v>80500</v>
      </c>
      <c r="L194" s="222">
        <f t="shared" si="487"/>
        <v>0</v>
      </c>
      <c r="M194" s="222">
        <f t="shared" si="487"/>
        <v>0</v>
      </c>
      <c r="N194" s="222">
        <f t="shared" si="487"/>
        <v>0</v>
      </c>
      <c r="O194" s="222">
        <f t="shared" si="487"/>
        <v>0</v>
      </c>
      <c r="P194" s="222">
        <f t="shared" si="487"/>
        <v>0</v>
      </c>
      <c r="Q194" s="222">
        <f t="shared" si="487"/>
        <v>0</v>
      </c>
      <c r="R194" s="222">
        <f t="shared" si="487"/>
        <v>0</v>
      </c>
      <c r="S194" s="222">
        <f t="shared" si="487"/>
        <v>0</v>
      </c>
      <c r="T194" s="222">
        <f t="shared" si="487"/>
        <v>0</v>
      </c>
      <c r="U194" s="222">
        <f t="shared" si="487"/>
        <v>0</v>
      </c>
      <c r="V194" s="222">
        <f t="shared" si="487"/>
        <v>0</v>
      </c>
      <c r="W194" s="222">
        <f t="shared" si="487"/>
        <v>0</v>
      </c>
      <c r="X194" s="222">
        <f t="shared" si="487"/>
        <v>0</v>
      </c>
      <c r="Y194" s="222">
        <f t="shared" si="7"/>
        <v>0</v>
      </c>
      <c r="Z194" s="222">
        <f t="shared" si="487"/>
        <v>0</v>
      </c>
      <c r="AA194" s="222">
        <f t="shared" si="487"/>
        <v>80500</v>
      </c>
      <c r="AB194" s="222">
        <f t="shared" si="487"/>
        <v>0</v>
      </c>
      <c r="AC194" s="222">
        <f t="shared" si="8"/>
        <v>80500</v>
      </c>
      <c r="AD194" s="222">
        <f t="shared" si="487"/>
        <v>0</v>
      </c>
      <c r="AE194" s="222">
        <f t="shared" si="487"/>
        <v>0</v>
      </c>
      <c r="AF194" s="222">
        <f t="shared" si="487"/>
        <v>0</v>
      </c>
      <c r="AG194" s="222">
        <f t="shared" si="9"/>
        <v>0</v>
      </c>
      <c r="AH194" s="222">
        <f t="shared" si="487"/>
        <v>0</v>
      </c>
      <c r="AI194" s="222">
        <f t="shared" si="487"/>
        <v>0</v>
      </c>
      <c r="AJ194" s="222">
        <f t="shared" si="487"/>
        <v>0</v>
      </c>
      <c r="AK194" s="222">
        <f t="shared" si="10"/>
        <v>0</v>
      </c>
      <c r="AL194" s="222">
        <f t="shared" si="11"/>
        <v>80500</v>
      </c>
    </row>
    <row r="195" spans="2:38" x14ac:dyDescent="0.25">
      <c r="B195" s="212" t="s">
        <v>424</v>
      </c>
      <c r="C195" s="213" t="s">
        <v>303</v>
      </c>
      <c r="D1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4">
        <f t="shared" si="315"/>
        <v>0</v>
      </c>
      <c r="G195" s="214"/>
      <c r="H195" s="214">
        <f t="shared" ref="H195:H196" si="488">F195-G195</f>
        <v>0</v>
      </c>
      <c r="I195" s="214"/>
      <c r="J195" s="214">
        <f t="shared" ref="J195:J196" si="489">F195-I195</f>
        <v>0</v>
      </c>
      <c r="K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4">
        <f t="shared" ref="Y195:Y196" si="490">V195+W195+X195</f>
        <v>0</v>
      </c>
      <c r="Z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4">
        <f t="shared" ref="AC195:AC196" si="491">Z195+AA195+AB195</f>
        <v>0</v>
      </c>
      <c r="AD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4">
        <f t="shared" ref="AG195:AG196" si="492">AD195+AE195+AF195</f>
        <v>0</v>
      </c>
      <c r="AH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4">
        <f t="shared" ref="AK195:AK196" si="493">AH195+AI195+AJ195</f>
        <v>0</v>
      </c>
      <c r="AL195" s="214">
        <f t="shared" ref="AL195:AL196" si="494">Y195+AC195+AG195+AK195</f>
        <v>0</v>
      </c>
    </row>
    <row r="196" spans="2:38" x14ac:dyDescent="0.25">
      <c r="B196" s="212" t="s">
        <v>425</v>
      </c>
      <c r="C196" s="213" t="s">
        <v>304</v>
      </c>
      <c r="D1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4">
        <f t="shared" si="315"/>
        <v>0</v>
      </c>
      <c r="G196" s="214"/>
      <c r="H196" s="214">
        <f t="shared" si="488"/>
        <v>0</v>
      </c>
      <c r="I196" s="214"/>
      <c r="J196" s="214">
        <f t="shared" si="489"/>
        <v>0</v>
      </c>
      <c r="K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80500</v>
      </c>
      <c r="L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4">
        <f t="shared" si="490"/>
        <v>0</v>
      </c>
      <c r="Z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80500</v>
      </c>
      <c r="AB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4">
        <f t="shared" si="491"/>
        <v>80500</v>
      </c>
      <c r="AD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4">
        <f t="shared" si="492"/>
        <v>0</v>
      </c>
      <c r="AH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4">
        <f t="shared" si="493"/>
        <v>0</v>
      </c>
      <c r="AL196" s="214">
        <f t="shared" si="494"/>
        <v>80500</v>
      </c>
    </row>
    <row r="197" spans="2:38" x14ac:dyDescent="0.25">
      <c r="B197" s="220" t="s">
        <v>426</v>
      </c>
      <c r="C197" s="221" t="s">
        <v>305</v>
      </c>
      <c r="D197" s="222">
        <f>SUM(D198:D203)</f>
        <v>0</v>
      </c>
      <c r="E197" s="222">
        <f>SUM(E198:E203)</f>
        <v>0</v>
      </c>
      <c r="F197" s="222">
        <f t="shared" si="315"/>
        <v>0</v>
      </c>
      <c r="G197" s="222">
        <f>SUM(G198:G203)</f>
        <v>0</v>
      </c>
      <c r="H197" s="222">
        <f t="shared" si="4"/>
        <v>0</v>
      </c>
      <c r="I197" s="222">
        <f>SUM(I198:I203)</f>
        <v>0</v>
      </c>
      <c r="J197" s="222">
        <f t="shared" si="5"/>
        <v>0</v>
      </c>
      <c r="K197" s="222">
        <f t="shared" ref="K197:X197" si="495">SUM(K198:K203)</f>
        <v>0</v>
      </c>
      <c r="L197" s="222">
        <f t="shared" si="495"/>
        <v>0</v>
      </c>
      <c r="M197" s="222">
        <f t="shared" si="495"/>
        <v>0</v>
      </c>
      <c r="N197" s="222">
        <f t="shared" si="495"/>
        <v>0</v>
      </c>
      <c r="O197" s="222">
        <f t="shared" si="495"/>
        <v>0</v>
      </c>
      <c r="P197" s="222">
        <f t="shared" si="495"/>
        <v>0</v>
      </c>
      <c r="Q197" s="222">
        <f t="shared" si="495"/>
        <v>0</v>
      </c>
      <c r="R197" s="222">
        <f t="shared" si="495"/>
        <v>0</v>
      </c>
      <c r="S197" s="222">
        <f t="shared" si="495"/>
        <v>0</v>
      </c>
      <c r="T197" s="222">
        <f t="shared" si="495"/>
        <v>0</v>
      </c>
      <c r="U197" s="222">
        <f t="shared" si="495"/>
        <v>0</v>
      </c>
      <c r="V197" s="222">
        <f t="shared" si="495"/>
        <v>0</v>
      </c>
      <c r="W197" s="222">
        <f t="shared" si="495"/>
        <v>0</v>
      </c>
      <c r="X197" s="222">
        <f t="shared" si="495"/>
        <v>0</v>
      </c>
      <c r="Y197" s="222">
        <f t="shared" si="7"/>
        <v>0</v>
      </c>
      <c r="Z197" s="222">
        <f>SUM(Z198:Z203)</f>
        <v>0</v>
      </c>
      <c r="AA197" s="222">
        <f>SUM(AA198:AA203)</f>
        <v>0</v>
      </c>
      <c r="AB197" s="222">
        <f>SUM(AB198:AB203)</f>
        <v>0</v>
      </c>
      <c r="AC197" s="222">
        <f t="shared" si="8"/>
        <v>0</v>
      </c>
      <c r="AD197" s="222">
        <f>SUM(AD198:AD203)</f>
        <v>0</v>
      </c>
      <c r="AE197" s="222">
        <f>SUM(AE198:AE203)</f>
        <v>0</v>
      </c>
      <c r="AF197" s="222">
        <f>SUM(AF198:AF203)</f>
        <v>0</v>
      </c>
      <c r="AG197" s="222">
        <f t="shared" si="9"/>
        <v>0</v>
      </c>
      <c r="AH197" s="222">
        <f>SUM(AH198:AH203)</f>
        <v>0</v>
      </c>
      <c r="AI197" s="222">
        <f>SUM(AI198:AI203)</f>
        <v>0</v>
      </c>
      <c r="AJ197" s="222">
        <f>SUM(AJ198:AJ203)</f>
        <v>0</v>
      </c>
      <c r="AK197" s="222">
        <f t="shared" si="10"/>
        <v>0</v>
      </c>
      <c r="AL197" s="222">
        <f t="shared" si="11"/>
        <v>0</v>
      </c>
    </row>
    <row r="198" spans="2:38" x14ac:dyDescent="0.25">
      <c r="B198" s="212" t="s">
        <v>427</v>
      </c>
      <c r="C198" s="213" t="s">
        <v>306</v>
      </c>
      <c r="D1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4">
        <f t="shared" si="315"/>
        <v>0</v>
      </c>
      <c r="G198" s="214"/>
      <c r="H198" s="214">
        <f t="shared" ref="H198:H201" si="496">F198-G198</f>
        <v>0</v>
      </c>
      <c r="I198" s="214"/>
      <c r="J198" s="214">
        <f t="shared" ref="J198:J201" si="497">F198-I198</f>
        <v>0</v>
      </c>
      <c r="K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4">
        <f t="shared" ref="Y198:Y201" si="498">V198+W198+X198</f>
        <v>0</v>
      </c>
      <c r="Z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4">
        <f t="shared" ref="AC198:AC201" si="499">Z198+AA198+AB198</f>
        <v>0</v>
      </c>
      <c r="AD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4">
        <f t="shared" ref="AG198:AG201" si="500">AD198+AE198+AF198</f>
        <v>0</v>
      </c>
      <c r="AH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4">
        <f t="shared" ref="AK198:AK201" si="501">AH198+AI198+AJ198</f>
        <v>0</v>
      </c>
      <c r="AL198" s="214">
        <f t="shared" ref="AL198:AL201" si="502">Y198+AC198+AG198+AK198</f>
        <v>0</v>
      </c>
    </row>
    <row r="199" spans="2:38" x14ac:dyDescent="0.25">
      <c r="B199" s="212" t="s">
        <v>1069</v>
      </c>
      <c r="C199" s="213" t="s">
        <v>1070</v>
      </c>
      <c r="D1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4">
        <f t="shared" ref="F199" si="503">D199+E199</f>
        <v>0</v>
      </c>
      <c r="G199" s="214"/>
      <c r="H199" s="214">
        <f t="shared" si="496"/>
        <v>0</v>
      </c>
      <c r="I199" s="214"/>
      <c r="J199" s="214">
        <f t="shared" si="497"/>
        <v>0</v>
      </c>
      <c r="K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4">
        <f t="shared" si="498"/>
        <v>0</v>
      </c>
      <c r="Z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4">
        <f t="shared" si="499"/>
        <v>0</v>
      </c>
      <c r="AD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4">
        <f t="shared" si="500"/>
        <v>0</v>
      </c>
      <c r="AH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4">
        <f t="shared" si="501"/>
        <v>0</v>
      </c>
      <c r="AL199" s="214">
        <f t="shared" si="502"/>
        <v>0</v>
      </c>
    </row>
    <row r="200" spans="2:38" x14ac:dyDescent="0.25">
      <c r="B200" s="212" t="s">
        <v>1071</v>
      </c>
      <c r="C200" s="213" t="s">
        <v>1072</v>
      </c>
      <c r="D2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4">
        <f t="shared" si="315"/>
        <v>0</v>
      </c>
      <c r="G200" s="214"/>
      <c r="H200" s="214">
        <f t="shared" ref="H200" si="504">F200-G200</f>
        <v>0</v>
      </c>
      <c r="I200" s="214"/>
      <c r="J200" s="214">
        <f t="shared" ref="J200" si="505">F200-I200</f>
        <v>0</v>
      </c>
      <c r="K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4">
        <f t="shared" ref="Y200" si="506">V200+W200+X200</f>
        <v>0</v>
      </c>
      <c r="Z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4">
        <f t="shared" ref="AC200" si="507">Z200+AA200+AB200</f>
        <v>0</v>
      </c>
      <c r="AD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4">
        <f t="shared" ref="AG200" si="508">AD200+AE200+AF200</f>
        <v>0</v>
      </c>
      <c r="AH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4">
        <f t="shared" ref="AK200" si="509">AH200+AI200+AJ200</f>
        <v>0</v>
      </c>
      <c r="AL200" s="214">
        <f t="shared" ref="AL200" si="510">Y200+AC200+AG200+AK200</f>
        <v>0</v>
      </c>
    </row>
    <row r="201" spans="2:38" x14ac:dyDescent="0.25">
      <c r="B201" s="212" t="s">
        <v>1073</v>
      </c>
      <c r="C201" s="213" t="s">
        <v>1074</v>
      </c>
      <c r="D2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4">
        <f t="shared" ref="F201" si="511">D201+E201</f>
        <v>0</v>
      </c>
      <c r="G201" s="214"/>
      <c r="H201" s="214">
        <f t="shared" si="496"/>
        <v>0</v>
      </c>
      <c r="I201" s="214"/>
      <c r="J201" s="214">
        <f t="shared" si="497"/>
        <v>0</v>
      </c>
      <c r="K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4">
        <f t="shared" si="498"/>
        <v>0</v>
      </c>
      <c r="Z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4">
        <f t="shared" si="499"/>
        <v>0</v>
      </c>
      <c r="AD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4">
        <f t="shared" si="500"/>
        <v>0</v>
      </c>
      <c r="AH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4">
        <f t="shared" si="501"/>
        <v>0</v>
      </c>
      <c r="AL201" s="214">
        <f t="shared" si="502"/>
        <v>0</v>
      </c>
    </row>
    <row r="202" spans="2:38" x14ac:dyDescent="0.25">
      <c r="B202" s="212" t="s">
        <v>1075</v>
      </c>
      <c r="C202" s="213" t="s">
        <v>1076</v>
      </c>
      <c r="D2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4">
        <f t="shared" ref="F202" si="512">D202+E202</f>
        <v>0</v>
      </c>
      <c r="G202" s="214"/>
      <c r="H202" s="214">
        <f t="shared" si="4"/>
        <v>0</v>
      </c>
      <c r="I202" s="214"/>
      <c r="J202" s="214">
        <f t="shared" si="5"/>
        <v>0</v>
      </c>
      <c r="K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4">
        <f t="shared" si="7"/>
        <v>0</v>
      </c>
      <c r="Z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4">
        <f t="shared" si="8"/>
        <v>0</v>
      </c>
      <c r="AD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4">
        <f t="shared" si="9"/>
        <v>0</v>
      </c>
      <c r="AH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4">
        <f t="shared" si="10"/>
        <v>0</v>
      </c>
      <c r="AL202" s="214">
        <f t="shared" si="11"/>
        <v>0</v>
      </c>
    </row>
    <row r="203" spans="2:38" x14ac:dyDescent="0.25">
      <c r="B203" s="212" t="s">
        <v>1077</v>
      </c>
      <c r="C203" s="213" t="s">
        <v>1078</v>
      </c>
      <c r="D2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4">
        <f t="shared" si="315"/>
        <v>0</v>
      </c>
      <c r="G203" s="214"/>
      <c r="H203" s="214">
        <f t="shared" ref="H203" si="513">F203-G203</f>
        <v>0</v>
      </c>
      <c r="I203" s="214"/>
      <c r="J203" s="214">
        <f t="shared" ref="J203" si="514">F203-I203</f>
        <v>0</v>
      </c>
      <c r="K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4">
        <f t="shared" ref="Y203" si="515">V203+W203+X203</f>
        <v>0</v>
      </c>
      <c r="Z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4">
        <f t="shared" ref="AC203" si="516">Z203+AA203+AB203</f>
        <v>0</v>
      </c>
      <c r="AD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4">
        <f t="shared" ref="AG203" si="517">AD203+AE203+AF203</f>
        <v>0</v>
      </c>
      <c r="AH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4">
        <f t="shared" ref="AK203" si="518">AH203+AI203+AJ203</f>
        <v>0</v>
      </c>
      <c r="AL203" s="214">
        <f t="shared" ref="AL203" si="519">Y203+AC203+AG203+AK203</f>
        <v>0</v>
      </c>
    </row>
    <row r="204" spans="2:38" x14ac:dyDescent="0.25">
      <c r="B204" s="220" t="s">
        <v>428</v>
      </c>
      <c r="C204" s="221" t="s">
        <v>307</v>
      </c>
      <c r="D204" s="222">
        <f>SUM(D205:D211)</f>
        <v>0</v>
      </c>
      <c r="E204" s="222">
        <f>SUM(E205:E211)</f>
        <v>0</v>
      </c>
      <c r="F204" s="222">
        <f t="shared" si="315"/>
        <v>0</v>
      </c>
      <c r="G204" s="222">
        <f>SUM(G205:G211)</f>
        <v>0</v>
      </c>
      <c r="H204" s="222">
        <f t="shared" si="4"/>
        <v>0</v>
      </c>
      <c r="I204" s="222">
        <f>SUM(I205:I211)</f>
        <v>0</v>
      </c>
      <c r="J204" s="222">
        <f t="shared" si="5"/>
        <v>0</v>
      </c>
      <c r="K204" s="222">
        <f t="shared" ref="K204:X204" si="520">SUM(K205:K211)</f>
        <v>0</v>
      </c>
      <c r="L204" s="222">
        <f t="shared" si="520"/>
        <v>0</v>
      </c>
      <c r="M204" s="222">
        <f t="shared" si="520"/>
        <v>0</v>
      </c>
      <c r="N204" s="222">
        <f t="shared" si="520"/>
        <v>0</v>
      </c>
      <c r="O204" s="222">
        <f t="shared" si="520"/>
        <v>0</v>
      </c>
      <c r="P204" s="222">
        <f t="shared" si="520"/>
        <v>0</v>
      </c>
      <c r="Q204" s="222">
        <f t="shared" si="520"/>
        <v>0</v>
      </c>
      <c r="R204" s="222">
        <f t="shared" si="520"/>
        <v>0</v>
      </c>
      <c r="S204" s="222">
        <f t="shared" si="520"/>
        <v>0</v>
      </c>
      <c r="T204" s="222">
        <f t="shared" si="520"/>
        <v>0</v>
      </c>
      <c r="U204" s="222">
        <f t="shared" si="520"/>
        <v>0</v>
      </c>
      <c r="V204" s="222">
        <f t="shared" si="520"/>
        <v>0</v>
      </c>
      <c r="W204" s="222">
        <f t="shared" si="520"/>
        <v>0</v>
      </c>
      <c r="X204" s="222">
        <f t="shared" si="520"/>
        <v>0</v>
      </c>
      <c r="Y204" s="222">
        <f t="shared" si="7"/>
        <v>0</v>
      </c>
      <c r="Z204" s="222">
        <f>SUM(Z205:Z211)</f>
        <v>0</v>
      </c>
      <c r="AA204" s="222">
        <f>SUM(AA205:AA211)</f>
        <v>0</v>
      </c>
      <c r="AB204" s="222">
        <f>SUM(AB205:AB211)</f>
        <v>0</v>
      </c>
      <c r="AC204" s="222">
        <f t="shared" si="8"/>
        <v>0</v>
      </c>
      <c r="AD204" s="222">
        <f>SUM(AD205:AD211)</f>
        <v>0</v>
      </c>
      <c r="AE204" s="222">
        <f>SUM(AE205:AE211)</f>
        <v>0</v>
      </c>
      <c r="AF204" s="222">
        <f>SUM(AF205:AF211)</f>
        <v>0</v>
      </c>
      <c r="AG204" s="222">
        <f t="shared" si="9"/>
        <v>0</v>
      </c>
      <c r="AH204" s="222">
        <f>SUM(AH205:AH211)</f>
        <v>0</v>
      </c>
      <c r="AI204" s="222">
        <f>SUM(AI205:AI211)</f>
        <v>0</v>
      </c>
      <c r="AJ204" s="222">
        <f>SUM(AJ205:AJ211)</f>
        <v>0</v>
      </c>
      <c r="AK204" s="222">
        <f t="shared" si="10"/>
        <v>0</v>
      </c>
      <c r="AL204" s="222">
        <f t="shared" si="11"/>
        <v>0</v>
      </c>
    </row>
    <row r="205" spans="2:38" x14ac:dyDescent="0.25">
      <c r="B205" s="212" t="s">
        <v>429</v>
      </c>
      <c r="C205" s="213" t="s">
        <v>308</v>
      </c>
      <c r="D2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4">
        <f t="shared" ref="F205:F207" si="521">D205+E205</f>
        <v>0</v>
      </c>
      <c r="G205" s="214"/>
      <c r="H205" s="214">
        <f t="shared" si="4"/>
        <v>0</v>
      </c>
      <c r="I205" s="214"/>
      <c r="J205" s="214">
        <f t="shared" si="5"/>
        <v>0</v>
      </c>
      <c r="K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4">
        <f t="shared" si="7"/>
        <v>0</v>
      </c>
      <c r="Z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4">
        <f t="shared" si="8"/>
        <v>0</v>
      </c>
      <c r="AD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4">
        <f t="shared" si="9"/>
        <v>0</v>
      </c>
      <c r="AH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4">
        <f t="shared" si="10"/>
        <v>0</v>
      </c>
      <c r="AL205" s="214">
        <f t="shared" si="11"/>
        <v>0</v>
      </c>
    </row>
    <row r="206" spans="2:38" x14ac:dyDescent="0.25">
      <c r="B206" s="212" t="s">
        <v>1079</v>
      </c>
      <c r="C206" s="213" t="s">
        <v>1080</v>
      </c>
      <c r="D2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4">
        <f t="shared" si="521"/>
        <v>0</v>
      </c>
      <c r="G206" s="214"/>
      <c r="H206" s="214">
        <f t="shared" si="4"/>
        <v>0</v>
      </c>
      <c r="I206" s="214"/>
      <c r="J206" s="214">
        <f t="shared" si="5"/>
        <v>0</v>
      </c>
      <c r="K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4">
        <f t="shared" si="7"/>
        <v>0</v>
      </c>
      <c r="Z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4">
        <f t="shared" si="8"/>
        <v>0</v>
      </c>
      <c r="AD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4">
        <f t="shared" si="9"/>
        <v>0</v>
      </c>
      <c r="AH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4">
        <f t="shared" si="10"/>
        <v>0</v>
      </c>
      <c r="AL206" s="214">
        <f t="shared" si="11"/>
        <v>0</v>
      </c>
    </row>
    <row r="207" spans="2:38" x14ac:dyDescent="0.25">
      <c r="B207" s="212" t="s">
        <v>1081</v>
      </c>
      <c r="C207" s="213" t="s">
        <v>1082</v>
      </c>
      <c r="D2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4">
        <f t="shared" si="521"/>
        <v>0</v>
      </c>
      <c r="G207" s="214"/>
      <c r="H207" s="214">
        <f t="shared" ref="H207" si="522">F207-G207</f>
        <v>0</v>
      </c>
      <c r="I207" s="214"/>
      <c r="J207" s="214">
        <f t="shared" ref="J207" si="523">F207-I207</f>
        <v>0</v>
      </c>
      <c r="K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4">
        <f t="shared" ref="Y207" si="524">V207+W207+X207</f>
        <v>0</v>
      </c>
      <c r="Z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4">
        <f t="shared" ref="AC207" si="525">Z207+AA207+AB207</f>
        <v>0</v>
      </c>
      <c r="AD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4">
        <f t="shared" ref="AG207" si="526">AD207+AE207+AF207</f>
        <v>0</v>
      </c>
      <c r="AH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4">
        <f t="shared" ref="AK207" si="527">AH207+AI207+AJ207</f>
        <v>0</v>
      </c>
      <c r="AL207" s="214">
        <f t="shared" ref="AL207" si="528">Y207+AC207+AG207+AK207</f>
        <v>0</v>
      </c>
    </row>
    <row r="208" spans="2:38" x14ac:dyDescent="0.25">
      <c r="B208" s="212" t="s">
        <v>1083</v>
      </c>
      <c r="C208" s="213" t="s">
        <v>1084</v>
      </c>
      <c r="D2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4">
        <f t="shared" si="315"/>
        <v>0</v>
      </c>
      <c r="G208" s="214"/>
      <c r="H208" s="214">
        <f t="shared" ref="H208:H209" si="529">F208-G208</f>
        <v>0</v>
      </c>
      <c r="I208" s="214"/>
      <c r="J208" s="214">
        <f t="shared" ref="J208:J209" si="530">F208-I208</f>
        <v>0</v>
      </c>
      <c r="K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4">
        <f t="shared" ref="Y208:Y209" si="531">V208+W208+X208</f>
        <v>0</v>
      </c>
      <c r="Z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4">
        <f t="shared" ref="AC208:AC209" si="532">Z208+AA208+AB208</f>
        <v>0</v>
      </c>
      <c r="AD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4">
        <f t="shared" ref="AG208:AG209" si="533">AD208+AE208+AF208</f>
        <v>0</v>
      </c>
      <c r="AH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4">
        <f t="shared" ref="AK208:AK209" si="534">AH208+AI208+AJ208</f>
        <v>0</v>
      </c>
      <c r="AL208" s="214">
        <f t="shared" ref="AL208:AL209" si="535">Y208+AC208+AG208+AK208</f>
        <v>0</v>
      </c>
    </row>
    <row r="209" spans="2:38" x14ac:dyDescent="0.25">
      <c r="B209" s="212" t="s">
        <v>1085</v>
      </c>
      <c r="C209" s="213" t="s">
        <v>1086</v>
      </c>
      <c r="D2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4">
        <f t="shared" ref="F209" si="536">D209+E209</f>
        <v>0</v>
      </c>
      <c r="G209" s="214"/>
      <c r="H209" s="214">
        <f t="shared" si="529"/>
        <v>0</v>
      </c>
      <c r="I209" s="214"/>
      <c r="J209" s="214">
        <f t="shared" si="530"/>
        <v>0</v>
      </c>
      <c r="K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4">
        <f t="shared" si="531"/>
        <v>0</v>
      </c>
      <c r="Z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4">
        <f t="shared" si="532"/>
        <v>0</v>
      </c>
      <c r="AD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4">
        <f t="shared" si="533"/>
        <v>0</v>
      </c>
      <c r="AH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4">
        <f t="shared" si="534"/>
        <v>0</v>
      </c>
      <c r="AL209" s="214">
        <f t="shared" si="535"/>
        <v>0</v>
      </c>
    </row>
    <row r="210" spans="2:38" x14ac:dyDescent="0.25">
      <c r="B210" s="212" t="s">
        <v>1087</v>
      </c>
      <c r="C210" s="213" t="s">
        <v>1088</v>
      </c>
      <c r="D2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4">
        <f t="shared" ref="F210" si="537">D210+E210</f>
        <v>0</v>
      </c>
      <c r="G210" s="214"/>
      <c r="H210" s="214">
        <f t="shared" si="4"/>
        <v>0</v>
      </c>
      <c r="I210" s="214"/>
      <c r="J210" s="214">
        <f t="shared" si="5"/>
        <v>0</v>
      </c>
      <c r="K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4">
        <f t="shared" si="7"/>
        <v>0</v>
      </c>
      <c r="Z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4">
        <f t="shared" si="8"/>
        <v>0</v>
      </c>
      <c r="AD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4">
        <f t="shared" si="9"/>
        <v>0</v>
      </c>
      <c r="AH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4">
        <f t="shared" si="10"/>
        <v>0</v>
      </c>
      <c r="AL210" s="214">
        <f t="shared" si="11"/>
        <v>0</v>
      </c>
    </row>
    <row r="211" spans="2:38" x14ac:dyDescent="0.25">
      <c r="B211" s="212" t="s">
        <v>1089</v>
      </c>
      <c r="C211" s="213" t="s">
        <v>1090</v>
      </c>
      <c r="D2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4">
        <f t="shared" si="315"/>
        <v>0</v>
      </c>
      <c r="G211" s="214"/>
      <c r="H211" s="214">
        <f t="shared" ref="H211" si="538">F211-G211</f>
        <v>0</v>
      </c>
      <c r="I211" s="214"/>
      <c r="J211" s="214">
        <f t="shared" ref="J211" si="539">F211-I211</f>
        <v>0</v>
      </c>
      <c r="K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4">
        <f t="shared" ref="Y211" si="540">V211+W211+X211</f>
        <v>0</v>
      </c>
      <c r="Z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4">
        <f t="shared" ref="AC211" si="541">Z211+AA211+AB211</f>
        <v>0</v>
      </c>
      <c r="AD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4">
        <f t="shared" ref="AG211" si="542">AD211+AE211+AF211</f>
        <v>0</v>
      </c>
      <c r="AH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4">
        <f t="shared" ref="AK211" si="543">AH211+AI211+AJ211</f>
        <v>0</v>
      </c>
      <c r="AL211" s="214">
        <f t="shared" ref="AL211" si="544">Y211+AC211+AG211+AK211</f>
        <v>0</v>
      </c>
    </row>
    <row r="212" spans="2:38" x14ac:dyDescent="0.25">
      <c r="B212" s="209" t="s">
        <v>423</v>
      </c>
      <c r="C212" s="210" t="s">
        <v>302</v>
      </c>
      <c r="D212" s="211">
        <f>D213+D221</f>
        <v>0</v>
      </c>
      <c r="E212" s="211">
        <f>E213+E221</f>
        <v>0</v>
      </c>
      <c r="F212" s="211">
        <f t="shared" si="315"/>
        <v>0</v>
      </c>
      <c r="G212" s="211">
        <f>G213+G221</f>
        <v>0</v>
      </c>
      <c r="H212" s="211">
        <f t="shared" si="4"/>
        <v>0</v>
      </c>
      <c r="I212" s="211">
        <f>I213+I221</f>
        <v>0</v>
      </c>
      <c r="J212" s="211">
        <f t="shared" si="5"/>
        <v>0</v>
      </c>
      <c r="K212" s="211">
        <f t="shared" ref="K212:X212" si="545">K213+K221</f>
        <v>0</v>
      </c>
      <c r="L212" s="211">
        <f t="shared" si="545"/>
        <v>0</v>
      </c>
      <c r="M212" s="211">
        <f t="shared" si="545"/>
        <v>0</v>
      </c>
      <c r="N212" s="211">
        <f t="shared" si="545"/>
        <v>0</v>
      </c>
      <c r="O212" s="211">
        <f t="shared" si="545"/>
        <v>0</v>
      </c>
      <c r="P212" s="211">
        <f t="shared" si="545"/>
        <v>0</v>
      </c>
      <c r="Q212" s="211">
        <f t="shared" si="545"/>
        <v>0</v>
      </c>
      <c r="R212" s="211">
        <f t="shared" si="545"/>
        <v>0</v>
      </c>
      <c r="S212" s="211">
        <f t="shared" si="545"/>
        <v>0</v>
      </c>
      <c r="T212" s="211">
        <f t="shared" si="545"/>
        <v>0</v>
      </c>
      <c r="U212" s="211">
        <f t="shared" si="545"/>
        <v>0</v>
      </c>
      <c r="V212" s="211">
        <f t="shared" si="545"/>
        <v>0</v>
      </c>
      <c r="W212" s="211">
        <f t="shared" si="545"/>
        <v>0</v>
      </c>
      <c r="X212" s="211">
        <f t="shared" si="545"/>
        <v>0</v>
      </c>
      <c r="Y212" s="211">
        <f t="shared" si="7"/>
        <v>0</v>
      </c>
      <c r="Z212" s="211">
        <f>Z213+Z221</f>
        <v>0</v>
      </c>
      <c r="AA212" s="211">
        <f>AA213+AA221</f>
        <v>0</v>
      </c>
      <c r="AB212" s="211">
        <f>AB213+AB221</f>
        <v>0</v>
      </c>
      <c r="AC212" s="211">
        <f t="shared" si="8"/>
        <v>0</v>
      </c>
      <c r="AD212" s="211">
        <f>AD213+AD221</f>
        <v>0</v>
      </c>
      <c r="AE212" s="211">
        <f>AE213+AE221</f>
        <v>0</v>
      </c>
      <c r="AF212" s="211">
        <f>AF213+AF221</f>
        <v>0</v>
      </c>
      <c r="AG212" s="211">
        <f t="shared" si="9"/>
        <v>0</v>
      </c>
      <c r="AH212" s="211">
        <f>AH213+AH221</f>
        <v>0</v>
      </c>
      <c r="AI212" s="211">
        <f>AI213+AI221</f>
        <v>0</v>
      </c>
      <c r="AJ212" s="211">
        <f>AJ213+AJ221</f>
        <v>0</v>
      </c>
      <c r="AK212" s="211">
        <f t="shared" si="10"/>
        <v>0</v>
      </c>
      <c r="AL212" s="211">
        <f t="shared" si="11"/>
        <v>0</v>
      </c>
    </row>
    <row r="213" spans="2:38" x14ac:dyDescent="0.25">
      <c r="B213" s="220" t="s">
        <v>424</v>
      </c>
      <c r="C213" s="221" t="s">
        <v>303</v>
      </c>
      <c r="D213" s="222">
        <f>SUM(D214:D220)</f>
        <v>0</v>
      </c>
      <c r="E213" s="222">
        <f>SUM(E214:E220)</f>
        <v>0</v>
      </c>
      <c r="F213" s="222">
        <f t="shared" si="315"/>
        <v>0</v>
      </c>
      <c r="G213" s="222">
        <f>SUM(G214:G220)</f>
        <v>0</v>
      </c>
      <c r="H213" s="222">
        <f t="shared" si="4"/>
        <v>0</v>
      </c>
      <c r="I213" s="222">
        <f>SUM(I214:I220)</f>
        <v>0</v>
      </c>
      <c r="J213" s="222">
        <f t="shared" si="5"/>
        <v>0</v>
      </c>
      <c r="K213" s="222">
        <f t="shared" ref="K213:X213" si="546">SUM(K214:K220)</f>
        <v>0</v>
      </c>
      <c r="L213" s="222">
        <f t="shared" si="546"/>
        <v>0</v>
      </c>
      <c r="M213" s="222">
        <f t="shared" si="546"/>
        <v>0</v>
      </c>
      <c r="N213" s="222">
        <f t="shared" si="546"/>
        <v>0</v>
      </c>
      <c r="O213" s="222">
        <f t="shared" si="546"/>
        <v>0</v>
      </c>
      <c r="P213" s="222">
        <f t="shared" si="546"/>
        <v>0</v>
      </c>
      <c r="Q213" s="222">
        <f t="shared" si="546"/>
        <v>0</v>
      </c>
      <c r="R213" s="222">
        <f t="shared" si="546"/>
        <v>0</v>
      </c>
      <c r="S213" s="222">
        <f t="shared" si="546"/>
        <v>0</v>
      </c>
      <c r="T213" s="222">
        <f t="shared" si="546"/>
        <v>0</v>
      </c>
      <c r="U213" s="222">
        <f t="shared" si="546"/>
        <v>0</v>
      </c>
      <c r="V213" s="222">
        <f t="shared" si="546"/>
        <v>0</v>
      </c>
      <c r="W213" s="222">
        <f t="shared" si="546"/>
        <v>0</v>
      </c>
      <c r="X213" s="222">
        <f t="shared" si="546"/>
        <v>0</v>
      </c>
      <c r="Y213" s="222">
        <f t="shared" si="7"/>
        <v>0</v>
      </c>
      <c r="Z213" s="222">
        <f>SUM(Z214:Z220)</f>
        <v>0</v>
      </c>
      <c r="AA213" s="222">
        <f>SUM(AA214:AA220)</f>
        <v>0</v>
      </c>
      <c r="AB213" s="222">
        <f>SUM(AB214:AB220)</f>
        <v>0</v>
      </c>
      <c r="AC213" s="222">
        <f t="shared" si="8"/>
        <v>0</v>
      </c>
      <c r="AD213" s="222">
        <f>SUM(AD214:AD220)</f>
        <v>0</v>
      </c>
      <c r="AE213" s="222">
        <f>SUM(AE214:AE220)</f>
        <v>0</v>
      </c>
      <c r="AF213" s="222">
        <f>SUM(AF214:AF220)</f>
        <v>0</v>
      </c>
      <c r="AG213" s="222">
        <f t="shared" si="9"/>
        <v>0</v>
      </c>
      <c r="AH213" s="222">
        <f>SUM(AH214:AH220)</f>
        <v>0</v>
      </c>
      <c r="AI213" s="222">
        <f>SUM(AI214:AI220)</f>
        <v>0</v>
      </c>
      <c r="AJ213" s="222">
        <f>SUM(AJ214:AJ220)</f>
        <v>0</v>
      </c>
      <c r="AK213" s="222">
        <f t="shared" si="10"/>
        <v>0</v>
      </c>
      <c r="AL213" s="222">
        <f t="shared" si="11"/>
        <v>0</v>
      </c>
    </row>
    <row r="214" spans="2:38" x14ac:dyDescent="0.25">
      <c r="B214" s="212" t="s">
        <v>430</v>
      </c>
      <c r="C214" s="213" t="s">
        <v>309</v>
      </c>
      <c r="D2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4">
        <f t="shared" ref="F214:F216" si="547">D214+E214</f>
        <v>0</v>
      </c>
      <c r="G214" s="214"/>
      <c r="H214" s="214">
        <f t="shared" si="4"/>
        <v>0</v>
      </c>
      <c r="I214" s="214"/>
      <c r="J214" s="214">
        <f t="shared" si="5"/>
        <v>0</v>
      </c>
      <c r="K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4">
        <f t="shared" si="7"/>
        <v>0</v>
      </c>
      <c r="Z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4">
        <f t="shared" si="8"/>
        <v>0</v>
      </c>
      <c r="AD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4">
        <f t="shared" si="9"/>
        <v>0</v>
      </c>
      <c r="AH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4">
        <f t="shared" si="10"/>
        <v>0</v>
      </c>
      <c r="AL214" s="214">
        <f t="shared" si="11"/>
        <v>0</v>
      </c>
    </row>
    <row r="215" spans="2:38" x14ac:dyDescent="0.25">
      <c r="B215" s="212" t="s">
        <v>1048</v>
      </c>
      <c r="C215" s="213" t="s">
        <v>1049</v>
      </c>
      <c r="D2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4">
        <f t="shared" ref="F215" si="548">D215+E215</f>
        <v>0</v>
      </c>
      <c r="G215" s="214"/>
      <c r="H215" s="214">
        <f t="shared" ref="H215" si="549">F215-G215</f>
        <v>0</v>
      </c>
      <c r="I215" s="214"/>
      <c r="J215" s="214">
        <f t="shared" ref="J215" si="550">F215-I215</f>
        <v>0</v>
      </c>
      <c r="K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4">
        <f t="shared" ref="Y215" si="551">V215+W215+X215</f>
        <v>0</v>
      </c>
      <c r="Z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4">
        <f t="shared" ref="AC215" si="552">Z215+AA215+AB215</f>
        <v>0</v>
      </c>
      <c r="AD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4">
        <f t="shared" ref="AG215" si="553">AD215+AE215+AF215</f>
        <v>0</v>
      </c>
      <c r="AH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4">
        <f t="shared" ref="AK215" si="554">AH215+AI215+AJ215</f>
        <v>0</v>
      </c>
      <c r="AL215" s="214">
        <f t="shared" ref="AL215" si="555">Y215+AC215+AG215+AK215</f>
        <v>0</v>
      </c>
    </row>
    <row r="216" spans="2:38" x14ac:dyDescent="0.25">
      <c r="B216" s="212" t="s">
        <v>1050</v>
      </c>
      <c r="C216" s="213" t="s">
        <v>1051</v>
      </c>
      <c r="D2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4">
        <f t="shared" si="547"/>
        <v>0</v>
      </c>
      <c r="G216" s="214"/>
      <c r="H216" s="214">
        <f t="shared" si="4"/>
        <v>0</v>
      </c>
      <c r="I216" s="214"/>
      <c r="J216" s="214">
        <f t="shared" si="5"/>
        <v>0</v>
      </c>
      <c r="K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4">
        <f t="shared" si="7"/>
        <v>0</v>
      </c>
      <c r="Z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4">
        <f t="shared" si="8"/>
        <v>0</v>
      </c>
      <c r="AD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4">
        <f t="shared" si="9"/>
        <v>0</v>
      </c>
      <c r="AH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4">
        <f t="shared" si="10"/>
        <v>0</v>
      </c>
      <c r="AL216" s="214">
        <f t="shared" si="11"/>
        <v>0</v>
      </c>
    </row>
    <row r="217" spans="2:38" x14ac:dyDescent="0.25">
      <c r="B217" s="212" t="s">
        <v>1052</v>
      </c>
      <c r="C217" s="213" t="s">
        <v>1053</v>
      </c>
      <c r="D2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4">
        <f t="shared" si="315"/>
        <v>0</v>
      </c>
      <c r="G217" s="214"/>
      <c r="H217" s="214">
        <f t="shared" ref="H217:H218" si="556">F217-G217</f>
        <v>0</v>
      </c>
      <c r="I217" s="214"/>
      <c r="J217" s="214">
        <f t="shared" ref="J217:J218" si="557">F217-I217</f>
        <v>0</v>
      </c>
      <c r="K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4">
        <f t="shared" ref="Y217:Y218" si="558">V217+W217+X217</f>
        <v>0</v>
      </c>
      <c r="Z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4">
        <f t="shared" ref="AC217:AC218" si="559">Z217+AA217+AB217</f>
        <v>0</v>
      </c>
      <c r="AD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4">
        <f t="shared" ref="AG217:AG218" si="560">AD217+AE217+AF217</f>
        <v>0</v>
      </c>
      <c r="AH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4">
        <f t="shared" ref="AK217:AK218" si="561">AH217+AI217+AJ217</f>
        <v>0</v>
      </c>
      <c r="AL217" s="214">
        <f t="shared" ref="AL217:AL218" si="562">Y217+AC217+AG217+AK217</f>
        <v>0</v>
      </c>
    </row>
    <row r="218" spans="2:38" x14ac:dyDescent="0.25">
      <c r="B218" s="212" t="s">
        <v>1054</v>
      </c>
      <c r="C218" s="213" t="s">
        <v>1055</v>
      </c>
      <c r="D2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4">
        <f t="shared" ref="F218" si="563">D218+E218</f>
        <v>0</v>
      </c>
      <c r="G218" s="214"/>
      <c r="H218" s="214">
        <f t="shared" si="556"/>
        <v>0</v>
      </c>
      <c r="I218" s="214"/>
      <c r="J218" s="214">
        <f t="shared" si="557"/>
        <v>0</v>
      </c>
      <c r="K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4">
        <f t="shared" si="558"/>
        <v>0</v>
      </c>
      <c r="Z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4">
        <f t="shared" si="559"/>
        <v>0</v>
      </c>
      <c r="AD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4">
        <f t="shared" si="560"/>
        <v>0</v>
      </c>
      <c r="AH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4">
        <f t="shared" si="561"/>
        <v>0</v>
      </c>
      <c r="AL218" s="214">
        <f t="shared" si="562"/>
        <v>0</v>
      </c>
    </row>
    <row r="219" spans="2:38" x14ac:dyDescent="0.25">
      <c r="B219" s="212" t="s">
        <v>1056</v>
      </c>
      <c r="C219" s="213" t="s">
        <v>1057</v>
      </c>
      <c r="D2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4">
        <f t="shared" ref="F219" si="564">D219+E219</f>
        <v>0</v>
      </c>
      <c r="G219" s="214"/>
      <c r="H219" s="214">
        <f t="shared" si="4"/>
        <v>0</v>
      </c>
      <c r="I219" s="214"/>
      <c r="J219" s="214">
        <f t="shared" si="5"/>
        <v>0</v>
      </c>
      <c r="K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4">
        <f t="shared" si="7"/>
        <v>0</v>
      </c>
      <c r="Z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4">
        <f t="shared" si="8"/>
        <v>0</v>
      </c>
      <c r="AD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4">
        <f t="shared" si="9"/>
        <v>0</v>
      </c>
      <c r="AH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4">
        <f t="shared" si="10"/>
        <v>0</v>
      </c>
      <c r="AL219" s="214">
        <f t="shared" si="11"/>
        <v>0</v>
      </c>
    </row>
    <row r="220" spans="2:38" x14ac:dyDescent="0.25">
      <c r="B220" s="212" t="s">
        <v>1058</v>
      </c>
      <c r="C220" s="213" t="s">
        <v>1059</v>
      </c>
      <c r="D2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4">
        <f t="shared" si="315"/>
        <v>0</v>
      </c>
      <c r="G220" s="214"/>
      <c r="H220" s="214">
        <f t="shared" ref="H220" si="565">F220-G220</f>
        <v>0</v>
      </c>
      <c r="I220" s="214"/>
      <c r="J220" s="214">
        <f t="shared" ref="J220" si="566">F220-I220</f>
        <v>0</v>
      </c>
      <c r="K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4">
        <f t="shared" ref="Y220" si="567">V220+W220+X220</f>
        <v>0</v>
      </c>
      <c r="Z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4">
        <f t="shared" ref="AC220" si="568">Z220+AA220+AB220</f>
        <v>0</v>
      </c>
      <c r="AD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4">
        <f t="shared" ref="AG220" si="569">AD220+AE220+AF220</f>
        <v>0</v>
      </c>
      <c r="AH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4">
        <f t="shared" ref="AK220" si="570">AH220+AI220+AJ220</f>
        <v>0</v>
      </c>
      <c r="AL220" s="214">
        <f t="shared" ref="AL220" si="571">Y220+AC220+AG220+AK220</f>
        <v>0</v>
      </c>
    </row>
    <row r="221" spans="2:38" x14ac:dyDescent="0.25">
      <c r="B221" s="220" t="s">
        <v>425</v>
      </c>
      <c r="C221" s="221" t="s">
        <v>304</v>
      </c>
      <c r="D221" s="222">
        <f>SUM(D222:D228)</f>
        <v>0</v>
      </c>
      <c r="E221" s="222">
        <f>SUM(E222:E228)</f>
        <v>0</v>
      </c>
      <c r="F221" s="222">
        <f t="shared" si="315"/>
        <v>0</v>
      </c>
      <c r="G221" s="222">
        <f t="shared" ref="G221:I221" si="572">SUM(G222:G228)</f>
        <v>0</v>
      </c>
      <c r="H221" s="222">
        <f t="shared" si="4"/>
        <v>0</v>
      </c>
      <c r="I221" s="222">
        <f t="shared" si="572"/>
        <v>0</v>
      </c>
      <c r="J221" s="222">
        <f t="shared" si="5"/>
        <v>0</v>
      </c>
      <c r="K221" s="222">
        <f t="shared" ref="K221:AJ221" si="573">SUM(K222:K228)</f>
        <v>0</v>
      </c>
      <c r="L221" s="222">
        <f t="shared" si="573"/>
        <v>0</v>
      </c>
      <c r="M221" s="222">
        <f t="shared" si="573"/>
        <v>0</v>
      </c>
      <c r="N221" s="222">
        <f t="shared" si="573"/>
        <v>0</v>
      </c>
      <c r="O221" s="222">
        <f t="shared" si="573"/>
        <v>0</v>
      </c>
      <c r="P221" s="222">
        <f t="shared" si="573"/>
        <v>0</v>
      </c>
      <c r="Q221" s="222">
        <f t="shared" si="573"/>
        <v>0</v>
      </c>
      <c r="R221" s="222">
        <f t="shared" si="573"/>
        <v>0</v>
      </c>
      <c r="S221" s="222">
        <f t="shared" si="573"/>
        <v>0</v>
      </c>
      <c r="T221" s="222">
        <f t="shared" si="573"/>
        <v>0</v>
      </c>
      <c r="U221" s="222">
        <f t="shared" si="573"/>
        <v>0</v>
      </c>
      <c r="V221" s="222">
        <f t="shared" si="573"/>
        <v>0</v>
      </c>
      <c r="W221" s="222">
        <f t="shared" si="573"/>
        <v>0</v>
      </c>
      <c r="X221" s="222">
        <f t="shared" si="573"/>
        <v>0</v>
      </c>
      <c r="Y221" s="222">
        <f t="shared" si="7"/>
        <v>0</v>
      </c>
      <c r="Z221" s="222">
        <f t="shared" si="573"/>
        <v>0</v>
      </c>
      <c r="AA221" s="222">
        <f t="shared" si="573"/>
        <v>0</v>
      </c>
      <c r="AB221" s="222">
        <f t="shared" si="573"/>
        <v>0</v>
      </c>
      <c r="AC221" s="222">
        <f t="shared" si="8"/>
        <v>0</v>
      </c>
      <c r="AD221" s="222">
        <f t="shared" si="573"/>
        <v>0</v>
      </c>
      <c r="AE221" s="222">
        <f t="shared" si="573"/>
        <v>0</v>
      </c>
      <c r="AF221" s="222">
        <f t="shared" si="573"/>
        <v>0</v>
      </c>
      <c r="AG221" s="222">
        <f t="shared" si="9"/>
        <v>0</v>
      </c>
      <c r="AH221" s="222">
        <f t="shared" si="573"/>
        <v>0</v>
      </c>
      <c r="AI221" s="222">
        <f t="shared" si="573"/>
        <v>0</v>
      </c>
      <c r="AJ221" s="222">
        <f t="shared" si="573"/>
        <v>0</v>
      </c>
      <c r="AK221" s="222">
        <f t="shared" si="10"/>
        <v>0</v>
      </c>
      <c r="AL221" s="222">
        <f t="shared" si="11"/>
        <v>0</v>
      </c>
    </row>
    <row r="222" spans="2:38" x14ac:dyDescent="0.25">
      <c r="B222" s="212" t="s">
        <v>431</v>
      </c>
      <c r="C222" s="213" t="s">
        <v>310</v>
      </c>
      <c r="D2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4">
        <f t="shared" si="315"/>
        <v>0</v>
      </c>
      <c r="G222" s="214"/>
      <c r="H222" s="214">
        <f t="shared" ref="H222:H228" si="574">F222-G222</f>
        <v>0</v>
      </c>
      <c r="I222" s="214"/>
      <c r="J222" s="214">
        <f t="shared" ref="J222:J228" si="575">F222-I222</f>
        <v>0</v>
      </c>
      <c r="K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4">
        <f t="shared" ref="Y222:Y228" si="576">V222+W222+X222</f>
        <v>0</v>
      </c>
      <c r="Z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4">
        <f t="shared" ref="AC222:AC228" si="577">Z222+AA222+AB222</f>
        <v>0</v>
      </c>
      <c r="AD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4">
        <f t="shared" ref="AG222:AG228" si="578">AD222+AE222+AF222</f>
        <v>0</v>
      </c>
      <c r="AH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4">
        <f t="shared" ref="AK222:AK228" si="579">AH222+AI222+AJ222</f>
        <v>0</v>
      </c>
      <c r="AL222" s="214">
        <f t="shared" ref="AL222:AL228" si="580">Y222+AC222+AG222+AK222</f>
        <v>0</v>
      </c>
    </row>
    <row r="223" spans="2:38" x14ac:dyDescent="0.25">
      <c r="B223" s="212" t="s">
        <v>1060</v>
      </c>
      <c r="C223" s="213" t="s">
        <v>1061</v>
      </c>
      <c r="D2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4">
        <f t="shared" si="315"/>
        <v>0</v>
      </c>
      <c r="G223" s="214"/>
      <c r="H223" s="214">
        <f t="shared" si="574"/>
        <v>0</v>
      </c>
      <c r="I223" s="214"/>
      <c r="J223" s="214">
        <f t="shared" si="575"/>
        <v>0</v>
      </c>
      <c r="K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4">
        <f t="shared" si="576"/>
        <v>0</v>
      </c>
      <c r="Z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4">
        <f t="shared" si="577"/>
        <v>0</v>
      </c>
      <c r="AD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4">
        <f t="shared" si="578"/>
        <v>0</v>
      </c>
      <c r="AH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4">
        <f t="shared" si="579"/>
        <v>0</v>
      </c>
      <c r="AL223" s="214">
        <f t="shared" si="580"/>
        <v>0</v>
      </c>
    </row>
    <row r="224" spans="2:38" x14ac:dyDescent="0.25">
      <c r="B224" s="212" t="s">
        <v>1062</v>
      </c>
      <c r="C224" s="213" t="s">
        <v>1061</v>
      </c>
      <c r="D2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4">
        <f t="shared" ref="F224:F226" si="581">D224+E224</f>
        <v>0</v>
      </c>
      <c r="G224" s="214"/>
      <c r="H224" s="214">
        <f t="shared" ref="H224:H226" si="582">F224-G224</f>
        <v>0</v>
      </c>
      <c r="I224" s="214"/>
      <c r="J224" s="214">
        <f t="shared" ref="J224:J226" si="583">F224-I224</f>
        <v>0</v>
      </c>
      <c r="K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4">
        <f t="shared" ref="Y224:Y226" si="584">V224+W224+X224</f>
        <v>0</v>
      </c>
      <c r="Z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4">
        <f t="shared" ref="AC224:AC226" si="585">Z224+AA224+AB224</f>
        <v>0</v>
      </c>
      <c r="AD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4">
        <f t="shared" ref="AG224:AG226" si="586">AD224+AE224+AF224</f>
        <v>0</v>
      </c>
      <c r="AH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4">
        <f t="shared" ref="AK224:AK226" si="587">AH224+AI224+AJ224</f>
        <v>0</v>
      </c>
      <c r="AL224" s="214">
        <f t="shared" ref="AL224:AL226" si="588">Y224+AC224+AG224+AK224</f>
        <v>0</v>
      </c>
    </row>
    <row r="225" spans="2:38" x14ac:dyDescent="0.25">
      <c r="B225" s="212" t="s">
        <v>1063</v>
      </c>
      <c r="C225" s="213" t="s">
        <v>1064</v>
      </c>
      <c r="D2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4">
        <f t="shared" si="581"/>
        <v>0</v>
      </c>
      <c r="G225" s="214"/>
      <c r="H225" s="214">
        <f t="shared" si="582"/>
        <v>0</v>
      </c>
      <c r="I225" s="214"/>
      <c r="J225" s="214">
        <f t="shared" si="583"/>
        <v>0</v>
      </c>
      <c r="K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4">
        <f t="shared" si="584"/>
        <v>0</v>
      </c>
      <c r="Z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4">
        <f t="shared" si="585"/>
        <v>0</v>
      </c>
      <c r="AD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4">
        <f t="shared" si="586"/>
        <v>0</v>
      </c>
      <c r="AH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4">
        <f t="shared" si="587"/>
        <v>0</v>
      </c>
      <c r="AL225" s="214">
        <f t="shared" si="588"/>
        <v>0</v>
      </c>
    </row>
    <row r="226" spans="2:38" x14ac:dyDescent="0.25">
      <c r="B226" s="212" t="s">
        <v>432</v>
      </c>
      <c r="C226" s="213" t="s">
        <v>1065</v>
      </c>
      <c r="D2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4">
        <f t="shared" si="581"/>
        <v>0</v>
      </c>
      <c r="G226" s="214"/>
      <c r="H226" s="214">
        <f t="shared" si="582"/>
        <v>0</v>
      </c>
      <c r="I226" s="214"/>
      <c r="J226" s="214">
        <f t="shared" si="583"/>
        <v>0</v>
      </c>
      <c r="K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4">
        <f t="shared" si="584"/>
        <v>0</v>
      </c>
      <c r="Z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4">
        <f t="shared" si="585"/>
        <v>0</v>
      </c>
      <c r="AD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4">
        <f t="shared" si="586"/>
        <v>0</v>
      </c>
      <c r="AH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4">
        <f t="shared" si="587"/>
        <v>0</v>
      </c>
      <c r="AL226" s="214">
        <f t="shared" si="588"/>
        <v>0</v>
      </c>
    </row>
    <row r="227" spans="2:38" x14ac:dyDescent="0.25">
      <c r="B227" s="212" t="s">
        <v>1066</v>
      </c>
      <c r="C227" s="213" t="s">
        <v>1065</v>
      </c>
      <c r="D2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4">
        <f t="shared" ref="F227" si="589">D227+E227</f>
        <v>0</v>
      </c>
      <c r="G227" s="214"/>
      <c r="H227" s="214">
        <f t="shared" ref="H227" si="590">F227-G227</f>
        <v>0</v>
      </c>
      <c r="I227" s="214"/>
      <c r="J227" s="214">
        <f t="shared" ref="J227" si="591">F227-I227</f>
        <v>0</v>
      </c>
      <c r="K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4">
        <f t="shared" ref="Y227" si="592">V227+W227+X227</f>
        <v>0</v>
      </c>
      <c r="Z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4">
        <f t="shared" ref="AC227" si="593">Z227+AA227+AB227</f>
        <v>0</v>
      </c>
      <c r="AD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4">
        <f t="shared" ref="AG227" si="594">AD227+AE227+AF227</f>
        <v>0</v>
      </c>
      <c r="AH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4">
        <f t="shared" ref="AK227" si="595">AH227+AI227+AJ227</f>
        <v>0</v>
      </c>
      <c r="AL227" s="214">
        <f t="shared" ref="AL227" si="596">Y227+AC227+AG227+AK227</f>
        <v>0</v>
      </c>
    </row>
    <row r="228" spans="2:38" x14ac:dyDescent="0.25">
      <c r="B228" s="212" t="s">
        <v>1067</v>
      </c>
      <c r="C228" s="213" t="s">
        <v>1068</v>
      </c>
      <c r="D2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4">
        <f t="shared" si="315"/>
        <v>0</v>
      </c>
      <c r="G228" s="214"/>
      <c r="H228" s="214">
        <f t="shared" si="574"/>
        <v>0</v>
      </c>
      <c r="I228" s="214"/>
      <c r="J228" s="214">
        <f t="shared" si="575"/>
        <v>0</v>
      </c>
      <c r="K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4">
        <f t="shared" si="576"/>
        <v>0</v>
      </c>
      <c r="Z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4">
        <f t="shared" si="577"/>
        <v>0</v>
      </c>
      <c r="AD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4">
        <f t="shared" si="578"/>
        <v>0</v>
      </c>
      <c r="AH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4">
        <f t="shared" si="579"/>
        <v>0</v>
      </c>
      <c r="AL228" s="214">
        <f t="shared" si="580"/>
        <v>0</v>
      </c>
    </row>
    <row r="229" spans="2:38" x14ac:dyDescent="0.25">
      <c r="B229" s="209" t="s">
        <v>433</v>
      </c>
      <c r="C229" s="210" t="s">
        <v>311</v>
      </c>
      <c r="D229" s="211">
        <f>D230+D238+D246+D263+D270+D315</f>
        <v>0</v>
      </c>
      <c r="E229" s="211">
        <f>E230+E238+E246+E263+E270+E315</f>
        <v>0</v>
      </c>
      <c r="F229" s="211">
        <f t="shared" ref="F229:F377" si="597">D229+E229</f>
        <v>0</v>
      </c>
      <c r="G229" s="211">
        <f>G230+G238+G246+G263+G270+G315</f>
        <v>0</v>
      </c>
      <c r="H229" s="211">
        <f t="shared" ref="H229:H449" si="598">F229-G229</f>
        <v>0</v>
      </c>
      <c r="I229" s="211">
        <f>I230+I238+I246+I263+I270+I315</f>
        <v>0</v>
      </c>
      <c r="J229" s="211">
        <f t="shared" ref="J229:J449" si="599">F229-I229</f>
        <v>0</v>
      </c>
      <c r="K229" s="211">
        <f t="shared" ref="K229:X229" si="600">K230+K238+K246+K263+K270+K315</f>
        <v>3201</v>
      </c>
      <c r="L229" s="211">
        <f t="shared" si="600"/>
        <v>0</v>
      </c>
      <c r="M229" s="211">
        <f t="shared" si="600"/>
        <v>0</v>
      </c>
      <c r="N229" s="211">
        <f t="shared" si="600"/>
        <v>0</v>
      </c>
      <c r="O229" s="211">
        <f t="shared" si="600"/>
        <v>0</v>
      </c>
      <c r="P229" s="211">
        <f t="shared" si="600"/>
        <v>0</v>
      </c>
      <c r="Q229" s="211">
        <f t="shared" si="600"/>
        <v>0</v>
      </c>
      <c r="R229" s="211">
        <f t="shared" si="600"/>
        <v>0</v>
      </c>
      <c r="S229" s="211">
        <f t="shared" si="600"/>
        <v>0</v>
      </c>
      <c r="T229" s="211">
        <f t="shared" si="600"/>
        <v>0</v>
      </c>
      <c r="U229" s="211">
        <f t="shared" si="600"/>
        <v>0</v>
      </c>
      <c r="V229" s="211">
        <f t="shared" si="600"/>
        <v>0</v>
      </c>
      <c r="W229" s="211">
        <f t="shared" si="600"/>
        <v>0</v>
      </c>
      <c r="X229" s="211">
        <f t="shared" si="600"/>
        <v>2250</v>
      </c>
      <c r="Y229" s="211">
        <f t="shared" ref="Y229:Y449" si="601">V229+W229+X229</f>
        <v>2250</v>
      </c>
      <c r="Z229" s="211">
        <f>Z230+Z238+Z246+Z263+Z270+Z315</f>
        <v>585</v>
      </c>
      <c r="AA229" s="211">
        <f>AA230+AA238+AA246+AA263+AA270+AA315</f>
        <v>366</v>
      </c>
      <c r="AB229" s="211">
        <f>AB230+AB238+AB246+AB263+AB270+AB315</f>
        <v>0</v>
      </c>
      <c r="AC229" s="211">
        <f t="shared" ref="AC229:AC449" si="602">Z229+AA229+AB229</f>
        <v>951</v>
      </c>
      <c r="AD229" s="211">
        <f>AD230+AD238+AD246+AD263+AD270+AD315</f>
        <v>0</v>
      </c>
      <c r="AE229" s="211">
        <f>AE230+AE238+AE246+AE263+AE270+AE315</f>
        <v>0</v>
      </c>
      <c r="AF229" s="211">
        <f>AF230+AF238+AF246+AF263+AF270+AF315</f>
        <v>0</v>
      </c>
      <c r="AG229" s="211">
        <f t="shared" ref="AG229:AG449" si="603">AD229+AE229+AF229</f>
        <v>0</v>
      </c>
      <c r="AH229" s="211">
        <f>AH230+AH238+AH246+AH263+AH270+AH315</f>
        <v>0</v>
      </c>
      <c r="AI229" s="211">
        <f>AI230+AI238+AI246+AI263+AI270+AI315</f>
        <v>0</v>
      </c>
      <c r="AJ229" s="211">
        <f>AJ230+AJ238+AJ246+AJ263+AJ270+AJ315</f>
        <v>0</v>
      </c>
      <c r="AK229" s="211">
        <f t="shared" ref="AK229:AK449" si="604">AH229+AI229+AJ229</f>
        <v>0</v>
      </c>
      <c r="AL229" s="211">
        <f t="shared" ref="AL229:AL449" si="605">Y229+AC229+AG229+AK229</f>
        <v>3201</v>
      </c>
    </row>
    <row r="230" spans="2:38" x14ac:dyDescent="0.25">
      <c r="B230" s="220" t="s">
        <v>434</v>
      </c>
      <c r="C230" s="221" t="s">
        <v>312</v>
      </c>
      <c r="D230" s="222">
        <f>SUM(D231:D237)</f>
        <v>0</v>
      </c>
      <c r="E230" s="222">
        <f>SUM(E231:E237)</f>
        <v>0</v>
      </c>
      <c r="F230" s="222">
        <f t="shared" si="597"/>
        <v>0</v>
      </c>
      <c r="G230" s="222">
        <f>SUM(G231:G237)</f>
        <v>0</v>
      </c>
      <c r="H230" s="222">
        <f t="shared" si="598"/>
        <v>0</v>
      </c>
      <c r="I230" s="222">
        <f>SUM(I231:I237)</f>
        <v>0</v>
      </c>
      <c r="J230" s="222">
        <f t="shared" si="599"/>
        <v>0</v>
      </c>
      <c r="K230" s="222">
        <f t="shared" ref="K230:X230" si="606">SUM(K231:K237)</f>
        <v>2250</v>
      </c>
      <c r="L230" s="222">
        <f t="shared" si="606"/>
        <v>0</v>
      </c>
      <c r="M230" s="222">
        <f t="shared" si="606"/>
        <v>0</v>
      </c>
      <c r="N230" s="222">
        <f t="shared" si="606"/>
        <v>0</v>
      </c>
      <c r="O230" s="222">
        <f t="shared" si="606"/>
        <v>0</v>
      </c>
      <c r="P230" s="222">
        <f t="shared" si="606"/>
        <v>0</v>
      </c>
      <c r="Q230" s="222">
        <f t="shared" si="606"/>
        <v>0</v>
      </c>
      <c r="R230" s="222">
        <f t="shared" si="606"/>
        <v>0</v>
      </c>
      <c r="S230" s="222">
        <f t="shared" si="606"/>
        <v>0</v>
      </c>
      <c r="T230" s="222">
        <f t="shared" si="606"/>
        <v>0</v>
      </c>
      <c r="U230" s="222">
        <f t="shared" si="606"/>
        <v>0</v>
      </c>
      <c r="V230" s="222">
        <f t="shared" si="606"/>
        <v>0</v>
      </c>
      <c r="W230" s="222">
        <f t="shared" si="606"/>
        <v>0</v>
      </c>
      <c r="X230" s="222">
        <f t="shared" si="606"/>
        <v>2250</v>
      </c>
      <c r="Y230" s="222">
        <f t="shared" si="601"/>
        <v>2250</v>
      </c>
      <c r="Z230" s="222">
        <f>SUM(Z231:Z237)</f>
        <v>0</v>
      </c>
      <c r="AA230" s="222">
        <f>SUM(AA231:AA237)</f>
        <v>0</v>
      </c>
      <c r="AB230" s="222">
        <f>SUM(AB231:AB237)</f>
        <v>0</v>
      </c>
      <c r="AC230" s="222">
        <f t="shared" si="602"/>
        <v>0</v>
      </c>
      <c r="AD230" s="222">
        <f>SUM(AD231:AD237)</f>
        <v>0</v>
      </c>
      <c r="AE230" s="222">
        <f>SUM(AE231:AE237)</f>
        <v>0</v>
      </c>
      <c r="AF230" s="222">
        <f>SUM(AF231:AF237)</f>
        <v>0</v>
      </c>
      <c r="AG230" s="222">
        <f t="shared" si="603"/>
        <v>0</v>
      </c>
      <c r="AH230" s="222">
        <f>SUM(AH231:AH237)</f>
        <v>0</v>
      </c>
      <c r="AI230" s="222">
        <f>SUM(AI231:AI237)</f>
        <v>0</v>
      </c>
      <c r="AJ230" s="222">
        <f>SUM(AJ231:AJ237)</f>
        <v>0</v>
      </c>
      <c r="AK230" s="222">
        <f t="shared" si="604"/>
        <v>0</v>
      </c>
      <c r="AL230" s="222">
        <f t="shared" si="605"/>
        <v>2250</v>
      </c>
    </row>
    <row r="231" spans="2:38" x14ac:dyDescent="0.25">
      <c r="B231" s="212" t="s">
        <v>435</v>
      </c>
      <c r="C231" s="213" t="s">
        <v>313</v>
      </c>
      <c r="D2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4">
        <f t="shared" si="597"/>
        <v>0</v>
      </c>
      <c r="G231" s="214"/>
      <c r="H231" s="214">
        <f t="shared" si="598"/>
        <v>0</v>
      </c>
      <c r="I231" s="214"/>
      <c r="J231" s="214">
        <f t="shared" si="599"/>
        <v>0</v>
      </c>
      <c r="K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4">
        <f t="shared" si="601"/>
        <v>0</v>
      </c>
      <c r="Z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4">
        <f t="shared" si="602"/>
        <v>0</v>
      </c>
      <c r="AD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4">
        <f t="shared" si="603"/>
        <v>0</v>
      </c>
      <c r="AH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4">
        <f t="shared" si="604"/>
        <v>0</v>
      </c>
      <c r="AL231" s="214">
        <f t="shared" si="605"/>
        <v>0</v>
      </c>
    </row>
    <row r="232" spans="2:38" x14ac:dyDescent="0.25">
      <c r="B232" s="212" t="s">
        <v>1091</v>
      </c>
      <c r="C232" s="213" t="s">
        <v>1092</v>
      </c>
      <c r="D2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4">
        <f t="shared" si="597"/>
        <v>0</v>
      </c>
      <c r="G232" s="214"/>
      <c r="H232" s="214">
        <f t="shared" si="598"/>
        <v>0</v>
      </c>
      <c r="I232" s="214"/>
      <c r="J232" s="214">
        <f t="shared" si="599"/>
        <v>0</v>
      </c>
      <c r="K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2250</v>
      </c>
      <c r="L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2250</v>
      </c>
      <c r="Y232" s="214">
        <f t="shared" si="601"/>
        <v>2250</v>
      </c>
      <c r="Z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4">
        <f t="shared" si="602"/>
        <v>0</v>
      </c>
      <c r="AD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4">
        <f t="shared" si="603"/>
        <v>0</v>
      </c>
      <c r="AH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4">
        <f t="shared" si="604"/>
        <v>0</v>
      </c>
      <c r="AL232" s="214">
        <f t="shared" si="605"/>
        <v>2250</v>
      </c>
    </row>
    <row r="233" spans="2:38" x14ac:dyDescent="0.25">
      <c r="B233" s="212" t="s">
        <v>1093</v>
      </c>
      <c r="C233" s="213" t="s">
        <v>1094</v>
      </c>
      <c r="D2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4">
        <f t="shared" si="597"/>
        <v>0</v>
      </c>
      <c r="G233" s="214"/>
      <c r="H233" s="214">
        <f t="shared" si="598"/>
        <v>0</v>
      </c>
      <c r="I233" s="214"/>
      <c r="J233" s="214">
        <f t="shared" si="599"/>
        <v>0</v>
      </c>
      <c r="K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4">
        <f t="shared" si="601"/>
        <v>0</v>
      </c>
      <c r="Z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4">
        <f t="shared" si="602"/>
        <v>0</v>
      </c>
      <c r="AD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4">
        <f t="shared" si="603"/>
        <v>0</v>
      </c>
      <c r="AH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4">
        <f t="shared" si="604"/>
        <v>0</v>
      </c>
      <c r="AL233" s="214">
        <f t="shared" si="605"/>
        <v>0</v>
      </c>
    </row>
    <row r="234" spans="2:38" x14ac:dyDescent="0.25">
      <c r="B234" s="212" t="s">
        <v>1095</v>
      </c>
      <c r="C234" s="213" t="s">
        <v>1096</v>
      </c>
      <c r="D2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4">
        <f t="shared" ref="F234:F237" si="607">D234+E234</f>
        <v>0</v>
      </c>
      <c r="G234" s="214"/>
      <c r="H234" s="214">
        <f t="shared" ref="H234:H237" si="608">F234-G234</f>
        <v>0</v>
      </c>
      <c r="I234" s="214"/>
      <c r="J234" s="214">
        <f t="shared" ref="J234:J237" si="609">F234-I234</f>
        <v>0</v>
      </c>
      <c r="K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4">
        <f t="shared" ref="Y234:Y237" si="610">V234+W234+X234</f>
        <v>0</v>
      </c>
      <c r="Z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4">
        <f t="shared" ref="AC234:AC237" si="611">Z234+AA234+AB234</f>
        <v>0</v>
      </c>
      <c r="AD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4">
        <f t="shared" ref="AG234:AG237" si="612">AD234+AE234+AF234</f>
        <v>0</v>
      </c>
      <c r="AH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4">
        <f t="shared" ref="AK234:AK237" si="613">AH234+AI234+AJ234</f>
        <v>0</v>
      </c>
      <c r="AL234" s="214">
        <f t="shared" ref="AL234:AL237" si="614">Y234+AC234+AG234+AK234</f>
        <v>0</v>
      </c>
    </row>
    <row r="235" spans="2:38" x14ac:dyDescent="0.25">
      <c r="B235" s="212" t="s">
        <v>1097</v>
      </c>
      <c r="C235" s="213" t="s">
        <v>1098</v>
      </c>
      <c r="D2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4">
        <f t="shared" si="607"/>
        <v>0</v>
      </c>
      <c r="G235" s="214"/>
      <c r="H235" s="214">
        <f t="shared" si="608"/>
        <v>0</v>
      </c>
      <c r="I235" s="214"/>
      <c r="J235" s="214">
        <f t="shared" si="609"/>
        <v>0</v>
      </c>
      <c r="K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4">
        <f t="shared" si="610"/>
        <v>0</v>
      </c>
      <c r="Z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4">
        <f t="shared" si="611"/>
        <v>0</v>
      </c>
      <c r="AD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4">
        <f t="shared" si="612"/>
        <v>0</v>
      </c>
      <c r="AH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4">
        <f t="shared" si="613"/>
        <v>0</v>
      </c>
      <c r="AL235" s="214">
        <f t="shared" si="614"/>
        <v>0</v>
      </c>
    </row>
    <row r="236" spans="2:38" x14ac:dyDescent="0.25">
      <c r="B236" s="212" t="s">
        <v>436</v>
      </c>
      <c r="C236" s="213" t="s">
        <v>1099</v>
      </c>
      <c r="D2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4">
        <f t="shared" si="607"/>
        <v>0</v>
      </c>
      <c r="G236" s="214"/>
      <c r="H236" s="214">
        <f t="shared" si="608"/>
        <v>0</v>
      </c>
      <c r="I236" s="214"/>
      <c r="J236" s="214">
        <f t="shared" si="609"/>
        <v>0</v>
      </c>
      <c r="K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4">
        <f t="shared" si="610"/>
        <v>0</v>
      </c>
      <c r="Z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4">
        <f t="shared" si="611"/>
        <v>0</v>
      </c>
      <c r="AD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4">
        <f t="shared" si="612"/>
        <v>0</v>
      </c>
      <c r="AH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4">
        <f t="shared" si="613"/>
        <v>0</v>
      </c>
      <c r="AL236" s="214">
        <f t="shared" si="614"/>
        <v>0</v>
      </c>
    </row>
    <row r="237" spans="2:38" x14ac:dyDescent="0.25">
      <c r="B237" s="212" t="s">
        <v>1100</v>
      </c>
      <c r="C237" s="213" t="s">
        <v>1101</v>
      </c>
      <c r="D2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4">
        <f t="shared" si="607"/>
        <v>0</v>
      </c>
      <c r="G237" s="214"/>
      <c r="H237" s="214">
        <f t="shared" si="608"/>
        <v>0</v>
      </c>
      <c r="I237" s="214"/>
      <c r="J237" s="214">
        <f t="shared" si="609"/>
        <v>0</v>
      </c>
      <c r="K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4">
        <f t="shared" si="610"/>
        <v>0</v>
      </c>
      <c r="Z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4">
        <f t="shared" si="611"/>
        <v>0</v>
      </c>
      <c r="AD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4">
        <f t="shared" si="612"/>
        <v>0</v>
      </c>
      <c r="AH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4">
        <f t="shared" si="613"/>
        <v>0</v>
      </c>
      <c r="AL237" s="214">
        <f t="shared" si="614"/>
        <v>0</v>
      </c>
    </row>
    <row r="238" spans="2:38" x14ac:dyDescent="0.25">
      <c r="B238" s="220" t="s">
        <v>437</v>
      </c>
      <c r="C238" s="221" t="s">
        <v>315</v>
      </c>
      <c r="D238" s="222">
        <f>SUM(D239:D245)</f>
        <v>0</v>
      </c>
      <c r="E238" s="222">
        <f>SUM(E239:E245)</f>
        <v>0</v>
      </c>
      <c r="F238" s="222">
        <f t="shared" si="597"/>
        <v>0</v>
      </c>
      <c r="G238" s="222">
        <f>SUM(G239:G245)</f>
        <v>0</v>
      </c>
      <c r="H238" s="222">
        <f t="shared" si="598"/>
        <v>0</v>
      </c>
      <c r="I238" s="222">
        <f>SUM(I239:I245)</f>
        <v>0</v>
      </c>
      <c r="J238" s="222">
        <f t="shared" si="599"/>
        <v>0</v>
      </c>
      <c r="K238" s="222">
        <f t="shared" ref="K238:X238" si="615">SUM(K239:K245)</f>
        <v>0</v>
      </c>
      <c r="L238" s="222">
        <f t="shared" si="615"/>
        <v>0</v>
      </c>
      <c r="M238" s="222">
        <f t="shared" si="615"/>
        <v>0</v>
      </c>
      <c r="N238" s="222">
        <f t="shared" si="615"/>
        <v>0</v>
      </c>
      <c r="O238" s="222">
        <f t="shared" si="615"/>
        <v>0</v>
      </c>
      <c r="P238" s="222">
        <f t="shared" si="615"/>
        <v>0</v>
      </c>
      <c r="Q238" s="222">
        <f t="shared" si="615"/>
        <v>0</v>
      </c>
      <c r="R238" s="222">
        <f t="shared" si="615"/>
        <v>0</v>
      </c>
      <c r="S238" s="222">
        <f t="shared" si="615"/>
        <v>0</v>
      </c>
      <c r="T238" s="222">
        <f t="shared" si="615"/>
        <v>0</v>
      </c>
      <c r="U238" s="222">
        <f t="shared" si="615"/>
        <v>0</v>
      </c>
      <c r="V238" s="222">
        <f t="shared" si="615"/>
        <v>0</v>
      </c>
      <c r="W238" s="222">
        <f t="shared" si="615"/>
        <v>0</v>
      </c>
      <c r="X238" s="222">
        <f t="shared" si="615"/>
        <v>0</v>
      </c>
      <c r="Y238" s="222">
        <f t="shared" si="601"/>
        <v>0</v>
      </c>
      <c r="Z238" s="222">
        <f>SUM(Z239:Z245)</f>
        <v>0</v>
      </c>
      <c r="AA238" s="222">
        <f>SUM(AA239:AA245)</f>
        <v>0</v>
      </c>
      <c r="AB238" s="222">
        <f>SUM(AB239:AB245)</f>
        <v>0</v>
      </c>
      <c r="AC238" s="222">
        <f t="shared" si="602"/>
        <v>0</v>
      </c>
      <c r="AD238" s="222">
        <f>SUM(AD239:AD245)</f>
        <v>0</v>
      </c>
      <c r="AE238" s="222">
        <f>SUM(AE239:AE245)</f>
        <v>0</v>
      </c>
      <c r="AF238" s="222">
        <f>SUM(AF239:AF245)</f>
        <v>0</v>
      </c>
      <c r="AG238" s="222">
        <f t="shared" si="603"/>
        <v>0</v>
      </c>
      <c r="AH238" s="222">
        <f>SUM(AH239:AH245)</f>
        <v>0</v>
      </c>
      <c r="AI238" s="222">
        <f>SUM(AI239:AI245)</f>
        <v>0</v>
      </c>
      <c r="AJ238" s="222">
        <f>SUM(AJ239:AJ245)</f>
        <v>0</v>
      </c>
      <c r="AK238" s="222">
        <f t="shared" si="604"/>
        <v>0</v>
      </c>
      <c r="AL238" s="222">
        <f t="shared" si="605"/>
        <v>0</v>
      </c>
    </row>
    <row r="239" spans="2:38" x14ac:dyDescent="0.25">
      <c r="B239" s="212" t="s">
        <v>1102</v>
      </c>
      <c r="C239" s="213" t="s">
        <v>1103</v>
      </c>
      <c r="D2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4">
        <f t="shared" ref="F239:F242" si="616">D239+E239</f>
        <v>0</v>
      </c>
      <c r="G239" s="214"/>
      <c r="H239" s="214">
        <f t="shared" ref="H239:H242" si="617">F239-G239</f>
        <v>0</v>
      </c>
      <c r="I239" s="214"/>
      <c r="J239" s="214">
        <f t="shared" ref="J239:J242" si="618">F239-I239</f>
        <v>0</v>
      </c>
      <c r="K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4">
        <f t="shared" ref="Y239:Y242" si="619">V239+W239+X239</f>
        <v>0</v>
      </c>
      <c r="Z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4">
        <f t="shared" ref="AC239:AC242" si="620">Z239+AA239+AB239</f>
        <v>0</v>
      </c>
      <c r="AD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4">
        <f t="shared" ref="AG239:AG242" si="621">AD239+AE239+AF239</f>
        <v>0</v>
      </c>
      <c r="AH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4">
        <f t="shared" ref="AK239:AK242" si="622">AH239+AI239+AJ239</f>
        <v>0</v>
      </c>
      <c r="AL239" s="214">
        <f t="shared" ref="AL239:AL242" si="623">Y239+AC239+AG239+AK239</f>
        <v>0</v>
      </c>
    </row>
    <row r="240" spans="2:38" x14ac:dyDescent="0.25">
      <c r="B240" s="212" t="s">
        <v>1104</v>
      </c>
      <c r="C240" s="213" t="s">
        <v>1105</v>
      </c>
      <c r="D2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4">
        <f t="shared" si="616"/>
        <v>0</v>
      </c>
      <c r="G240" s="214"/>
      <c r="H240" s="214">
        <f t="shared" si="617"/>
        <v>0</v>
      </c>
      <c r="I240" s="214"/>
      <c r="J240" s="214">
        <f t="shared" si="618"/>
        <v>0</v>
      </c>
      <c r="K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4">
        <f t="shared" si="619"/>
        <v>0</v>
      </c>
      <c r="Z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4">
        <f t="shared" si="620"/>
        <v>0</v>
      </c>
      <c r="AD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4">
        <f t="shared" si="621"/>
        <v>0</v>
      </c>
      <c r="AH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4">
        <f t="shared" si="622"/>
        <v>0</v>
      </c>
      <c r="AL240" s="214">
        <f t="shared" si="623"/>
        <v>0</v>
      </c>
    </row>
    <row r="241" spans="2:38" x14ac:dyDescent="0.25">
      <c r="B241" s="212" t="s">
        <v>438</v>
      </c>
      <c r="C241" s="213" t="s">
        <v>1106</v>
      </c>
      <c r="D2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4">
        <f t="shared" si="616"/>
        <v>0</v>
      </c>
      <c r="G241" s="214"/>
      <c r="H241" s="214">
        <f t="shared" si="617"/>
        <v>0</v>
      </c>
      <c r="I241" s="214"/>
      <c r="J241" s="214">
        <f t="shared" si="618"/>
        <v>0</v>
      </c>
      <c r="K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4">
        <f t="shared" si="619"/>
        <v>0</v>
      </c>
      <c r="Z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4">
        <f t="shared" si="620"/>
        <v>0</v>
      </c>
      <c r="AD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4">
        <f t="shared" si="621"/>
        <v>0</v>
      </c>
      <c r="AH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4">
        <f t="shared" si="622"/>
        <v>0</v>
      </c>
      <c r="AL241" s="214">
        <f t="shared" si="623"/>
        <v>0</v>
      </c>
    </row>
    <row r="242" spans="2:38" x14ac:dyDescent="0.25">
      <c r="B242" s="212" t="s">
        <v>1107</v>
      </c>
      <c r="C242" s="213" t="s">
        <v>1108</v>
      </c>
      <c r="D2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4">
        <f t="shared" si="616"/>
        <v>0</v>
      </c>
      <c r="G242" s="214"/>
      <c r="H242" s="214">
        <f t="shared" si="617"/>
        <v>0</v>
      </c>
      <c r="I242" s="214"/>
      <c r="J242" s="214">
        <f t="shared" si="618"/>
        <v>0</v>
      </c>
      <c r="K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4">
        <f t="shared" si="619"/>
        <v>0</v>
      </c>
      <c r="Z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4">
        <f t="shared" si="620"/>
        <v>0</v>
      </c>
      <c r="AD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4">
        <f t="shared" si="621"/>
        <v>0</v>
      </c>
      <c r="AH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4">
        <f t="shared" si="622"/>
        <v>0</v>
      </c>
      <c r="AL242" s="214">
        <f t="shared" si="623"/>
        <v>0</v>
      </c>
    </row>
    <row r="243" spans="2:38" x14ac:dyDescent="0.25">
      <c r="B243" s="212" t="s">
        <v>1109</v>
      </c>
      <c r="C243" s="213" t="s">
        <v>1106</v>
      </c>
      <c r="D2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4">
        <f t="shared" si="597"/>
        <v>0</v>
      </c>
      <c r="G243" s="214"/>
      <c r="H243" s="214">
        <f t="shared" si="598"/>
        <v>0</v>
      </c>
      <c r="I243" s="214"/>
      <c r="J243" s="214">
        <f t="shared" si="599"/>
        <v>0</v>
      </c>
      <c r="K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4">
        <f t="shared" si="601"/>
        <v>0</v>
      </c>
      <c r="Z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4">
        <f t="shared" si="602"/>
        <v>0</v>
      </c>
      <c r="AD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4">
        <f t="shared" si="603"/>
        <v>0</v>
      </c>
      <c r="AH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4">
        <f t="shared" si="604"/>
        <v>0</v>
      </c>
      <c r="AL243" s="214">
        <f t="shared" si="605"/>
        <v>0</v>
      </c>
    </row>
    <row r="244" spans="2:38" x14ac:dyDescent="0.25">
      <c r="B244" s="212" t="s">
        <v>1110</v>
      </c>
      <c r="C244" s="213" t="s">
        <v>1111</v>
      </c>
      <c r="D2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4">
        <f t="shared" ref="F244" si="624">D244+E244</f>
        <v>0</v>
      </c>
      <c r="G244" s="214"/>
      <c r="H244" s="214">
        <f t="shared" ref="H244" si="625">F244-G244</f>
        <v>0</v>
      </c>
      <c r="I244" s="214"/>
      <c r="J244" s="214">
        <f t="shared" ref="J244" si="626">F244-I244</f>
        <v>0</v>
      </c>
      <c r="K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4">
        <f t="shared" ref="Y244" si="627">V244+W244+X244</f>
        <v>0</v>
      </c>
      <c r="Z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4">
        <f t="shared" ref="AC244" si="628">Z244+AA244+AB244</f>
        <v>0</v>
      </c>
      <c r="AD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4">
        <f t="shared" ref="AG244" si="629">AD244+AE244+AF244</f>
        <v>0</v>
      </c>
      <c r="AH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4">
        <f t="shared" ref="AK244" si="630">AH244+AI244+AJ244</f>
        <v>0</v>
      </c>
      <c r="AL244" s="214">
        <f t="shared" ref="AL244" si="631">Y244+AC244+AG244+AK244</f>
        <v>0</v>
      </c>
    </row>
    <row r="245" spans="2:38" x14ac:dyDescent="0.25">
      <c r="B245" s="212" t="s">
        <v>1112</v>
      </c>
      <c r="C245" s="213" t="s">
        <v>1113</v>
      </c>
      <c r="D2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4">
        <f t="shared" ref="F245" si="632">D245+E245</f>
        <v>0</v>
      </c>
      <c r="G245" s="214"/>
      <c r="H245" s="214">
        <f t="shared" ref="H245" si="633">F245-G245</f>
        <v>0</v>
      </c>
      <c r="I245" s="214"/>
      <c r="J245" s="214">
        <f t="shared" ref="J245" si="634">F245-I245</f>
        <v>0</v>
      </c>
      <c r="K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4">
        <f t="shared" ref="Y245" si="635">V245+W245+X245</f>
        <v>0</v>
      </c>
      <c r="Z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4">
        <f t="shared" ref="AC245" si="636">Z245+AA245+AB245</f>
        <v>0</v>
      </c>
      <c r="AD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4">
        <f t="shared" ref="AG245" si="637">AD245+AE245+AF245</f>
        <v>0</v>
      </c>
      <c r="AH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4">
        <f t="shared" ref="AK245" si="638">AH245+AI245+AJ245</f>
        <v>0</v>
      </c>
      <c r="AL245" s="214">
        <f t="shared" ref="AL245" si="639">Y245+AC245+AG245+AK245</f>
        <v>0</v>
      </c>
    </row>
    <row r="246" spans="2:38" x14ac:dyDescent="0.25">
      <c r="B246" s="220" t="s">
        <v>439</v>
      </c>
      <c r="C246" s="221" t="s">
        <v>316</v>
      </c>
      <c r="D246" s="222">
        <f>SUM(D247:D262)</f>
        <v>0</v>
      </c>
      <c r="E246" s="222">
        <f>SUM(E247:E262)</f>
        <v>0</v>
      </c>
      <c r="F246" s="222">
        <f t="shared" si="597"/>
        <v>0</v>
      </c>
      <c r="G246" s="222">
        <f>SUM(G247:G262)</f>
        <v>0</v>
      </c>
      <c r="H246" s="222">
        <f t="shared" si="598"/>
        <v>0</v>
      </c>
      <c r="I246" s="222">
        <f>SUM(I247:I262)</f>
        <v>0</v>
      </c>
      <c r="J246" s="222">
        <f t="shared" si="599"/>
        <v>0</v>
      </c>
      <c r="K246" s="222">
        <f t="shared" ref="K246:X246" si="640">SUM(K247:K262)</f>
        <v>585</v>
      </c>
      <c r="L246" s="222">
        <f t="shared" si="640"/>
        <v>0</v>
      </c>
      <c r="M246" s="222">
        <f t="shared" si="640"/>
        <v>0</v>
      </c>
      <c r="N246" s="222">
        <f t="shared" si="640"/>
        <v>0</v>
      </c>
      <c r="O246" s="222">
        <f t="shared" si="640"/>
        <v>0</v>
      </c>
      <c r="P246" s="222">
        <f t="shared" si="640"/>
        <v>0</v>
      </c>
      <c r="Q246" s="222">
        <f t="shared" si="640"/>
        <v>0</v>
      </c>
      <c r="R246" s="222">
        <f t="shared" si="640"/>
        <v>0</v>
      </c>
      <c r="S246" s="222">
        <f t="shared" si="640"/>
        <v>0</v>
      </c>
      <c r="T246" s="222">
        <f t="shared" si="640"/>
        <v>0</v>
      </c>
      <c r="U246" s="222">
        <f t="shared" si="640"/>
        <v>0</v>
      </c>
      <c r="V246" s="222">
        <f t="shared" si="640"/>
        <v>0</v>
      </c>
      <c r="W246" s="222">
        <f t="shared" si="640"/>
        <v>0</v>
      </c>
      <c r="X246" s="222">
        <f t="shared" si="640"/>
        <v>0</v>
      </c>
      <c r="Y246" s="222">
        <f t="shared" si="601"/>
        <v>0</v>
      </c>
      <c r="Z246" s="222">
        <f>SUM(Z247:Z262)</f>
        <v>585</v>
      </c>
      <c r="AA246" s="222">
        <f>SUM(AA247:AA262)</f>
        <v>0</v>
      </c>
      <c r="AB246" s="222">
        <f>SUM(AB247:AB262)</f>
        <v>0</v>
      </c>
      <c r="AC246" s="222">
        <f t="shared" si="602"/>
        <v>585</v>
      </c>
      <c r="AD246" s="222">
        <f>SUM(AD247:AD262)</f>
        <v>0</v>
      </c>
      <c r="AE246" s="222">
        <f>SUM(AE247:AE262)</f>
        <v>0</v>
      </c>
      <c r="AF246" s="222">
        <f>SUM(AF247:AF262)</f>
        <v>0</v>
      </c>
      <c r="AG246" s="222">
        <f t="shared" si="603"/>
        <v>0</v>
      </c>
      <c r="AH246" s="222">
        <f>SUM(AH247:AH262)</f>
        <v>0</v>
      </c>
      <c r="AI246" s="222">
        <f>SUM(AI247:AI262)</f>
        <v>0</v>
      </c>
      <c r="AJ246" s="222">
        <f>SUM(AJ247:AJ262)</f>
        <v>0</v>
      </c>
      <c r="AK246" s="222">
        <f t="shared" si="604"/>
        <v>0</v>
      </c>
      <c r="AL246" s="222">
        <f t="shared" si="605"/>
        <v>585</v>
      </c>
    </row>
    <row r="247" spans="2:38" x14ac:dyDescent="0.25">
      <c r="B247" s="212" t="s">
        <v>1114</v>
      </c>
      <c r="C247" s="213" t="s">
        <v>1115</v>
      </c>
      <c r="D2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4">
        <f t="shared" si="597"/>
        <v>0</v>
      </c>
      <c r="G247" s="214"/>
      <c r="H247" s="214">
        <f t="shared" si="598"/>
        <v>0</v>
      </c>
      <c r="I247" s="214"/>
      <c r="J247" s="214">
        <f t="shared" si="599"/>
        <v>0</v>
      </c>
      <c r="K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4">
        <f t="shared" si="601"/>
        <v>0</v>
      </c>
      <c r="Z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4">
        <f t="shared" si="602"/>
        <v>0</v>
      </c>
      <c r="AD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4">
        <f t="shared" si="603"/>
        <v>0</v>
      </c>
      <c r="AH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4">
        <f t="shared" si="604"/>
        <v>0</v>
      </c>
      <c r="AL247" s="214">
        <f t="shared" si="605"/>
        <v>0</v>
      </c>
    </row>
    <row r="248" spans="2:38" x14ac:dyDescent="0.25">
      <c r="B248" s="212" t="s">
        <v>1116</v>
      </c>
      <c r="C248" s="213" t="s">
        <v>1117</v>
      </c>
      <c r="D2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4">
        <f t="shared" ref="F248:F256" si="641">D248+E248</f>
        <v>0</v>
      </c>
      <c r="G248" s="214"/>
      <c r="H248" s="214">
        <f t="shared" ref="H248:H256" si="642">F248-G248</f>
        <v>0</v>
      </c>
      <c r="I248" s="214"/>
      <c r="J248" s="214">
        <f t="shared" ref="J248:J256" si="643">F248-I248</f>
        <v>0</v>
      </c>
      <c r="K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4">
        <f t="shared" ref="Y248:Y256" si="644">V248+W248+X248</f>
        <v>0</v>
      </c>
      <c r="Z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4">
        <f t="shared" ref="AC248:AC256" si="645">Z248+AA248+AB248</f>
        <v>0</v>
      </c>
      <c r="AD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4">
        <f t="shared" ref="AG248:AG256" si="646">AD248+AE248+AF248</f>
        <v>0</v>
      </c>
      <c r="AH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4">
        <f t="shared" ref="AK248:AK256" si="647">AH248+AI248+AJ248</f>
        <v>0</v>
      </c>
      <c r="AL248" s="214">
        <f t="shared" ref="AL248:AL256" si="648">Y248+AC248+AG248+AK248</f>
        <v>0</v>
      </c>
    </row>
    <row r="249" spans="2:38" x14ac:dyDescent="0.25">
      <c r="B249" s="212" t="s">
        <v>1118</v>
      </c>
      <c r="C249" s="213" t="s">
        <v>1119</v>
      </c>
      <c r="D2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4">
        <f t="shared" si="641"/>
        <v>0</v>
      </c>
      <c r="G249" s="214"/>
      <c r="H249" s="214">
        <f t="shared" si="642"/>
        <v>0</v>
      </c>
      <c r="I249" s="214"/>
      <c r="J249" s="214">
        <f t="shared" si="643"/>
        <v>0</v>
      </c>
      <c r="K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4">
        <f t="shared" si="644"/>
        <v>0</v>
      </c>
      <c r="Z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4">
        <f t="shared" si="645"/>
        <v>0</v>
      </c>
      <c r="AD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4">
        <f t="shared" si="646"/>
        <v>0</v>
      </c>
      <c r="AH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4">
        <f t="shared" si="647"/>
        <v>0</v>
      </c>
      <c r="AL249" s="214">
        <f t="shared" si="648"/>
        <v>0</v>
      </c>
    </row>
    <row r="250" spans="2:38" x14ac:dyDescent="0.25">
      <c r="B250" s="212" t="s">
        <v>440</v>
      </c>
      <c r="C250" s="213" t="s">
        <v>317</v>
      </c>
      <c r="D2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4">
        <f t="shared" si="641"/>
        <v>0</v>
      </c>
      <c r="G250" s="214"/>
      <c r="H250" s="214">
        <f t="shared" si="642"/>
        <v>0</v>
      </c>
      <c r="I250" s="214"/>
      <c r="J250" s="214">
        <f t="shared" si="643"/>
        <v>0</v>
      </c>
      <c r="K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4">
        <f t="shared" si="644"/>
        <v>0</v>
      </c>
      <c r="Z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4">
        <f t="shared" si="645"/>
        <v>0</v>
      </c>
      <c r="AD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4">
        <f t="shared" si="646"/>
        <v>0</v>
      </c>
      <c r="AH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4">
        <f t="shared" si="647"/>
        <v>0</v>
      </c>
      <c r="AL250" s="214">
        <f t="shared" si="648"/>
        <v>0</v>
      </c>
    </row>
    <row r="251" spans="2:38" x14ac:dyDescent="0.25">
      <c r="B251" s="212" t="s">
        <v>1120</v>
      </c>
      <c r="C251" s="213" t="s">
        <v>1121</v>
      </c>
      <c r="D2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4">
        <f t="shared" si="641"/>
        <v>0</v>
      </c>
      <c r="G251" s="214"/>
      <c r="H251" s="214">
        <f t="shared" si="642"/>
        <v>0</v>
      </c>
      <c r="I251" s="214"/>
      <c r="J251" s="214">
        <f t="shared" si="643"/>
        <v>0</v>
      </c>
      <c r="K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585</v>
      </c>
      <c r="L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4">
        <f t="shared" si="644"/>
        <v>0</v>
      </c>
      <c r="Z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585</v>
      </c>
      <c r="AA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4">
        <f t="shared" si="645"/>
        <v>585</v>
      </c>
      <c r="AD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4">
        <f t="shared" si="646"/>
        <v>0</v>
      </c>
      <c r="AH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4">
        <f t="shared" si="647"/>
        <v>0</v>
      </c>
      <c r="AL251" s="214">
        <f t="shared" si="648"/>
        <v>585</v>
      </c>
    </row>
    <row r="252" spans="2:38" x14ac:dyDescent="0.25">
      <c r="B252" s="212" t="s">
        <v>1122</v>
      </c>
      <c r="C252" s="213" t="s">
        <v>1123</v>
      </c>
      <c r="D2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4">
        <f t="shared" si="641"/>
        <v>0</v>
      </c>
      <c r="G252" s="214"/>
      <c r="H252" s="214">
        <f t="shared" si="642"/>
        <v>0</v>
      </c>
      <c r="I252" s="214"/>
      <c r="J252" s="214">
        <f t="shared" si="643"/>
        <v>0</v>
      </c>
      <c r="K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4">
        <f t="shared" si="644"/>
        <v>0</v>
      </c>
      <c r="Z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4">
        <f t="shared" si="645"/>
        <v>0</v>
      </c>
      <c r="AD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4">
        <f t="shared" si="646"/>
        <v>0</v>
      </c>
      <c r="AH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4">
        <f t="shared" si="647"/>
        <v>0</v>
      </c>
      <c r="AL252" s="214">
        <f t="shared" si="648"/>
        <v>0</v>
      </c>
    </row>
    <row r="253" spans="2:38" x14ac:dyDescent="0.25">
      <c r="B253" s="212" t="s">
        <v>441</v>
      </c>
      <c r="C253" s="213" t="s">
        <v>318</v>
      </c>
      <c r="D2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4">
        <f t="shared" si="641"/>
        <v>0</v>
      </c>
      <c r="G253" s="214"/>
      <c r="H253" s="214">
        <f t="shared" si="642"/>
        <v>0</v>
      </c>
      <c r="I253" s="214"/>
      <c r="J253" s="214">
        <f t="shared" si="643"/>
        <v>0</v>
      </c>
      <c r="K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4">
        <f t="shared" si="644"/>
        <v>0</v>
      </c>
      <c r="Z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4">
        <f t="shared" si="645"/>
        <v>0</v>
      </c>
      <c r="AD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4">
        <f t="shared" si="646"/>
        <v>0</v>
      </c>
      <c r="AH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4">
        <f t="shared" si="647"/>
        <v>0</v>
      </c>
      <c r="AL253" s="214">
        <f t="shared" si="648"/>
        <v>0</v>
      </c>
    </row>
    <row r="254" spans="2:38" x14ac:dyDescent="0.25">
      <c r="B254" s="212" t="s">
        <v>1124</v>
      </c>
      <c r="C254" s="213" t="s">
        <v>1125</v>
      </c>
      <c r="D2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4">
        <f t="shared" si="641"/>
        <v>0</v>
      </c>
      <c r="G254" s="214"/>
      <c r="H254" s="214">
        <f t="shared" si="642"/>
        <v>0</v>
      </c>
      <c r="I254" s="214"/>
      <c r="J254" s="214">
        <f t="shared" si="643"/>
        <v>0</v>
      </c>
      <c r="K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4">
        <f t="shared" si="644"/>
        <v>0</v>
      </c>
      <c r="Z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4">
        <f t="shared" si="645"/>
        <v>0</v>
      </c>
      <c r="AD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4">
        <f t="shared" si="646"/>
        <v>0</v>
      </c>
      <c r="AH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4">
        <f t="shared" si="647"/>
        <v>0</v>
      </c>
      <c r="AL254" s="214">
        <f t="shared" si="648"/>
        <v>0</v>
      </c>
    </row>
    <row r="255" spans="2:38" x14ac:dyDescent="0.25">
      <c r="B255" s="212" t="s">
        <v>1126</v>
      </c>
      <c r="C255" s="213" t="s">
        <v>1127</v>
      </c>
      <c r="D2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4">
        <f t="shared" si="641"/>
        <v>0</v>
      </c>
      <c r="G255" s="214"/>
      <c r="H255" s="214">
        <f t="shared" si="642"/>
        <v>0</v>
      </c>
      <c r="I255" s="214"/>
      <c r="J255" s="214">
        <f t="shared" si="643"/>
        <v>0</v>
      </c>
      <c r="K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4">
        <f t="shared" si="644"/>
        <v>0</v>
      </c>
      <c r="Z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4">
        <f t="shared" si="645"/>
        <v>0</v>
      </c>
      <c r="AD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4">
        <f t="shared" si="646"/>
        <v>0</v>
      </c>
      <c r="AH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4">
        <f t="shared" si="647"/>
        <v>0</v>
      </c>
      <c r="AL255" s="214">
        <f t="shared" si="648"/>
        <v>0</v>
      </c>
    </row>
    <row r="256" spans="2:38" x14ac:dyDescent="0.25">
      <c r="B256" s="212" t="s">
        <v>442</v>
      </c>
      <c r="C256" s="213" t="s">
        <v>319</v>
      </c>
      <c r="D2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4">
        <f t="shared" si="641"/>
        <v>0</v>
      </c>
      <c r="G256" s="214"/>
      <c r="H256" s="214">
        <f t="shared" si="642"/>
        <v>0</v>
      </c>
      <c r="I256" s="214"/>
      <c r="J256" s="214">
        <f t="shared" si="643"/>
        <v>0</v>
      </c>
      <c r="K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4">
        <f t="shared" si="644"/>
        <v>0</v>
      </c>
      <c r="Z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4">
        <f t="shared" si="645"/>
        <v>0</v>
      </c>
      <c r="AD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4">
        <f t="shared" si="646"/>
        <v>0</v>
      </c>
      <c r="AH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4">
        <f t="shared" si="647"/>
        <v>0</v>
      </c>
      <c r="AL256" s="214">
        <f t="shared" si="648"/>
        <v>0</v>
      </c>
    </row>
    <row r="257" spans="2:38" x14ac:dyDescent="0.25">
      <c r="B257" s="212" t="s">
        <v>1128</v>
      </c>
      <c r="C257" s="213" t="s">
        <v>1129</v>
      </c>
      <c r="D2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4">
        <f t="shared" si="597"/>
        <v>0</v>
      </c>
      <c r="G257" s="214"/>
      <c r="H257" s="214">
        <f t="shared" si="598"/>
        <v>0</v>
      </c>
      <c r="I257" s="214"/>
      <c r="J257" s="214">
        <f t="shared" si="599"/>
        <v>0</v>
      </c>
      <c r="K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4">
        <f t="shared" si="601"/>
        <v>0</v>
      </c>
      <c r="Z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4">
        <f t="shared" si="602"/>
        <v>0</v>
      </c>
      <c r="AD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4">
        <f t="shared" si="603"/>
        <v>0</v>
      </c>
      <c r="AH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4">
        <f t="shared" si="604"/>
        <v>0</v>
      </c>
      <c r="AL257" s="214">
        <f t="shared" si="605"/>
        <v>0</v>
      </c>
    </row>
    <row r="258" spans="2:38" x14ac:dyDescent="0.25">
      <c r="B258" s="212" t="s">
        <v>1130</v>
      </c>
      <c r="C258" s="213" t="s">
        <v>1131</v>
      </c>
      <c r="D2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4">
        <f t="shared" si="597"/>
        <v>0</v>
      </c>
      <c r="G258" s="214"/>
      <c r="H258" s="214">
        <f t="shared" si="598"/>
        <v>0</v>
      </c>
      <c r="I258" s="214"/>
      <c r="J258" s="214">
        <f t="shared" si="599"/>
        <v>0</v>
      </c>
      <c r="K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4">
        <f t="shared" si="601"/>
        <v>0</v>
      </c>
      <c r="Z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4">
        <f t="shared" si="602"/>
        <v>0</v>
      </c>
      <c r="AD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4">
        <f t="shared" si="603"/>
        <v>0</v>
      </c>
      <c r="AH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4">
        <f t="shared" si="604"/>
        <v>0</v>
      </c>
      <c r="AL258" s="214">
        <f t="shared" si="605"/>
        <v>0</v>
      </c>
    </row>
    <row r="259" spans="2:38" x14ac:dyDescent="0.25">
      <c r="B259" s="212" t="s">
        <v>1132</v>
      </c>
      <c r="C259" s="213" t="s">
        <v>1133</v>
      </c>
      <c r="D2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4">
        <f t="shared" si="597"/>
        <v>0</v>
      </c>
      <c r="G259" s="214"/>
      <c r="H259" s="214">
        <f t="shared" si="598"/>
        <v>0</v>
      </c>
      <c r="I259" s="214"/>
      <c r="J259" s="214">
        <f t="shared" si="599"/>
        <v>0</v>
      </c>
      <c r="K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4">
        <f t="shared" si="601"/>
        <v>0</v>
      </c>
      <c r="Z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4">
        <f t="shared" si="602"/>
        <v>0</v>
      </c>
      <c r="AD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4">
        <f t="shared" si="603"/>
        <v>0</v>
      </c>
      <c r="AH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4">
        <f t="shared" si="604"/>
        <v>0</v>
      </c>
      <c r="AL259" s="214">
        <f t="shared" si="605"/>
        <v>0</v>
      </c>
    </row>
    <row r="260" spans="2:38" x14ac:dyDescent="0.25">
      <c r="B260" s="212" t="s">
        <v>1134</v>
      </c>
      <c r="C260" s="213" t="s">
        <v>1135</v>
      </c>
      <c r="D2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4">
        <f t="shared" ref="F260:F262" si="649">D260+E260</f>
        <v>0</v>
      </c>
      <c r="G260" s="214"/>
      <c r="H260" s="214">
        <f t="shared" ref="H260:H262" si="650">F260-G260</f>
        <v>0</v>
      </c>
      <c r="I260" s="214"/>
      <c r="J260" s="214">
        <f t="shared" ref="J260:J262" si="651">F260-I260</f>
        <v>0</v>
      </c>
      <c r="K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4">
        <f t="shared" ref="Y260:Y262" si="652">V260+W260+X260</f>
        <v>0</v>
      </c>
      <c r="Z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4">
        <f t="shared" ref="AC260:AC262" si="653">Z260+AA260+AB260</f>
        <v>0</v>
      </c>
      <c r="AD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4">
        <f t="shared" ref="AG260:AG262" si="654">AD260+AE260+AF260</f>
        <v>0</v>
      </c>
      <c r="AH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4">
        <f t="shared" ref="AK260:AK262" si="655">AH260+AI260+AJ260</f>
        <v>0</v>
      </c>
      <c r="AL260" s="214">
        <f t="shared" ref="AL260:AL262" si="656">Y260+AC260+AG260+AK260</f>
        <v>0</v>
      </c>
    </row>
    <row r="261" spans="2:38" x14ac:dyDescent="0.25">
      <c r="B261" s="212" t="s">
        <v>443</v>
      </c>
      <c r="C261" s="213" t="s">
        <v>320</v>
      </c>
      <c r="D2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4">
        <f t="shared" si="649"/>
        <v>0</v>
      </c>
      <c r="G261" s="214"/>
      <c r="H261" s="214">
        <f t="shared" si="650"/>
        <v>0</v>
      </c>
      <c r="I261" s="214"/>
      <c r="J261" s="214">
        <f t="shared" si="651"/>
        <v>0</v>
      </c>
      <c r="K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4">
        <f t="shared" si="652"/>
        <v>0</v>
      </c>
      <c r="Z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4">
        <f t="shared" si="653"/>
        <v>0</v>
      </c>
      <c r="AD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4">
        <f t="shared" si="654"/>
        <v>0</v>
      </c>
      <c r="AH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4">
        <f t="shared" si="655"/>
        <v>0</v>
      </c>
      <c r="AL261" s="214">
        <f t="shared" si="656"/>
        <v>0</v>
      </c>
    </row>
    <row r="262" spans="2:38" x14ac:dyDescent="0.25">
      <c r="B262" s="212" t="s">
        <v>1136</v>
      </c>
      <c r="C262" s="213" t="s">
        <v>1137</v>
      </c>
      <c r="D2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4">
        <f t="shared" si="649"/>
        <v>0</v>
      </c>
      <c r="G262" s="214"/>
      <c r="H262" s="214">
        <f t="shared" si="650"/>
        <v>0</v>
      </c>
      <c r="I262" s="214"/>
      <c r="J262" s="214">
        <f t="shared" si="651"/>
        <v>0</v>
      </c>
      <c r="K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4">
        <f t="shared" si="652"/>
        <v>0</v>
      </c>
      <c r="Z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4">
        <f t="shared" si="653"/>
        <v>0</v>
      </c>
      <c r="AD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4">
        <f t="shared" si="654"/>
        <v>0</v>
      </c>
      <c r="AH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4">
        <f t="shared" si="655"/>
        <v>0</v>
      </c>
      <c r="AL262" s="214">
        <f t="shared" si="656"/>
        <v>0</v>
      </c>
    </row>
    <row r="263" spans="2:38" x14ac:dyDescent="0.25">
      <c r="B263" s="220" t="s">
        <v>444</v>
      </c>
      <c r="C263" s="221" t="s">
        <v>321</v>
      </c>
      <c r="D263" s="222">
        <f>SUM(D264:D269)</f>
        <v>0</v>
      </c>
      <c r="E263" s="222">
        <f>SUM(E264:E269)</f>
        <v>0</v>
      </c>
      <c r="F263" s="222">
        <f t="shared" si="597"/>
        <v>0</v>
      </c>
      <c r="G263" s="222">
        <f>SUM(G264:G269)</f>
        <v>0</v>
      </c>
      <c r="H263" s="222">
        <f t="shared" si="598"/>
        <v>0</v>
      </c>
      <c r="I263" s="222">
        <f>SUM(I264:I269)</f>
        <v>0</v>
      </c>
      <c r="J263" s="222">
        <f t="shared" si="599"/>
        <v>0</v>
      </c>
      <c r="K263" s="222">
        <f t="shared" ref="K263:X263" si="657">SUM(K264:K269)</f>
        <v>0</v>
      </c>
      <c r="L263" s="222">
        <f t="shared" si="657"/>
        <v>0</v>
      </c>
      <c r="M263" s="222">
        <f t="shared" si="657"/>
        <v>0</v>
      </c>
      <c r="N263" s="222">
        <f t="shared" si="657"/>
        <v>0</v>
      </c>
      <c r="O263" s="222">
        <f t="shared" si="657"/>
        <v>0</v>
      </c>
      <c r="P263" s="222">
        <f t="shared" si="657"/>
        <v>0</v>
      </c>
      <c r="Q263" s="222">
        <f t="shared" si="657"/>
        <v>0</v>
      </c>
      <c r="R263" s="222">
        <f t="shared" si="657"/>
        <v>0</v>
      </c>
      <c r="S263" s="222">
        <f t="shared" si="657"/>
        <v>0</v>
      </c>
      <c r="T263" s="222">
        <f t="shared" si="657"/>
        <v>0</v>
      </c>
      <c r="U263" s="222">
        <f t="shared" si="657"/>
        <v>0</v>
      </c>
      <c r="V263" s="222">
        <f t="shared" si="657"/>
        <v>0</v>
      </c>
      <c r="W263" s="222">
        <f t="shared" si="657"/>
        <v>0</v>
      </c>
      <c r="X263" s="222">
        <f t="shared" si="657"/>
        <v>0</v>
      </c>
      <c r="Y263" s="222">
        <f t="shared" si="601"/>
        <v>0</v>
      </c>
      <c r="Z263" s="222">
        <f>SUM(Z264:Z269)</f>
        <v>0</v>
      </c>
      <c r="AA263" s="222">
        <f>SUM(AA264:AA269)</f>
        <v>0</v>
      </c>
      <c r="AB263" s="222">
        <f>SUM(AB264:AB269)</f>
        <v>0</v>
      </c>
      <c r="AC263" s="222">
        <f t="shared" si="602"/>
        <v>0</v>
      </c>
      <c r="AD263" s="222">
        <f>SUM(AD264:AD269)</f>
        <v>0</v>
      </c>
      <c r="AE263" s="222">
        <f>SUM(AE264:AE269)</f>
        <v>0</v>
      </c>
      <c r="AF263" s="222">
        <f>SUM(AF264:AF269)</f>
        <v>0</v>
      </c>
      <c r="AG263" s="222">
        <f t="shared" si="603"/>
        <v>0</v>
      </c>
      <c r="AH263" s="222">
        <f>SUM(AH264:AH269)</f>
        <v>0</v>
      </c>
      <c r="AI263" s="222">
        <f>SUM(AI264:AI269)</f>
        <v>0</v>
      </c>
      <c r="AJ263" s="222">
        <f>SUM(AJ264:AJ269)</f>
        <v>0</v>
      </c>
      <c r="AK263" s="222">
        <f t="shared" si="604"/>
        <v>0</v>
      </c>
      <c r="AL263" s="222">
        <f t="shared" si="605"/>
        <v>0</v>
      </c>
    </row>
    <row r="264" spans="2:38" x14ac:dyDescent="0.25">
      <c r="B264" s="212" t="s">
        <v>1144</v>
      </c>
      <c r="C264" s="213" t="s">
        <v>1145</v>
      </c>
      <c r="D2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4">
        <f t="shared" si="597"/>
        <v>0</v>
      </c>
      <c r="G264" s="214"/>
      <c r="H264" s="214">
        <f t="shared" si="598"/>
        <v>0</v>
      </c>
      <c r="I264" s="214"/>
      <c r="J264" s="214">
        <f t="shared" si="599"/>
        <v>0</v>
      </c>
      <c r="K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4">
        <f t="shared" si="601"/>
        <v>0</v>
      </c>
      <c r="Z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4">
        <f t="shared" si="602"/>
        <v>0</v>
      </c>
      <c r="AD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4">
        <f t="shared" si="603"/>
        <v>0</v>
      </c>
      <c r="AH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4">
        <f t="shared" si="604"/>
        <v>0</v>
      </c>
      <c r="AL264" s="214">
        <f t="shared" si="605"/>
        <v>0</v>
      </c>
    </row>
    <row r="265" spans="2:38" x14ac:dyDescent="0.25">
      <c r="B265" s="212" t="s">
        <v>1146</v>
      </c>
      <c r="C265" s="213" t="s">
        <v>1147</v>
      </c>
      <c r="D2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4">
        <f t="shared" si="597"/>
        <v>0</v>
      </c>
      <c r="G265" s="214"/>
      <c r="H265" s="214">
        <f t="shared" si="598"/>
        <v>0</v>
      </c>
      <c r="I265" s="214"/>
      <c r="J265" s="214">
        <f t="shared" si="599"/>
        <v>0</v>
      </c>
      <c r="K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4">
        <f t="shared" si="601"/>
        <v>0</v>
      </c>
      <c r="Z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4">
        <f t="shared" si="602"/>
        <v>0</v>
      </c>
      <c r="AD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4">
        <f t="shared" si="603"/>
        <v>0</v>
      </c>
      <c r="AH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4">
        <f t="shared" si="604"/>
        <v>0</v>
      </c>
      <c r="AL265" s="214">
        <f t="shared" si="605"/>
        <v>0</v>
      </c>
    </row>
    <row r="266" spans="2:38" x14ac:dyDescent="0.25">
      <c r="B266" s="212" t="s">
        <v>445</v>
      </c>
      <c r="C266" s="213" t="s">
        <v>322</v>
      </c>
      <c r="D2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4">
        <f t="shared" si="597"/>
        <v>0</v>
      </c>
      <c r="G266" s="214"/>
      <c r="H266" s="214">
        <f t="shared" si="598"/>
        <v>0</v>
      </c>
      <c r="I266" s="214"/>
      <c r="J266" s="214">
        <f t="shared" si="599"/>
        <v>0</v>
      </c>
      <c r="K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4">
        <f t="shared" si="601"/>
        <v>0</v>
      </c>
      <c r="Z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4">
        <f t="shared" si="602"/>
        <v>0</v>
      </c>
      <c r="AD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4">
        <f t="shared" si="603"/>
        <v>0</v>
      </c>
      <c r="AH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4">
        <f t="shared" si="604"/>
        <v>0</v>
      </c>
      <c r="AL266" s="214">
        <f t="shared" si="605"/>
        <v>0</v>
      </c>
    </row>
    <row r="267" spans="2:38" x14ac:dyDescent="0.25">
      <c r="B267" s="212" t="s">
        <v>1148</v>
      </c>
      <c r="C267" s="213" t="s">
        <v>1149</v>
      </c>
      <c r="D2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4">
        <f t="shared" ref="F267:F269" si="658">D267+E267</f>
        <v>0</v>
      </c>
      <c r="G267" s="214"/>
      <c r="H267" s="214">
        <f t="shared" ref="H267:H269" si="659">F267-G267</f>
        <v>0</v>
      </c>
      <c r="I267" s="214"/>
      <c r="J267" s="214">
        <f t="shared" ref="J267:J269" si="660">F267-I267</f>
        <v>0</v>
      </c>
      <c r="K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4">
        <f t="shared" ref="Y267:Y269" si="661">V267+W267+X267</f>
        <v>0</v>
      </c>
      <c r="Z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4">
        <f t="shared" ref="AC267:AC269" si="662">Z267+AA267+AB267</f>
        <v>0</v>
      </c>
      <c r="AD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4">
        <f t="shared" ref="AG267:AG269" si="663">AD267+AE267+AF267</f>
        <v>0</v>
      </c>
      <c r="AH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4">
        <f t="shared" ref="AK267:AK269" si="664">AH267+AI267+AJ267</f>
        <v>0</v>
      </c>
      <c r="AL267" s="214">
        <f t="shared" ref="AL267:AL269" si="665">Y267+AC267+AG267+AK267</f>
        <v>0</v>
      </c>
    </row>
    <row r="268" spans="2:38" x14ac:dyDescent="0.25">
      <c r="B268" s="212" t="s">
        <v>1150</v>
      </c>
      <c r="C268" s="213" t="s">
        <v>1151</v>
      </c>
      <c r="D2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4">
        <f t="shared" si="658"/>
        <v>0</v>
      </c>
      <c r="G268" s="214"/>
      <c r="H268" s="214">
        <f t="shared" si="659"/>
        <v>0</v>
      </c>
      <c r="I268" s="214"/>
      <c r="J268" s="214">
        <f t="shared" si="660"/>
        <v>0</v>
      </c>
      <c r="K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4">
        <f t="shared" si="661"/>
        <v>0</v>
      </c>
      <c r="Z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4">
        <f t="shared" si="662"/>
        <v>0</v>
      </c>
      <c r="AD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4">
        <f t="shared" si="663"/>
        <v>0</v>
      </c>
      <c r="AH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4">
        <f t="shared" si="664"/>
        <v>0</v>
      </c>
      <c r="AL268" s="214">
        <f t="shared" si="665"/>
        <v>0</v>
      </c>
    </row>
    <row r="269" spans="2:38" x14ac:dyDescent="0.25">
      <c r="B269" s="212" t="s">
        <v>1152</v>
      </c>
      <c r="C269" s="213" t="s">
        <v>1153</v>
      </c>
      <c r="D2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4">
        <f t="shared" si="658"/>
        <v>0</v>
      </c>
      <c r="G269" s="214"/>
      <c r="H269" s="214">
        <f t="shared" si="659"/>
        <v>0</v>
      </c>
      <c r="I269" s="214"/>
      <c r="J269" s="214">
        <f t="shared" si="660"/>
        <v>0</v>
      </c>
      <c r="K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4">
        <f t="shared" si="661"/>
        <v>0</v>
      </c>
      <c r="Z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4">
        <f t="shared" si="662"/>
        <v>0</v>
      </c>
      <c r="AD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4">
        <f t="shared" si="663"/>
        <v>0</v>
      </c>
      <c r="AH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4">
        <f t="shared" si="664"/>
        <v>0</v>
      </c>
      <c r="AL269" s="214">
        <f t="shared" si="665"/>
        <v>0</v>
      </c>
    </row>
    <row r="270" spans="2:38" x14ac:dyDescent="0.25">
      <c r="B270" s="220" t="s">
        <v>446</v>
      </c>
      <c r="C270" s="221" t="s">
        <v>323</v>
      </c>
      <c r="D270" s="222">
        <f>SUM(D271:D314)</f>
        <v>0</v>
      </c>
      <c r="E270" s="222">
        <f>SUM(E271:E314)</f>
        <v>0</v>
      </c>
      <c r="F270" s="222">
        <f t="shared" si="597"/>
        <v>0</v>
      </c>
      <c r="G270" s="222">
        <f>SUM(G271:G314)</f>
        <v>0</v>
      </c>
      <c r="H270" s="222">
        <f t="shared" si="598"/>
        <v>0</v>
      </c>
      <c r="I270" s="222">
        <f>SUM(I271:I314)</f>
        <v>0</v>
      </c>
      <c r="J270" s="222">
        <f t="shared" si="599"/>
        <v>0</v>
      </c>
      <c r="K270" s="222">
        <f t="shared" ref="K270:X270" si="666">SUM(K271:K314)</f>
        <v>0</v>
      </c>
      <c r="L270" s="222">
        <f t="shared" si="666"/>
        <v>0</v>
      </c>
      <c r="M270" s="222">
        <f t="shared" si="666"/>
        <v>0</v>
      </c>
      <c r="N270" s="222">
        <f t="shared" si="666"/>
        <v>0</v>
      </c>
      <c r="O270" s="222">
        <f t="shared" si="666"/>
        <v>0</v>
      </c>
      <c r="P270" s="222">
        <f t="shared" si="666"/>
        <v>0</v>
      </c>
      <c r="Q270" s="222">
        <f t="shared" si="666"/>
        <v>0</v>
      </c>
      <c r="R270" s="222">
        <f t="shared" si="666"/>
        <v>0</v>
      </c>
      <c r="S270" s="222">
        <f t="shared" si="666"/>
        <v>0</v>
      </c>
      <c r="T270" s="222">
        <f t="shared" si="666"/>
        <v>0</v>
      </c>
      <c r="U270" s="222">
        <f t="shared" si="666"/>
        <v>0</v>
      </c>
      <c r="V270" s="222">
        <f t="shared" si="666"/>
        <v>0</v>
      </c>
      <c r="W270" s="222">
        <f t="shared" si="666"/>
        <v>0</v>
      </c>
      <c r="X270" s="222">
        <f t="shared" si="666"/>
        <v>0</v>
      </c>
      <c r="Y270" s="222">
        <f t="shared" si="601"/>
        <v>0</v>
      </c>
      <c r="Z270" s="222">
        <f>SUM(Z271:Z314)</f>
        <v>0</v>
      </c>
      <c r="AA270" s="222">
        <f>SUM(AA271:AA314)</f>
        <v>0</v>
      </c>
      <c r="AB270" s="222">
        <f>SUM(AB271:AB314)</f>
        <v>0</v>
      </c>
      <c r="AC270" s="222">
        <f t="shared" si="602"/>
        <v>0</v>
      </c>
      <c r="AD270" s="222">
        <f>SUM(AD271:AD314)</f>
        <v>0</v>
      </c>
      <c r="AE270" s="222">
        <f>SUM(AE271:AE314)</f>
        <v>0</v>
      </c>
      <c r="AF270" s="222">
        <f>SUM(AF271:AF314)</f>
        <v>0</v>
      </c>
      <c r="AG270" s="222">
        <f t="shared" si="603"/>
        <v>0</v>
      </c>
      <c r="AH270" s="222">
        <f>SUM(AH271:AH314)</f>
        <v>0</v>
      </c>
      <c r="AI270" s="222">
        <f>SUM(AI271:AI314)</f>
        <v>0</v>
      </c>
      <c r="AJ270" s="222">
        <f>SUM(AJ271:AJ314)</f>
        <v>0</v>
      </c>
      <c r="AK270" s="222">
        <f t="shared" si="604"/>
        <v>0</v>
      </c>
      <c r="AL270" s="222">
        <f t="shared" si="605"/>
        <v>0</v>
      </c>
    </row>
    <row r="271" spans="2:38" x14ac:dyDescent="0.25">
      <c r="B271" s="212" t="s">
        <v>1154</v>
      </c>
      <c r="C271" s="213" t="s">
        <v>1155</v>
      </c>
      <c r="D2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4">
        <f t="shared" si="597"/>
        <v>0</v>
      </c>
      <c r="G271" s="214"/>
      <c r="H271" s="214">
        <f t="shared" si="598"/>
        <v>0</v>
      </c>
      <c r="I271" s="214"/>
      <c r="J271" s="214">
        <f t="shared" si="599"/>
        <v>0</v>
      </c>
      <c r="K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4">
        <f t="shared" si="601"/>
        <v>0</v>
      </c>
      <c r="Z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4">
        <f t="shared" si="602"/>
        <v>0</v>
      </c>
      <c r="AD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4">
        <f t="shared" si="603"/>
        <v>0</v>
      </c>
      <c r="AH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4">
        <f t="shared" si="604"/>
        <v>0</v>
      </c>
      <c r="AL271" s="214">
        <f t="shared" si="605"/>
        <v>0</v>
      </c>
    </row>
    <row r="272" spans="2:38" x14ac:dyDescent="0.25">
      <c r="B272" s="212" t="s">
        <v>447</v>
      </c>
      <c r="C272" s="213" t="s">
        <v>1156</v>
      </c>
      <c r="D2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4">
        <f t="shared" ref="F272:F303" si="667">D272+E272</f>
        <v>0</v>
      </c>
      <c r="G272" s="214"/>
      <c r="H272" s="214">
        <f t="shared" ref="H272:H303" si="668">F272-G272</f>
        <v>0</v>
      </c>
      <c r="I272" s="214"/>
      <c r="J272" s="214">
        <f t="shared" ref="J272:J303" si="669">F272-I272</f>
        <v>0</v>
      </c>
      <c r="K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4">
        <f t="shared" ref="Y272:Y303" si="670">V272+W272+X272</f>
        <v>0</v>
      </c>
      <c r="Z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4">
        <f t="shared" ref="AC272:AC303" si="671">Z272+AA272+AB272</f>
        <v>0</v>
      </c>
      <c r="AD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4">
        <f t="shared" ref="AG272:AG303" si="672">AD272+AE272+AF272</f>
        <v>0</v>
      </c>
      <c r="AH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4">
        <f t="shared" ref="AK272:AK303" si="673">AH272+AI272+AJ272</f>
        <v>0</v>
      </c>
      <c r="AL272" s="214">
        <f t="shared" ref="AL272:AL303" si="674">Y272+AC272+AG272+AK272</f>
        <v>0</v>
      </c>
    </row>
    <row r="273" spans="2:38" x14ac:dyDescent="0.25">
      <c r="B273" s="212" t="s">
        <v>1157</v>
      </c>
      <c r="C273" s="213" t="s">
        <v>1158</v>
      </c>
      <c r="D2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4">
        <f t="shared" si="667"/>
        <v>0</v>
      </c>
      <c r="G273" s="214"/>
      <c r="H273" s="214">
        <f t="shared" si="668"/>
        <v>0</v>
      </c>
      <c r="I273" s="214"/>
      <c r="J273" s="214">
        <f t="shared" si="669"/>
        <v>0</v>
      </c>
      <c r="K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4">
        <f t="shared" si="670"/>
        <v>0</v>
      </c>
      <c r="Z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4">
        <f t="shared" si="671"/>
        <v>0</v>
      </c>
      <c r="AD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4">
        <f t="shared" si="672"/>
        <v>0</v>
      </c>
      <c r="AH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4">
        <f t="shared" si="673"/>
        <v>0</v>
      </c>
      <c r="AL273" s="214">
        <f t="shared" si="674"/>
        <v>0</v>
      </c>
    </row>
    <row r="274" spans="2:38" x14ac:dyDescent="0.25">
      <c r="B274" s="212" t="s">
        <v>1159</v>
      </c>
      <c r="C274" s="213" t="s">
        <v>1160</v>
      </c>
      <c r="D2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4">
        <f t="shared" si="667"/>
        <v>0</v>
      </c>
      <c r="G274" s="214"/>
      <c r="H274" s="214">
        <f t="shared" si="668"/>
        <v>0</v>
      </c>
      <c r="I274" s="214"/>
      <c r="J274" s="214">
        <f t="shared" si="669"/>
        <v>0</v>
      </c>
      <c r="K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4">
        <f t="shared" si="670"/>
        <v>0</v>
      </c>
      <c r="Z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4">
        <f t="shared" si="671"/>
        <v>0</v>
      </c>
      <c r="AD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4">
        <f t="shared" si="672"/>
        <v>0</v>
      </c>
      <c r="AH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4">
        <f t="shared" si="673"/>
        <v>0</v>
      </c>
      <c r="AL274" s="214">
        <f t="shared" si="674"/>
        <v>0</v>
      </c>
    </row>
    <row r="275" spans="2:38" x14ac:dyDescent="0.25">
      <c r="B275" s="212" t="s">
        <v>1161</v>
      </c>
      <c r="C275" s="213" t="s">
        <v>1162</v>
      </c>
      <c r="D2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4">
        <f t="shared" si="667"/>
        <v>0</v>
      </c>
      <c r="G275" s="214"/>
      <c r="H275" s="214">
        <f t="shared" si="668"/>
        <v>0</v>
      </c>
      <c r="I275" s="214"/>
      <c r="J275" s="214">
        <f t="shared" si="669"/>
        <v>0</v>
      </c>
      <c r="K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4">
        <f t="shared" si="670"/>
        <v>0</v>
      </c>
      <c r="Z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4">
        <f t="shared" si="671"/>
        <v>0</v>
      </c>
      <c r="AD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4">
        <f t="shared" si="672"/>
        <v>0</v>
      </c>
      <c r="AH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4">
        <f t="shared" si="673"/>
        <v>0</v>
      </c>
      <c r="AL275" s="214">
        <f t="shared" si="674"/>
        <v>0</v>
      </c>
    </row>
    <row r="276" spans="2:38" x14ac:dyDescent="0.25">
      <c r="B276" s="212" t="s">
        <v>1163</v>
      </c>
      <c r="C276" s="213" t="s">
        <v>1164</v>
      </c>
      <c r="D2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4">
        <f t="shared" si="667"/>
        <v>0</v>
      </c>
      <c r="G276" s="214"/>
      <c r="H276" s="214">
        <f t="shared" si="668"/>
        <v>0</v>
      </c>
      <c r="I276" s="214"/>
      <c r="J276" s="214">
        <f t="shared" si="669"/>
        <v>0</v>
      </c>
      <c r="K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4">
        <f t="shared" si="670"/>
        <v>0</v>
      </c>
      <c r="Z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4">
        <f t="shared" si="671"/>
        <v>0</v>
      </c>
      <c r="AD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4">
        <f t="shared" si="672"/>
        <v>0</v>
      </c>
      <c r="AH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4">
        <f t="shared" si="673"/>
        <v>0</v>
      </c>
      <c r="AL276" s="214">
        <f t="shared" si="674"/>
        <v>0</v>
      </c>
    </row>
    <row r="277" spans="2:38" x14ac:dyDescent="0.25">
      <c r="B277" s="212" t="s">
        <v>1165</v>
      </c>
      <c r="C277" s="213" t="s">
        <v>1166</v>
      </c>
      <c r="D2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4">
        <f t="shared" si="667"/>
        <v>0</v>
      </c>
      <c r="G277" s="214"/>
      <c r="H277" s="214">
        <f t="shared" si="668"/>
        <v>0</v>
      </c>
      <c r="I277" s="214"/>
      <c r="J277" s="214">
        <f t="shared" si="669"/>
        <v>0</v>
      </c>
      <c r="K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4">
        <f t="shared" si="670"/>
        <v>0</v>
      </c>
      <c r="Z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4">
        <f t="shared" si="671"/>
        <v>0</v>
      </c>
      <c r="AD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4">
        <f t="shared" si="672"/>
        <v>0</v>
      </c>
      <c r="AH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4">
        <f t="shared" si="673"/>
        <v>0</v>
      </c>
      <c r="AL277" s="214">
        <f t="shared" si="674"/>
        <v>0</v>
      </c>
    </row>
    <row r="278" spans="2:38" x14ac:dyDescent="0.25">
      <c r="B278" s="212" t="s">
        <v>1167</v>
      </c>
      <c r="C278" s="213" t="s">
        <v>1168</v>
      </c>
      <c r="D2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4">
        <f t="shared" si="667"/>
        <v>0</v>
      </c>
      <c r="G278" s="214"/>
      <c r="H278" s="214">
        <f t="shared" si="668"/>
        <v>0</v>
      </c>
      <c r="I278" s="214"/>
      <c r="J278" s="214">
        <f t="shared" si="669"/>
        <v>0</v>
      </c>
      <c r="K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4">
        <f t="shared" si="670"/>
        <v>0</v>
      </c>
      <c r="Z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4">
        <f t="shared" si="671"/>
        <v>0</v>
      </c>
      <c r="AD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4">
        <f t="shared" si="672"/>
        <v>0</v>
      </c>
      <c r="AH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4">
        <f t="shared" si="673"/>
        <v>0</v>
      </c>
      <c r="AL278" s="214">
        <f t="shared" si="674"/>
        <v>0</v>
      </c>
    </row>
    <row r="279" spans="2:38" x14ac:dyDescent="0.25">
      <c r="B279" s="212" t="s">
        <v>448</v>
      </c>
      <c r="C279" s="213" t="s">
        <v>1169</v>
      </c>
      <c r="D2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4">
        <f t="shared" si="667"/>
        <v>0</v>
      </c>
      <c r="G279" s="214"/>
      <c r="H279" s="214">
        <f t="shared" si="668"/>
        <v>0</v>
      </c>
      <c r="I279" s="214"/>
      <c r="J279" s="214">
        <f t="shared" si="669"/>
        <v>0</v>
      </c>
      <c r="K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4">
        <f t="shared" si="670"/>
        <v>0</v>
      </c>
      <c r="Z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4">
        <f t="shared" si="671"/>
        <v>0</v>
      </c>
      <c r="AD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4">
        <f t="shared" si="672"/>
        <v>0</v>
      </c>
      <c r="AH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4">
        <f t="shared" si="673"/>
        <v>0</v>
      </c>
      <c r="AL279" s="214">
        <f t="shared" si="674"/>
        <v>0</v>
      </c>
    </row>
    <row r="280" spans="2:38" x14ac:dyDescent="0.25">
      <c r="B280" s="212" t="s">
        <v>1170</v>
      </c>
      <c r="C280" s="213" t="s">
        <v>1171</v>
      </c>
      <c r="D2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4">
        <f t="shared" si="667"/>
        <v>0</v>
      </c>
      <c r="G280" s="214"/>
      <c r="H280" s="214">
        <f t="shared" si="668"/>
        <v>0</v>
      </c>
      <c r="I280" s="214"/>
      <c r="J280" s="214">
        <f t="shared" si="669"/>
        <v>0</v>
      </c>
      <c r="K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4">
        <f t="shared" si="670"/>
        <v>0</v>
      </c>
      <c r="Z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4">
        <f t="shared" si="671"/>
        <v>0</v>
      </c>
      <c r="AD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4">
        <f t="shared" si="672"/>
        <v>0</v>
      </c>
      <c r="AH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4">
        <f t="shared" si="673"/>
        <v>0</v>
      </c>
      <c r="AL280" s="214">
        <f t="shared" si="674"/>
        <v>0</v>
      </c>
    </row>
    <row r="281" spans="2:38" x14ac:dyDescent="0.25">
      <c r="B281" s="212" t="s">
        <v>1172</v>
      </c>
      <c r="C281" s="213" t="s">
        <v>1173</v>
      </c>
      <c r="D2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4">
        <f t="shared" si="667"/>
        <v>0</v>
      </c>
      <c r="G281" s="214"/>
      <c r="H281" s="214">
        <f t="shared" si="668"/>
        <v>0</v>
      </c>
      <c r="I281" s="214"/>
      <c r="J281" s="214">
        <f t="shared" si="669"/>
        <v>0</v>
      </c>
      <c r="K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4">
        <f t="shared" si="670"/>
        <v>0</v>
      </c>
      <c r="Z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4">
        <f t="shared" si="671"/>
        <v>0</v>
      </c>
      <c r="AD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4">
        <f t="shared" si="672"/>
        <v>0</v>
      </c>
      <c r="AH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4">
        <f t="shared" si="673"/>
        <v>0</v>
      </c>
      <c r="AL281" s="214">
        <f t="shared" si="674"/>
        <v>0</v>
      </c>
    </row>
    <row r="282" spans="2:38" x14ac:dyDescent="0.25">
      <c r="B282" s="212" t="s">
        <v>1174</v>
      </c>
      <c r="C282" s="213" t="s">
        <v>1175</v>
      </c>
      <c r="D2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4">
        <f t="shared" si="667"/>
        <v>0</v>
      </c>
      <c r="G282" s="214"/>
      <c r="H282" s="214">
        <f t="shared" si="668"/>
        <v>0</v>
      </c>
      <c r="I282" s="214"/>
      <c r="J282" s="214">
        <f t="shared" si="669"/>
        <v>0</v>
      </c>
      <c r="K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4">
        <f t="shared" si="670"/>
        <v>0</v>
      </c>
      <c r="Z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4">
        <f t="shared" si="671"/>
        <v>0</v>
      </c>
      <c r="AD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4">
        <f t="shared" si="672"/>
        <v>0</v>
      </c>
      <c r="AH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4">
        <f t="shared" si="673"/>
        <v>0</v>
      </c>
      <c r="AL282" s="214">
        <f t="shared" si="674"/>
        <v>0</v>
      </c>
    </row>
    <row r="283" spans="2:38" x14ac:dyDescent="0.25">
      <c r="B283" s="212" t="s">
        <v>1176</v>
      </c>
      <c r="C283" s="213" t="s">
        <v>1177</v>
      </c>
      <c r="D2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4">
        <f t="shared" si="667"/>
        <v>0</v>
      </c>
      <c r="G283" s="214"/>
      <c r="H283" s="214">
        <f t="shared" si="668"/>
        <v>0</v>
      </c>
      <c r="I283" s="214"/>
      <c r="J283" s="214">
        <f t="shared" si="669"/>
        <v>0</v>
      </c>
      <c r="K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4">
        <f t="shared" si="670"/>
        <v>0</v>
      </c>
      <c r="Z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4">
        <f t="shared" si="671"/>
        <v>0</v>
      </c>
      <c r="AD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4">
        <f t="shared" si="672"/>
        <v>0</v>
      </c>
      <c r="AH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4">
        <f t="shared" si="673"/>
        <v>0</v>
      </c>
      <c r="AL283" s="214">
        <f t="shared" si="674"/>
        <v>0</v>
      </c>
    </row>
    <row r="284" spans="2:38" x14ac:dyDescent="0.25">
      <c r="B284" s="212" t="s">
        <v>1178</v>
      </c>
      <c r="C284" s="213" t="s">
        <v>1179</v>
      </c>
      <c r="D2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4">
        <f t="shared" si="667"/>
        <v>0</v>
      </c>
      <c r="G284" s="214"/>
      <c r="H284" s="214">
        <f t="shared" si="668"/>
        <v>0</v>
      </c>
      <c r="I284" s="214"/>
      <c r="J284" s="214">
        <f t="shared" si="669"/>
        <v>0</v>
      </c>
      <c r="K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4">
        <f t="shared" si="670"/>
        <v>0</v>
      </c>
      <c r="Z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4">
        <f t="shared" si="671"/>
        <v>0</v>
      </c>
      <c r="AD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4">
        <f t="shared" si="672"/>
        <v>0</v>
      </c>
      <c r="AH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4">
        <f t="shared" si="673"/>
        <v>0</v>
      </c>
      <c r="AL284" s="214">
        <f t="shared" si="674"/>
        <v>0</v>
      </c>
    </row>
    <row r="285" spans="2:38" x14ac:dyDescent="0.25">
      <c r="B285" s="212" t="s">
        <v>1180</v>
      </c>
      <c r="C285" s="213" t="s">
        <v>1181</v>
      </c>
      <c r="D2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4">
        <f t="shared" si="667"/>
        <v>0</v>
      </c>
      <c r="G285" s="214"/>
      <c r="H285" s="214">
        <f t="shared" si="668"/>
        <v>0</v>
      </c>
      <c r="I285" s="214"/>
      <c r="J285" s="214">
        <f t="shared" si="669"/>
        <v>0</v>
      </c>
      <c r="K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4">
        <f t="shared" si="670"/>
        <v>0</v>
      </c>
      <c r="Z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4">
        <f t="shared" si="671"/>
        <v>0</v>
      </c>
      <c r="AD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4">
        <f t="shared" si="672"/>
        <v>0</v>
      </c>
      <c r="AH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4">
        <f t="shared" si="673"/>
        <v>0</v>
      </c>
      <c r="AL285" s="214">
        <f t="shared" si="674"/>
        <v>0</v>
      </c>
    </row>
    <row r="286" spans="2:38" x14ac:dyDescent="0.25">
      <c r="B286" s="212" t="s">
        <v>1182</v>
      </c>
      <c r="C286" s="213" t="s">
        <v>1183</v>
      </c>
      <c r="D2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4">
        <f t="shared" si="667"/>
        <v>0</v>
      </c>
      <c r="G286" s="214"/>
      <c r="H286" s="214">
        <f t="shared" si="668"/>
        <v>0</v>
      </c>
      <c r="I286" s="214"/>
      <c r="J286" s="214">
        <f t="shared" si="669"/>
        <v>0</v>
      </c>
      <c r="K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4">
        <f t="shared" si="670"/>
        <v>0</v>
      </c>
      <c r="Z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4">
        <f t="shared" si="671"/>
        <v>0</v>
      </c>
      <c r="AD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4">
        <f t="shared" si="672"/>
        <v>0</v>
      </c>
      <c r="AH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4">
        <f t="shared" si="673"/>
        <v>0</v>
      </c>
      <c r="AL286" s="214">
        <f t="shared" si="674"/>
        <v>0</v>
      </c>
    </row>
    <row r="287" spans="2:38" x14ac:dyDescent="0.25">
      <c r="B287" s="212" t="s">
        <v>1184</v>
      </c>
      <c r="C287" s="213" t="s">
        <v>1185</v>
      </c>
      <c r="D2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4">
        <f t="shared" si="667"/>
        <v>0</v>
      </c>
      <c r="G287" s="214"/>
      <c r="H287" s="214">
        <f t="shared" si="668"/>
        <v>0</v>
      </c>
      <c r="I287" s="214"/>
      <c r="J287" s="214">
        <f t="shared" si="669"/>
        <v>0</v>
      </c>
      <c r="K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4">
        <f t="shared" si="670"/>
        <v>0</v>
      </c>
      <c r="Z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4">
        <f t="shared" si="671"/>
        <v>0</v>
      </c>
      <c r="AD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4">
        <f t="shared" si="672"/>
        <v>0</v>
      </c>
      <c r="AH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4">
        <f t="shared" si="673"/>
        <v>0</v>
      </c>
      <c r="AL287" s="214">
        <f t="shared" si="674"/>
        <v>0</v>
      </c>
    </row>
    <row r="288" spans="2:38" x14ac:dyDescent="0.25">
      <c r="B288" s="212" t="s">
        <v>449</v>
      </c>
      <c r="C288" s="213" t="s">
        <v>1186</v>
      </c>
      <c r="D2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4">
        <f t="shared" si="667"/>
        <v>0</v>
      </c>
      <c r="G288" s="214"/>
      <c r="H288" s="214">
        <f t="shared" si="668"/>
        <v>0</v>
      </c>
      <c r="I288" s="214"/>
      <c r="J288" s="214">
        <f t="shared" si="669"/>
        <v>0</v>
      </c>
      <c r="K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4">
        <f t="shared" si="670"/>
        <v>0</v>
      </c>
      <c r="Z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4">
        <f t="shared" si="671"/>
        <v>0</v>
      </c>
      <c r="AD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4">
        <f t="shared" si="672"/>
        <v>0</v>
      </c>
      <c r="AH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4">
        <f t="shared" si="673"/>
        <v>0</v>
      </c>
      <c r="AL288" s="214">
        <f t="shared" si="674"/>
        <v>0</v>
      </c>
    </row>
    <row r="289" spans="2:38" x14ac:dyDescent="0.25">
      <c r="B289" s="212" t="s">
        <v>1187</v>
      </c>
      <c r="C289" s="213" t="s">
        <v>1188</v>
      </c>
      <c r="D2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4">
        <f t="shared" si="667"/>
        <v>0</v>
      </c>
      <c r="G289" s="214"/>
      <c r="H289" s="214">
        <f t="shared" si="668"/>
        <v>0</v>
      </c>
      <c r="I289" s="214"/>
      <c r="J289" s="214">
        <f t="shared" si="669"/>
        <v>0</v>
      </c>
      <c r="K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4">
        <f t="shared" si="670"/>
        <v>0</v>
      </c>
      <c r="Z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4">
        <f t="shared" si="671"/>
        <v>0</v>
      </c>
      <c r="AD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4">
        <f t="shared" si="672"/>
        <v>0</v>
      </c>
      <c r="AH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4">
        <f t="shared" si="673"/>
        <v>0</v>
      </c>
      <c r="AL289" s="214">
        <f t="shared" si="674"/>
        <v>0</v>
      </c>
    </row>
    <row r="290" spans="2:38" x14ac:dyDescent="0.25">
      <c r="B290" s="212" t="s">
        <v>1189</v>
      </c>
      <c r="C290" s="213" t="s">
        <v>1190</v>
      </c>
      <c r="D2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4">
        <f t="shared" si="667"/>
        <v>0</v>
      </c>
      <c r="G290" s="214"/>
      <c r="H290" s="214">
        <f t="shared" si="668"/>
        <v>0</v>
      </c>
      <c r="I290" s="214"/>
      <c r="J290" s="214">
        <f t="shared" si="669"/>
        <v>0</v>
      </c>
      <c r="K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4">
        <f t="shared" si="670"/>
        <v>0</v>
      </c>
      <c r="Z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4">
        <f t="shared" si="671"/>
        <v>0</v>
      </c>
      <c r="AD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4">
        <f t="shared" si="672"/>
        <v>0</v>
      </c>
      <c r="AH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4">
        <f t="shared" si="673"/>
        <v>0</v>
      </c>
      <c r="AL290" s="214">
        <f t="shared" si="674"/>
        <v>0</v>
      </c>
    </row>
    <row r="291" spans="2:38" x14ac:dyDescent="0.25">
      <c r="B291" s="212" t="s">
        <v>1191</v>
      </c>
      <c r="C291" s="213" t="s">
        <v>1192</v>
      </c>
      <c r="D2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4">
        <f t="shared" si="667"/>
        <v>0</v>
      </c>
      <c r="G291" s="214"/>
      <c r="H291" s="214">
        <f t="shared" si="668"/>
        <v>0</v>
      </c>
      <c r="I291" s="214"/>
      <c r="J291" s="214">
        <f t="shared" si="669"/>
        <v>0</v>
      </c>
      <c r="K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4">
        <f t="shared" si="670"/>
        <v>0</v>
      </c>
      <c r="Z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4">
        <f t="shared" si="671"/>
        <v>0</v>
      </c>
      <c r="AD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4">
        <f t="shared" si="672"/>
        <v>0</v>
      </c>
      <c r="AH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4">
        <f t="shared" si="673"/>
        <v>0</v>
      </c>
      <c r="AL291" s="214">
        <f t="shared" si="674"/>
        <v>0</v>
      </c>
    </row>
    <row r="292" spans="2:38" x14ac:dyDescent="0.25">
      <c r="B292" s="212" t="s">
        <v>1193</v>
      </c>
      <c r="C292" s="213" t="s">
        <v>1186</v>
      </c>
      <c r="D2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4">
        <f t="shared" si="667"/>
        <v>0</v>
      </c>
      <c r="G292" s="214"/>
      <c r="H292" s="214">
        <f t="shared" si="668"/>
        <v>0</v>
      </c>
      <c r="I292" s="214"/>
      <c r="J292" s="214">
        <f t="shared" si="669"/>
        <v>0</v>
      </c>
      <c r="K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4">
        <f t="shared" si="670"/>
        <v>0</v>
      </c>
      <c r="Z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4">
        <f t="shared" si="671"/>
        <v>0</v>
      </c>
      <c r="AD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4">
        <f t="shared" si="672"/>
        <v>0</v>
      </c>
      <c r="AH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4">
        <f t="shared" si="673"/>
        <v>0</v>
      </c>
      <c r="AL292" s="214">
        <f t="shared" si="674"/>
        <v>0</v>
      </c>
    </row>
    <row r="293" spans="2:38" x14ac:dyDescent="0.25">
      <c r="B293" s="212" t="s">
        <v>1194</v>
      </c>
      <c r="C293" s="213" t="s">
        <v>1195</v>
      </c>
      <c r="D2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4">
        <f t="shared" si="667"/>
        <v>0</v>
      </c>
      <c r="G293" s="214"/>
      <c r="H293" s="214">
        <f t="shared" si="668"/>
        <v>0</v>
      </c>
      <c r="I293" s="214"/>
      <c r="J293" s="214">
        <f t="shared" si="669"/>
        <v>0</v>
      </c>
      <c r="K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4">
        <f t="shared" si="670"/>
        <v>0</v>
      </c>
      <c r="Z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4">
        <f t="shared" si="671"/>
        <v>0</v>
      </c>
      <c r="AD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4">
        <f t="shared" si="672"/>
        <v>0</v>
      </c>
      <c r="AH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4">
        <f t="shared" si="673"/>
        <v>0</v>
      </c>
      <c r="AL293" s="214">
        <f t="shared" si="674"/>
        <v>0</v>
      </c>
    </row>
    <row r="294" spans="2:38" x14ac:dyDescent="0.25">
      <c r="B294" s="212" t="s">
        <v>1196</v>
      </c>
      <c r="C294" s="213" t="s">
        <v>1197</v>
      </c>
      <c r="D2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4">
        <f t="shared" si="667"/>
        <v>0</v>
      </c>
      <c r="G294" s="214"/>
      <c r="H294" s="214">
        <f t="shared" si="668"/>
        <v>0</v>
      </c>
      <c r="I294" s="214"/>
      <c r="J294" s="214">
        <f t="shared" si="669"/>
        <v>0</v>
      </c>
      <c r="K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4">
        <f t="shared" si="670"/>
        <v>0</v>
      </c>
      <c r="Z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4">
        <f t="shared" si="671"/>
        <v>0</v>
      </c>
      <c r="AD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4">
        <f t="shared" si="672"/>
        <v>0</v>
      </c>
      <c r="AH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4">
        <f t="shared" si="673"/>
        <v>0</v>
      </c>
      <c r="AL294" s="214">
        <f t="shared" si="674"/>
        <v>0</v>
      </c>
    </row>
    <row r="295" spans="2:38" x14ac:dyDescent="0.25">
      <c r="B295" s="212" t="s">
        <v>1198</v>
      </c>
      <c r="C295" s="213" t="s">
        <v>1199</v>
      </c>
      <c r="D2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4">
        <f t="shared" si="667"/>
        <v>0</v>
      </c>
      <c r="G295" s="214"/>
      <c r="H295" s="214">
        <f t="shared" si="668"/>
        <v>0</v>
      </c>
      <c r="I295" s="214"/>
      <c r="J295" s="214">
        <f t="shared" si="669"/>
        <v>0</v>
      </c>
      <c r="K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4">
        <f t="shared" si="670"/>
        <v>0</v>
      </c>
      <c r="Z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4">
        <f t="shared" si="671"/>
        <v>0</v>
      </c>
      <c r="AD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4">
        <f t="shared" si="672"/>
        <v>0</v>
      </c>
      <c r="AH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4">
        <f t="shared" si="673"/>
        <v>0</v>
      </c>
      <c r="AL295" s="214">
        <f t="shared" si="674"/>
        <v>0</v>
      </c>
    </row>
    <row r="296" spans="2:38" x14ac:dyDescent="0.25">
      <c r="B296" s="212" t="s">
        <v>1200</v>
      </c>
      <c r="C296" s="213" t="s">
        <v>1201</v>
      </c>
      <c r="D2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4">
        <f t="shared" si="667"/>
        <v>0</v>
      </c>
      <c r="G296" s="214"/>
      <c r="H296" s="214">
        <f t="shared" si="668"/>
        <v>0</v>
      </c>
      <c r="I296" s="214"/>
      <c r="J296" s="214">
        <f t="shared" si="669"/>
        <v>0</v>
      </c>
      <c r="K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4">
        <f t="shared" si="670"/>
        <v>0</v>
      </c>
      <c r="Z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4">
        <f t="shared" si="671"/>
        <v>0</v>
      </c>
      <c r="AD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4">
        <f t="shared" si="672"/>
        <v>0</v>
      </c>
      <c r="AH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4">
        <f t="shared" si="673"/>
        <v>0</v>
      </c>
      <c r="AL296" s="214">
        <f t="shared" si="674"/>
        <v>0</v>
      </c>
    </row>
    <row r="297" spans="2:38" x14ac:dyDescent="0.25">
      <c r="B297" s="212" t="s">
        <v>1202</v>
      </c>
      <c r="C297" s="213" t="s">
        <v>1203</v>
      </c>
      <c r="D2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4">
        <f t="shared" si="667"/>
        <v>0</v>
      </c>
      <c r="G297" s="214"/>
      <c r="H297" s="214">
        <f t="shared" si="668"/>
        <v>0</v>
      </c>
      <c r="I297" s="214"/>
      <c r="J297" s="214">
        <f t="shared" si="669"/>
        <v>0</v>
      </c>
      <c r="K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4">
        <f t="shared" si="670"/>
        <v>0</v>
      </c>
      <c r="Z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4">
        <f t="shared" si="671"/>
        <v>0</v>
      </c>
      <c r="AD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4">
        <f t="shared" si="672"/>
        <v>0</v>
      </c>
      <c r="AH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4">
        <f t="shared" si="673"/>
        <v>0</v>
      </c>
      <c r="AL297" s="214">
        <f t="shared" si="674"/>
        <v>0</v>
      </c>
    </row>
    <row r="298" spans="2:38" x14ac:dyDescent="0.25">
      <c r="B298" s="212" t="s">
        <v>1204</v>
      </c>
      <c r="C298" s="213" t="s">
        <v>1205</v>
      </c>
      <c r="D2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4">
        <f t="shared" si="667"/>
        <v>0</v>
      </c>
      <c r="G298" s="214"/>
      <c r="H298" s="214">
        <f t="shared" si="668"/>
        <v>0</v>
      </c>
      <c r="I298" s="214"/>
      <c r="J298" s="214">
        <f t="shared" si="669"/>
        <v>0</v>
      </c>
      <c r="K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4">
        <f t="shared" si="670"/>
        <v>0</v>
      </c>
      <c r="Z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4">
        <f t="shared" si="671"/>
        <v>0</v>
      </c>
      <c r="AD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4">
        <f t="shared" si="672"/>
        <v>0</v>
      </c>
      <c r="AH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4">
        <f t="shared" si="673"/>
        <v>0</v>
      </c>
      <c r="AL298" s="214">
        <f t="shared" si="674"/>
        <v>0</v>
      </c>
    </row>
    <row r="299" spans="2:38" x14ac:dyDescent="0.25">
      <c r="B299" s="212" t="s">
        <v>1206</v>
      </c>
      <c r="C299" s="213" t="s">
        <v>1207</v>
      </c>
      <c r="D2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4">
        <f t="shared" si="667"/>
        <v>0</v>
      </c>
      <c r="G299" s="214"/>
      <c r="H299" s="214">
        <f t="shared" si="668"/>
        <v>0</v>
      </c>
      <c r="I299" s="214"/>
      <c r="J299" s="214">
        <f t="shared" si="669"/>
        <v>0</v>
      </c>
      <c r="K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4">
        <f t="shared" si="670"/>
        <v>0</v>
      </c>
      <c r="Z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4">
        <f t="shared" si="671"/>
        <v>0</v>
      </c>
      <c r="AD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4">
        <f t="shared" si="672"/>
        <v>0</v>
      </c>
      <c r="AH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4">
        <f t="shared" si="673"/>
        <v>0</v>
      </c>
      <c r="AL299" s="214">
        <f t="shared" si="674"/>
        <v>0</v>
      </c>
    </row>
    <row r="300" spans="2:38" x14ac:dyDescent="0.25">
      <c r="B300" s="212" t="s">
        <v>1208</v>
      </c>
      <c r="C300" s="213" t="s">
        <v>1209</v>
      </c>
      <c r="D3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4">
        <f t="shared" si="667"/>
        <v>0</v>
      </c>
      <c r="G300" s="214"/>
      <c r="H300" s="214">
        <f t="shared" si="668"/>
        <v>0</v>
      </c>
      <c r="I300" s="214"/>
      <c r="J300" s="214">
        <f t="shared" si="669"/>
        <v>0</v>
      </c>
      <c r="K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4">
        <f t="shared" si="670"/>
        <v>0</v>
      </c>
      <c r="Z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4">
        <f t="shared" si="671"/>
        <v>0</v>
      </c>
      <c r="AD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4">
        <f t="shared" si="672"/>
        <v>0</v>
      </c>
      <c r="AH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4">
        <f t="shared" si="673"/>
        <v>0</v>
      </c>
      <c r="AL300" s="214">
        <f t="shared" si="674"/>
        <v>0</v>
      </c>
    </row>
    <row r="301" spans="2:38" x14ac:dyDescent="0.25">
      <c r="B301" s="212" t="s">
        <v>1210</v>
      </c>
      <c r="C301" s="213" t="s">
        <v>1211</v>
      </c>
      <c r="D3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4">
        <f t="shared" si="667"/>
        <v>0</v>
      </c>
      <c r="G301" s="214"/>
      <c r="H301" s="214">
        <f t="shared" si="668"/>
        <v>0</v>
      </c>
      <c r="I301" s="214"/>
      <c r="J301" s="214">
        <f t="shared" si="669"/>
        <v>0</v>
      </c>
      <c r="K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4">
        <f t="shared" si="670"/>
        <v>0</v>
      </c>
      <c r="Z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4">
        <f t="shared" si="671"/>
        <v>0</v>
      </c>
      <c r="AD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4">
        <f t="shared" si="672"/>
        <v>0</v>
      </c>
      <c r="AH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4">
        <f t="shared" si="673"/>
        <v>0</v>
      </c>
      <c r="AL301" s="214">
        <f t="shared" si="674"/>
        <v>0</v>
      </c>
    </row>
    <row r="302" spans="2:38" x14ac:dyDescent="0.25">
      <c r="B302" s="212" t="s">
        <v>1212</v>
      </c>
      <c r="C302" s="213" t="s">
        <v>1213</v>
      </c>
      <c r="D3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4">
        <f t="shared" si="667"/>
        <v>0</v>
      </c>
      <c r="G302" s="214"/>
      <c r="H302" s="214">
        <f t="shared" si="668"/>
        <v>0</v>
      </c>
      <c r="I302" s="214"/>
      <c r="J302" s="214">
        <f t="shared" si="669"/>
        <v>0</v>
      </c>
      <c r="K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4">
        <f t="shared" si="670"/>
        <v>0</v>
      </c>
      <c r="Z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4">
        <f t="shared" si="671"/>
        <v>0</v>
      </c>
      <c r="AD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4">
        <f t="shared" si="672"/>
        <v>0</v>
      </c>
      <c r="AH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4">
        <f t="shared" si="673"/>
        <v>0</v>
      </c>
      <c r="AL302" s="214">
        <f t="shared" si="674"/>
        <v>0</v>
      </c>
    </row>
    <row r="303" spans="2:38" x14ac:dyDescent="0.25">
      <c r="B303" s="212" t="s">
        <v>1214</v>
      </c>
      <c r="C303" s="213" t="s">
        <v>1215</v>
      </c>
      <c r="D3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4">
        <f t="shared" si="667"/>
        <v>0</v>
      </c>
      <c r="G303" s="214"/>
      <c r="H303" s="214">
        <f t="shared" si="668"/>
        <v>0</v>
      </c>
      <c r="I303" s="214"/>
      <c r="J303" s="214">
        <f t="shared" si="669"/>
        <v>0</v>
      </c>
      <c r="K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4">
        <f t="shared" si="670"/>
        <v>0</v>
      </c>
      <c r="Z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4">
        <f t="shared" si="671"/>
        <v>0</v>
      </c>
      <c r="AD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4">
        <f t="shared" si="672"/>
        <v>0</v>
      </c>
      <c r="AH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4">
        <f t="shared" si="673"/>
        <v>0</v>
      </c>
      <c r="AL303" s="214">
        <f t="shared" si="674"/>
        <v>0</v>
      </c>
    </row>
    <row r="304" spans="2:38" x14ac:dyDescent="0.25">
      <c r="B304" s="212" t="s">
        <v>1216</v>
      </c>
      <c r="C304" s="213" t="s">
        <v>1217</v>
      </c>
      <c r="D3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4">
        <f t="shared" si="597"/>
        <v>0</v>
      </c>
      <c r="G304" s="214"/>
      <c r="H304" s="214">
        <f t="shared" si="598"/>
        <v>0</v>
      </c>
      <c r="I304" s="214"/>
      <c r="J304" s="214">
        <f t="shared" si="599"/>
        <v>0</v>
      </c>
      <c r="K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4">
        <f t="shared" si="601"/>
        <v>0</v>
      </c>
      <c r="Z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4">
        <f t="shared" si="602"/>
        <v>0</v>
      </c>
      <c r="AD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4">
        <f t="shared" si="603"/>
        <v>0</v>
      </c>
      <c r="AH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4">
        <f t="shared" si="604"/>
        <v>0</v>
      </c>
      <c r="AL304" s="214">
        <f t="shared" si="605"/>
        <v>0</v>
      </c>
    </row>
    <row r="305" spans="2:38" x14ac:dyDescent="0.25">
      <c r="B305" s="212" t="s">
        <v>1218</v>
      </c>
      <c r="C305" s="213" t="s">
        <v>1219</v>
      </c>
      <c r="D3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4">
        <f t="shared" si="597"/>
        <v>0</v>
      </c>
      <c r="G305" s="214"/>
      <c r="H305" s="214">
        <f t="shared" si="598"/>
        <v>0</v>
      </c>
      <c r="I305" s="214"/>
      <c r="J305" s="214">
        <f t="shared" si="599"/>
        <v>0</v>
      </c>
      <c r="K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4">
        <f t="shared" si="601"/>
        <v>0</v>
      </c>
      <c r="Z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4">
        <f t="shared" si="602"/>
        <v>0</v>
      </c>
      <c r="AD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4">
        <f t="shared" si="603"/>
        <v>0</v>
      </c>
      <c r="AH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4">
        <f t="shared" si="604"/>
        <v>0</v>
      </c>
      <c r="AL305" s="214">
        <f t="shared" si="605"/>
        <v>0</v>
      </c>
    </row>
    <row r="306" spans="2:38" x14ac:dyDescent="0.25">
      <c r="B306" s="212" t="s">
        <v>1220</v>
      </c>
      <c r="C306" s="213" t="s">
        <v>1221</v>
      </c>
      <c r="D3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4">
        <f t="shared" si="597"/>
        <v>0</v>
      </c>
      <c r="G306" s="214"/>
      <c r="H306" s="214">
        <f t="shared" si="598"/>
        <v>0</v>
      </c>
      <c r="I306" s="214"/>
      <c r="J306" s="214">
        <f t="shared" si="599"/>
        <v>0</v>
      </c>
      <c r="K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4">
        <f t="shared" si="601"/>
        <v>0</v>
      </c>
      <c r="Z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4">
        <f t="shared" si="602"/>
        <v>0</v>
      </c>
      <c r="AD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4">
        <f t="shared" si="603"/>
        <v>0</v>
      </c>
      <c r="AH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4">
        <f t="shared" si="604"/>
        <v>0</v>
      </c>
      <c r="AL306" s="214">
        <f t="shared" si="605"/>
        <v>0</v>
      </c>
    </row>
    <row r="307" spans="2:38" x14ac:dyDescent="0.25">
      <c r="B307" s="212" t="s">
        <v>1222</v>
      </c>
      <c r="C307" s="213" t="s">
        <v>1223</v>
      </c>
      <c r="D3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4">
        <f t="shared" si="597"/>
        <v>0</v>
      </c>
      <c r="G307" s="214"/>
      <c r="H307" s="214">
        <f t="shared" si="598"/>
        <v>0</v>
      </c>
      <c r="I307" s="214"/>
      <c r="J307" s="214">
        <f t="shared" si="599"/>
        <v>0</v>
      </c>
      <c r="K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4">
        <f t="shared" si="601"/>
        <v>0</v>
      </c>
      <c r="Z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4">
        <f t="shared" si="602"/>
        <v>0</v>
      </c>
      <c r="AD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4">
        <f t="shared" si="603"/>
        <v>0</v>
      </c>
      <c r="AH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4">
        <f t="shared" si="604"/>
        <v>0</v>
      </c>
      <c r="AL307" s="214">
        <f t="shared" si="605"/>
        <v>0</v>
      </c>
    </row>
    <row r="308" spans="2:38" x14ac:dyDescent="0.25">
      <c r="B308" s="212" t="s">
        <v>1224</v>
      </c>
      <c r="C308" s="213" t="s">
        <v>1225</v>
      </c>
      <c r="D3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4">
        <f t="shared" si="597"/>
        <v>0</v>
      </c>
      <c r="G308" s="214"/>
      <c r="H308" s="214">
        <f t="shared" si="598"/>
        <v>0</v>
      </c>
      <c r="I308" s="214"/>
      <c r="J308" s="214">
        <f t="shared" si="599"/>
        <v>0</v>
      </c>
      <c r="K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4">
        <f t="shared" si="601"/>
        <v>0</v>
      </c>
      <c r="Z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4">
        <f t="shared" si="602"/>
        <v>0</v>
      </c>
      <c r="AD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4">
        <f t="shared" si="603"/>
        <v>0</v>
      </c>
      <c r="AH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4">
        <f t="shared" si="604"/>
        <v>0</v>
      </c>
      <c r="AL308" s="214">
        <f t="shared" si="605"/>
        <v>0</v>
      </c>
    </row>
    <row r="309" spans="2:38" x14ac:dyDescent="0.25">
      <c r="B309" s="212" t="s">
        <v>1226</v>
      </c>
      <c r="C309" s="213" t="s">
        <v>1227</v>
      </c>
      <c r="D3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4">
        <f t="shared" si="597"/>
        <v>0</v>
      </c>
      <c r="G309" s="214"/>
      <c r="H309" s="214">
        <f t="shared" si="598"/>
        <v>0</v>
      </c>
      <c r="I309" s="214"/>
      <c r="J309" s="214">
        <f t="shared" si="599"/>
        <v>0</v>
      </c>
      <c r="K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4">
        <f t="shared" si="601"/>
        <v>0</v>
      </c>
      <c r="Z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4">
        <f t="shared" si="602"/>
        <v>0</v>
      </c>
      <c r="AD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4">
        <f t="shared" si="603"/>
        <v>0</v>
      </c>
      <c r="AH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4">
        <f t="shared" si="604"/>
        <v>0</v>
      </c>
      <c r="AL309" s="214">
        <f t="shared" si="605"/>
        <v>0</v>
      </c>
    </row>
    <row r="310" spans="2:38" x14ac:dyDescent="0.25">
      <c r="B310" s="212" t="s">
        <v>1228</v>
      </c>
      <c r="C310" s="213" t="s">
        <v>1229</v>
      </c>
      <c r="D3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4">
        <f t="shared" si="597"/>
        <v>0</v>
      </c>
      <c r="G310" s="214"/>
      <c r="H310" s="214">
        <f t="shared" si="598"/>
        <v>0</v>
      </c>
      <c r="I310" s="214"/>
      <c r="J310" s="214">
        <f t="shared" si="599"/>
        <v>0</v>
      </c>
      <c r="K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4">
        <f t="shared" si="601"/>
        <v>0</v>
      </c>
      <c r="Z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4">
        <f t="shared" si="602"/>
        <v>0</v>
      </c>
      <c r="AD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4">
        <f t="shared" si="603"/>
        <v>0</v>
      </c>
      <c r="AH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4">
        <f t="shared" si="604"/>
        <v>0</v>
      </c>
      <c r="AL310" s="214">
        <f t="shared" si="605"/>
        <v>0</v>
      </c>
    </row>
    <row r="311" spans="2:38" x14ac:dyDescent="0.25">
      <c r="B311" s="212" t="s">
        <v>1230</v>
      </c>
      <c r="C311" s="213" t="s">
        <v>1231</v>
      </c>
      <c r="D3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4">
        <f t="shared" si="597"/>
        <v>0</v>
      </c>
      <c r="G311" s="214"/>
      <c r="H311" s="214">
        <f t="shared" si="598"/>
        <v>0</v>
      </c>
      <c r="I311" s="214"/>
      <c r="J311" s="214">
        <f t="shared" si="599"/>
        <v>0</v>
      </c>
      <c r="K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4">
        <f t="shared" si="601"/>
        <v>0</v>
      </c>
      <c r="Z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4">
        <f t="shared" si="602"/>
        <v>0</v>
      </c>
      <c r="AD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4">
        <f t="shared" si="603"/>
        <v>0</v>
      </c>
      <c r="AH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4">
        <f t="shared" si="604"/>
        <v>0</v>
      </c>
      <c r="AL311" s="214">
        <f t="shared" si="605"/>
        <v>0</v>
      </c>
    </row>
    <row r="312" spans="2:38" x14ac:dyDescent="0.25">
      <c r="B312" s="212" t="s">
        <v>1232</v>
      </c>
      <c r="C312" s="213" t="s">
        <v>1233</v>
      </c>
      <c r="D3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4">
        <f t="shared" ref="F312:F314" si="675">D312+E312</f>
        <v>0</v>
      </c>
      <c r="G312" s="214"/>
      <c r="H312" s="214">
        <f t="shared" ref="H312:H314" si="676">F312-G312</f>
        <v>0</v>
      </c>
      <c r="I312" s="214"/>
      <c r="J312" s="214">
        <f t="shared" ref="J312:J314" si="677">F312-I312</f>
        <v>0</v>
      </c>
      <c r="K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4">
        <f t="shared" ref="Y312:Y314" si="678">V312+W312+X312</f>
        <v>0</v>
      </c>
      <c r="Z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4">
        <f t="shared" ref="AC312:AC314" si="679">Z312+AA312+AB312</f>
        <v>0</v>
      </c>
      <c r="AD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4">
        <f t="shared" ref="AG312:AG314" si="680">AD312+AE312+AF312</f>
        <v>0</v>
      </c>
      <c r="AH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4">
        <f t="shared" ref="AK312:AK314" si="681">AH312+AI312+AJ312</f>
        <v>0</v>
      </c>
      <c r="AL312" s="214">
        <f t="shared" ref="AL312:AL314" si="682">Y312+AC312+AG312+AK312</f>
        <v>0</v>
      </c>
    </row>
    <row r="313" spans="2:38" x14ac:dyDescent="0.25">
      <c r="B313" s="212" t="s">
        <v>1234</v>
      </c>
      <c r="C313" s="213" t="s">
        <v>1235</v>
      </c>
      <c r="D3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4">
        <f t="shared" si="675"/>
        <v>0</v>
      </c>
      <c r="G313" s="214"/>
      <c r="H313" s="214">
        <f t="shared" si="676"/>
        <v>0</v>
      </c>
      <c r="I313" s="214"/>
      <c r="J313" s="214">
        <f t="shared" si="677"/>
        <v>0</v>
      </c>
      <c r="K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4">
        <f t="shared" si="678"/>
        <v>0</v>
      </c>
      <c r="Z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4">
        <f t="shared" si="679"/>
        <v>0</v>
      </c>
      <c r="AD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4">
        <f t="shared" si="680"/>
        <v>0</v>
      </c>
      <c r="AH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4">
        <f t="shared" si="681"/>
        <v>0</v>
      </c>
      <c r="AL313" s="214">
        <f t="shared" si="682"/>
        <v>0</v>
      </c>
    </row>
    <row r="314" spans="2:38" x14ac:dyDescent="0.25">
      <c r="B314" s="212" t="s">
        <v>1236</v>
      </c>
      <c r="C314" s="213" t="s">
        <v>1237</v>
      </c>
      <c r="D3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4">
        <f t="shared" si="675"/>
        <v>0</v>
      </c>
      <c r="G314" s="214"/>
      <c r="H314" s="214">
        <f t="shared" si="676"/>
        <v>0</v>
      </c>
      <c r="I314" s="214"/>
      <c r="J314" s="214">
        <f t="shared" si="677"/>
        <v>0</v>
      </c>
      <c r="K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4">
        <f t="shared" si="678"/>
        <v>0</v>
      </c>
      <c r="Z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4">
        <f t="shared" si="679"/>
        <v>0</v>
      </c>
      <c r="AD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4">
        <f t="shared" si="680"/>
        <v>0</v>
      </c>
      <c r="AH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4">
        <f t="shared" si="681"/>
        <v>0</v>
      </c>
      <c r="AL314" s="214">
        <f t="shared" si="682"/>
        <v>0</v>
      </c>
    </row>
    <row r="315" spans="2:38" x14ac:dyDescent="0.25">
      <c r="B315" s="220" t="s">
        <v>450</v>
      </c>
      <c r="C315" s="221" t="s">
        <v>324</v>
      </c>
      <c r="D315" s="222">
        <f>SUM(D316:D329)</f>
        <v>0</v>
      </c>
      <c r="E315" s="222">
        <f>SUM(E316:E329)</f>
        <v>0</v>
      </c>
      <c r="F315" s="222">
        <f t="shared" si="597"/>
        <v>0</v>
      </c>
      <c r="G315" s="222">
        <f>SUM(G316:G329)</f>
        <v>0</v>
      </c>
      <c r="H315" s="222">
        <f t="shared" si="598"/>
        <v>0</v>
      </c>
      <c r="I315" s="222">
        <f>SUM(I316:I329)</f>
        <v>0</v>
      </c>
      <c r="J315" s="222">
        <f t="shared" si="599"/>
        <v>0</v>
      </c>
      <c r="K315" s="222">
        <f t="shared" ref="K315:X315" si="683">SUM(K316:K329)</f>
        <v>366</v>
      </c>
      <c r="L315" s="222">
        <f t="shared" si="683"/>
        <v>0</v>
      </c>
      <c r="M315" s="222">
        <f t="shared" si="683"/>
        <v>0</v>
      </c>
      <c r="N315" s="222">
        <f t="shared" si="683"/>
        <v>0</v>
      </c>
      <c r="O315" s="222">
        <f t="shared" si="683"/>
        <v>0</v>
      </c>
      <c r="P315" s="222">
        <f t="shared" si="683"/>
        <v>0</v>
      </c>
      <c r="Q315" s="222">
        <f t="shared" si="683"/>
        <v>0</v>
      </c>
      <c r="R315" s="222">
        <f t="shared" si="683"/>
        <v>0</v>
      </c>
      <c r="S315" s="222">
        <f t="shared" si="683"/>
        <v>0</v>
      </c>
      <c r="T315" s="222">
        <f t="shared" si="683"/>
        <v>0</v>
      </c>
      <c r="U315" s="222">
        <f t="shared" si="683"/>
        <v>0</v>
      </c>
      <c r="V315" s="222">
        <f t="shared" si="683"/>
        <v>0</v>
      </c>
      <c r="W315" s="222">
        <f t="shared" si="683"/>
        <v>0</v>
      </c>
      <c r="X315" s="222">
        <f t="shared" si="683"/>
        <v>0</v>
      </c>
      <c r="Y315" s="222">
        <f t="shared" si="601"/>
        <v>0</v>
      </c>
      <c r="Z315" s="222">
        <f>SUM(Z316:Z329)</f>
        <v>0</v>
      </c>
      <c r="AA315" s="222">
        <f>SUM(AA316:AA329)</f>
        <v>366</v>
      </c>
      <c r="AB315" s="222">
        <f>SUM(AB316:AB329)</f>
        <v>0</v>
      </c>
      <c r="AC315" s="222">
        <f t="shared" si="602"/>
        <v>366</v>
      </c>
      <c r="AD315" s="222">
        <f>SUM(AD316:AD329)</f>
        <v>0</v>
      </c>
      <c r="AE315" s="222">
        <f>SUM(AE316:AE329)</f>
        <v>0</v>
      </c>
      <c r="AF315" s="222">
        <f>SUM(AF316:AF329)</f>
        <v>0</v>
      </c>
      <c r="AG315" s="222">
        <f t="shared" si="603"/>
        <v>0</v>
      </c>
      <c r="AH315" s="222">
        <f>SUM(AH316:AH329)</f>
        <v>0</v>
      </c>
      <c r="AI315" s="222">
        <f>SUM(AI316:AI329)</f>
        <v>0</v>
      </c>
      <c r="AJ315" s="222">
        <f>SUM(AJ316:AJ329)</f>
        <v>0</v>
      </c>
      <c r="AK315" s="222">
        <f t="shared" si="604"/>
        <v>0</v>
      </c>
      <c r="AL315" s="222">
        <f t="shared" si="605"/>
        <v>366</v>
      </c>
    </row>
    <row r="316" spans="2:38" x14ac:dyDescent="0.25">
      <c r="B316" s="212" t="s">
        <v>1238</v>
      </c>
      <c r="C316" s="213" t="s">
        <v>1239</v>
      </c>
      <c r="D3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4">
        <f t="shared" si="597"/>
        <v>0</v>
      </c>
      <c r="G316" s="214"/>
      <c r="H316" s="214">
        <f t="shared" si="598"/>
        <v>0</v>
      </c>
      <c r="I316" s="214"/>
      <c r="J316" s="214">
        <f t="shared" si="599"/>
        <v>0</v>
      </c>
      <c r="K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4">
        <f t="shared" si="601"/>
        <v>0</v>
      </c>
      <c r="Z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4">
        <f t="shared" si="602"/>
        <v>0</v>
      </c>
      <c r="AD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4">
        <f t="shared" si="603"/>
        <v>0</v>
      </c>
      <c r="AH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4">
        <f t="shared" si="604"/>
        <v>0</v>
      </c>
      <c r="AL316" s="214">
        <f t="shared" si="605"/>
        <v>0</v>
      </c>
    </row>
    <row r="317" spans="2:38" x14ac:dyDescent="0.25">
      <c r="B317" s="212" t="s">
        <v>451</v>
      </c>
      <c r="C317" s="213" t="s">
        <v>1240</v>
      </c>
      <c r="D3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4">
        <f t="shared" si="597"/>
        <v>0</v>
      </c>
      <c r="G317" s="214"/>
      <c r="H317" s="214">
        <f t="shared" si="598"/>
        <v>0</v>
      </c>
      <c r="I317" s="214"/>
      <c r="J317" s="214">
        <f t="shared" si="599"/>
        <v>0</v>
      </c>
      <c r="K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4">
        <f t="shared" si="601"/>
        <v>0</v>
      </c>
      <c r="Z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4">
        <f t="shared" si="602"/>
        <v>0</v>
      </c>
      <c r="AD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4">
        <f t="shared" si="603"/>
        <v>0</v>
      </c>
      <c r="AH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4">
        <f t="shared" si="604"/>
        <v>0</v>
      </c>
      <c r="AL317" s="214">
        <f t="shared" si="605"/>
        <v>0</v>
      </c>
    </row>
    <row r="318" spans="2:38" x14ac:dyDescent="0.25">
      <c r="B318" s="212" t="s">
        <v>1241</v>
      </c>
      <c r="C318" s="213" t="s">
        <v>1242</v>
      </c>
      <c r="D3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4">
        <f t="shared" si="597"/>
        <v>0</v>
      </c>
      <c r="G318" s="214"/>
      <c r="H318" s="214">
        <f t="shared" si="598"/>
        <v>0</v>
      </c>
      <c r="I318" s="214"/>
      <c r="J318" s="214">
        <f t="shared" si="599"/>
        <v>0</v>
      </c>
      <c r="K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366</v>
      </c>
      <c r="L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4">
        <f t="shared" si="601"/>
        <v>0</v>
      </c>
      <c r="Z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366</v>
      </c>
      <c r="AB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4">
        <f t="shared" si="602"/>
        <v>366</v>
      </c>
      <c r="AD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4">
        <f t="shared" si="603"/>
        <v>0</v>
      </c>
      <c r="AH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4">
        <f t="shared" si="604"/>
        <v>0</v>
      </c>
      <c r="AL318" s="214">
        <f t="shared" si="605"/>
        <v>366</v>
      </c>
    </row>
    <row r="319" spans="2:38" x14ac:dyDescent="0.25">
      <c r="B319" s="212" t="s">
        <v>1243</v>
      </c>
      <c r="C319" s="213" t="s">
        <v>1244</v>
      </c>
      <c r="D3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4">
        <f t="shared" si="597"/>
        <v>0</v>
      </c>
      <c r="G319" s="214"/>
      <c r="H319" s="214">
        <f t="shared" si="598"/>
        <v>0</v>
      </c>
      <c r="I319" s="214"/>
      <c r="J319" s="214">
        <f t="shared" si="599"/>
        <v>0</v>
      </c>
      <c r="K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4">
        <f t="shared" si="601"/>
        <v>0</v>
      </c>
      <c r="Z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4">
        <f t="shared" si="602"/>
        <v>0</v>
      </c>
      <c r="AD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4">
        <f t="shared" si="603"/>
        <v>0</v>
      </c>
      <c r="AH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4">
        <f t="shared" si="604"/>
        <v>0</v>
      </c>
      <c r="AL319" s="214">
        <f t="shared" si="605"/>
        <v>0</v>
      </c>
    </row>
    <row r="320" spans="2:38" x14ac:dyDescent="0.25">
      <c r="B320" s="212" t="s">
        <v>1245</v>
      </c>
      <c r="C320" s="213" t="s">
        <v>1246</v>
      </c>
      <c r="D3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4">
        <f t="shared" si="597"/>
        <v>0</v>
      </c>
      <c r="G320" s="214"/>
      <c r="H320" s="214">
        <f t="shared" si="598"/>
        <v>0</v>
      </c>
      <c r="I320" s="214"/>
      <c r="J320" s="214">
        <f t="shared" si="599"/>
        <v>0</v>
      </c>
      <c r="K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4">
        <f t="shared" si="601"/>
        <v>0</v>
      </c>
      <c r="Z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4">
        <f t="shared" si="602"/>
        <v>0</v>
      </c>
      <c r="AD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4">
        <f t="shared" si="603"/>
        <v>0</v>
      </c>
      <c r="AH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4">
        <f t="shared" si="604"/>
        <v>0</v>
      </c>
      <c r="AL320" s="214">
        <f t="shared" si="605"/>
        <v>0</v>
      </c>
    </row>
    <row r="321" spans="2:38" x14ac:dyDescent="0.25">
      <c r="B321" s="212" t="s">
        <v>1247</v>
      </c>
      <c r="C321" s="213" t="s">
        <v>1248</v>
      </c>
      <c r="D3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4">
        <f t="shared" ref="F321:F322" si="684">D321+E321</f>
        <v>0</v>
      </c>
      <c r="G321" s="214"/>
      <c r="H321" s="214">
        <f t="shared" ref="H321:H322" si="685">F321-G321</f>
        <v>0</v>
      </c>
      <c r="I321" s="214"/>
      <c r="J321" s="214">
        <f t="shared" ref="J321:J322" si="686">F321-I321</f>
        <v>0</v>
      </c>
      <c r="K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4">
        <f t="shared" ref="Y321:Y322" si="687">V321+W321+X321</f>
        <v>0</v>
      </c>
      <c r="Z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4">
        <f t="shared" ref="AC321:AC322" si="688">Z321+AA321+AB321</f>
        <v>0</v>
      </c>
      <c r="AD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4">
        <f t="shared" ref="AG321:AG322" si="689">AD321+AE321+AF321</f>
        <v>0</v>
      </c>
      <c r="AH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4">
        <f t="shared" ref="AK321:AK322" si="690">AH321+AI321+AJ321</f>
        <v>0</v>
      </c>
      <c r="AL321" s="214">
        <f t="shared" ref="AL321:AL322" si="691">Y321+AC321+AG321+AK321</f>
        <v>0</v>
      </c>
    </row>
    <row r="322" spans="2:38" x14ac:dyDescent="0.25">
      <c r="B322" s="212" t="s">
        <v>452</v>
      </c>
      <c r="C322" s="213" t="s">
        <v>1249</v>
      </c>
      <c r="D3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4">
        <f t="shared" si="684"/>
        <v>0</v>
      </c>
      <c r="G322" s="214"/>
      <c r="H322" s="214">
        <f t="shared" si="685"/>
        <v>0</v>
      </c>
      <c r="I322" s="214"/>
      <c r="J322" s="214">
        <f t="shared" si="686"/>
        <v>0</v>
      </c>
      <c r="K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4">
        <f t="shared" si="687"/>
        <v>0</v>
      </c>
      <c r="Z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4">
        <f t="shared" si="688"/>
        <v>0</v>
      </c>
      <c r="AD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4">
        <f t="shared" si="689"/>
        <v>0</v>
      </c>
      <c r="AH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4">
        <f t="shared" si="690"/>
        <v>0</v>
      </c>
      <c r="AL322" s="214">
        <f t="shared" si="691"/>
        <v>0</v>
      </c>
    </row>
    <row r="323" spans="2:38" x14ac:dyDescent="0.25">
      <c r="B323" s="212" t="s">
        <v>1250</v>
      </c>
      <c r="C323" s="213" t="s">
        <v>1251</v>
      </c>
      <c r="D3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4">
        <f t="shared" ref="F323:F326" si="692">D323+E323</f>
        <v>0</v>
      </c>
      <c r="G323" s="214"/>
      <c r="H323" s="214">
        <f t="shared" ref="H323:H326" si="693">F323-G323</f>
        <v>0</v>
      </c>
      <c r="I323" s="214"/>
      <c r="J323" s="214">
        <f t="shared" ref="J323:J326" si="694">F323-I323</f>
        <v>0</v>
      </c>
      <c r="K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4">
        <f t="shared" ref="Y323:Y326" si="695">V323+W323+X323</f>
        <v>0</v>
      </c>
      <c r="Z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4">
        <f t="shared" ref="AC323:AC326" si="696">Z323+AA323+AB323</f>
        <v>0</v>
      </c>
      <c r="AD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4">
        <f t="shared" ref="AG323:AG326" si="697">AD323+AE323+AF323</f>
        <v>0</v>
      </c>
      <c r="AH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4">
        <f t="shared" ref="AK323:AK326" si="698">AH323+AI323+AJ323</f>
        <v>0</v>
      </c>
      <c r="AL323" s="214">
        <f t="shared" ref="AL323:AL326" si="699">Y323+AC323+AG323+AK323</f>
        <v>0</v>
      </c>
    </row>
    <row r="324" spans="2:38" x14ac:dyDescent="0.25">
      <c r="B324" s="212" t="s">
        <v>1252</v>
      </c>
      <c r="C324" s="213" t="s">
        <v>1253</v>
      </c>
      <c r="D3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4">
        <f t="shared" si="692"/>
        <v>0</v>
      </c>
      <c r="G324" s="214"/>
      <c r="H324" s="214">
        <f t="shared" si="693"/>
        <v>0</v>
      </c>
      <c r="I324" s="214"/>
      <c r="J324" s="214">
        <f t="shared" si="694"/>
        <v>0</v>
      </c>
      <c r="K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4">
        <f t="shared" si="695"/>
        <v>0</v>
      </c>
      <c r="Z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4">
        <f t="shared" si="696"/>
        <v>0</v>
      </c>
      <c r="AD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4">
        <f t="shared" si="697"/>
        <v>0</v>
      </c>
      <c r="AH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4">
        <f t="shared" si="698"/>
        <v>0</v>
      </c>
      <c r="AL324" s="214">
        <f t="shared" si="699"/>
        <v>0</v>
      </c>
    </row>
    <row r="325" spans="2:38" x14ac:dyDescent="0.25">
      <c r="B325" s="212" t="s">
        <v>1254</v>
      </c>
      <c r="C325" s="213" t="s">
        <v>1255</v>
      </c>
      <c r="D3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14">
        <f t="shared" si="692"/>
        <v>0</v>
      </c>
      <c r="G325" s="214"/>
      <c r="H325" s="214">
        <f t="shared" si="693"/>
        <v>0</v>
      </c>
      <c r="I325" s="214"/>
      <c r="J325" s="214">
        <f t="shared" si="694"/>
        <v>0</v>
      </c>
      <c r="K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4">
        <f t="shared" si="695"/>
        <v>0</v>
      </c>
      <c r="Z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4">
        <f t="shared" si="696"/>
        <v>0</v>
      </c>
      <c r="AD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4">
        <f t="shared" si="697"/>
        <v>0</v>
      </c>
      <c r="AH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4">
        <f t="shared" si="698"/>
        <v>0</v>
      </c>
      <c r="AL325" s="214">
        <f t="shared" si="699"/>
        <v>0</v>
      </c>
    </row>
    <row r="326" spans="2:38" x14ac:dyDescent="0.25">
      <c r="B326" s="212" t="s">
        <v>1256</v>
      </c>
      <c r="C326" s="213" t="s">
        <v>1257</v>
      </c>
      <c r="D3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4">
        <f t="shared" si="692"/>
        <v>0</v>
      </c>
      <c r="G326" s="214"/>
      <c r="H326" s="214">
        <f t="shared" si="693"/>
        <v>0</v>
      </c>
      <c r="I326" s="214"/>
      <c r="J326" s="214">
        <f t="shared" si="694"/>
        <v>0</v>
      </c>
      <c r="K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4">
        <f t="shared" si="695"/>
        <v>0</v>
      </c>
      <c r="Z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4">
        <f t="shared" si="696"/>
        <v>0</v>
      </c>
      <c r="AD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4">
        <f t="shared" si="697"/>
        <v>0</v>
      </c>
      <c r="AH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4">
        <f t="shared" si="698"/>
        <v>0</v>
      </c>
      <c r="AL326" s="214">
        <f t="shared" si="699"/>
        <v>0</v>
      </c>
    </row>
    <row r="327" spans="2:38" x14ac:dyDescent="0.25">
      <c r="B327" s="212" t="s">
        <v>1258</v>
      </c>
      <c r="C327" s="213" t="s">
        <v>1259</v>
      </c>
      <c r="D3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4">
        <f t="shared" si="597"/>
        <v>0</v>
      </c>
      <c r="G327" s="214"/>
      <c r="H327" s="214">
        <f t="shared" si="598"/>
        <v>0</v>
      </c>
      <c r="I327" s="214"/>
      <c r="J327" s="214">
        <f t="shared" si="599"/>
        <v>0</v>
      </c>
      <c r="K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4">
        <f t="shared" si="601"/>
        <v>0</v>
      </c>
      <c r="Z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4">
        <f t="shared" si="602"/>
        <v>0</v>
      </c>
      <c r="AD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4">
        <f t="shared" si="603"/>
        <v>0</v>
      </c>
      <c r="AH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4">
        <f t="shared" si="604"/>
        <v>0</v>
      </c>
      <c r="AL327" s="214">
        <f t="shared" si="605"/>
        <v>0</v>
      </c>
    </row>
    <row r="328" spans="2:38" x14ac:dyDescent="0.25">
      <c r="B328" s="212" t="s">
        <v>1260</v>
      </c>
      <c r="C328" s="213" t="s">
        <v>1261</v>
      </c>
      <c r="D3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4">
        <f t="shared" ref="F328" si="700">D328+E328</f>
        <v>0</v>
      </c>
      <c r="G328" s="214"/>
      <c r="H328" s="214">
        <f t="shared" ref="H328" si="701">F328-G328</f>
        <v>0</v>
      </c>
      <c r="I328" s="214"/>
      <c r="J328" s="214">
        <f t="shared" ref="J328" si="702">F328-I328</f>
        <v>0</v>
      </c>
      <c r="K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4">
        <f t="shared" ref="Y328" si="703">V328+W328+X328</f>
        <v>0</v>
      </c>
      <c r="Z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4">
        <f t="shared" ref="AC328" si="704">Z328+AA328+AB328</f>
        <v>0</v>
      </c>
      <c r="AD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4">
        <f t="shared" ref="AG328" si="705">AD328+AE328+AF328</f>
        <v>0</v>
      </c>
      <c r="AH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4">
        <f t="shared" ref="AK328" si="706">AH328+AI328+AJ328</f>
        <v>0</v>
      </c>
      <c r="AL328" s="214">
        <f t="shared" ref="AL328" si="707">Y328+AC328+AG328+AK328</f>
        <v>0</v>
      </c>
    </row>
    <row r="329" spans="2:38" x14ac:dyDescent="0.25">
      <c r="B329" s="212" t="s">
        <v>1262</v>
      </c>
      <c r="C329" s="213" t="s">
        <v>1263</v>
      </c>
      <c r="D3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4">
        <f t="shared" ref="F329" si="708">D329+E329</f>
        <v>0</v>
      </c>
      <c r="G329" s="214"/>
      <c r="H329" s="214">
        <f t="shared" ref="H329" si="709">F329-G329</f>
        <v>0</v>
      </c>
      <c r="I329" s="214"/>
      <c r="J329" s="214">
        <f t="shared" ref="J329" si="710">F329-I329</f>
        <v>0</v>
      </c>
      <c r="K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4">
        <f t="shared" ref="Y329" si="711">V329+W329+X329</f>
        <v>0</v>
      </c>
      <c r="Z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4">
        <f t="shared" ref="AC329" si="712">Z329+AA329+AB329</f>
        <v>0</v>
      </c>
      <c r="AD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4">
        <f t="shared" ref="AG329" si="713">AD329+AE329+AF329</f>
        <v>0</v>
      </c>
      <c r="AH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4">
        <f t="shared" ref="AK329" si="714">AH329+AI329+AJ329</f>
        <v>0</v>
      </c>
      <c r="AL329" s="214">
        <f t="shared" ref="AL329" si="715">Y329+AC329+AG329+AK329</f>
        <v>0</v>
      </c>
    </row>
    <row r="330" spans="2:38" x14ac:dyDescent="0.25">
      <c r="B330" s="209" t="s">
        <v>434</v>
      </c>
      <c r="C330" s="210" t="s">
        <v>312</v>
      </c>
      <c r="D330" s="211">
        <f>D331</f>
        <v>0</v>
      </c>
      <c r="E330" s="211">
        <f>E331</f>
        <v>0</v>
      </c>
      <c r="F330" s="211">
        <f t="shared" si="597"/>
        <v>0</v>
      </c>
      <c r="G330" s="211">
        <f t="shared" ref="G330:I330" si="716">G331</f>
        <v>0</v>
      </c>
      <c r="H330" s="211">
        <f t="shared" si="598"/>
        <v>0</v>
      </c>
      <c r="I330" s="211">
        <f t="shared" si="716"/>
        <v>0</v>
      </c>
      <c r="J330" s="211">
        <f t="shared" si="599"/>
        <v>0</v>
      </c>
      <c r="K330" s="211">
        <f t="shared" ref="K330:AJ330" si="717">K331</f>
        <v>0</v>
      </c>
      <c r="L330" s="211">
        <f t="shared" si="717"/>
        <v>0</v>
      </c>
      <c r="M330" s="211">
        <f t="shared" si="717"/>
        <v>0</v>
      </c>
      <c r="N330" s="211">
        <f t="shared" si="717"/>
        <v>0</v>
      </c>
      <c r="O330" s="211">
        <f t="shared" si="717"/>
        <v>0</v>
      </c>
      <c r="P330" s="211">
        <f t="shared" si="717"/>
        <v>0</v>
      </c>
      <c r="Q330" s="211">
        <f t="shared" si="717"/>
        <v>0</v>
      </c>
      <c r="R330" s="211">
        <f t="shared" si="717"/>
        <v>0</v>
      </c>
      <c r="S330" s="211">
        <f t="shared" si="717"/>
        <v>0</v>
      </c>
      <c r="T330" s="211">
        <f t="shared" si="717"/>
        <v>0</v>
      </c>
      <c r="U330" s="211">
        <f t="shared" si="717"/>
        <v>0</v>
      </c>
      <c r="V330" s="211">
        <f t="shared" si="717"/>
        <v>0</v>
      </c>
      <c r="W330" s="211">
        <f t="shared" si="717"/>
        <v>0</v>
      </c>
      <c r="X330" s="211">
        <f t="shared" si="717"/>
        <v>0</v>
      </c>
      <c r="Y330" s="211">
        <f t="shared" si="601"/>
        <v>0</v>
      </c>
      <c r="Z330" s="211">
        <f t="shared" si="717"/>
        <v>0</v>
      </c>
      <c r="AA330" s="211">
        <f t="shared" si="717"/>
        <v>0</v>
      </c>
      <c r="AB330" s="211">
        <f t="shared" si="717"/>
        <v>0</v>
      </c>
      <c r="AC330" s="211">
        <f t="shared" si="602"/>
        <v>0</v>
      </c>
      <c r="AD330" s="211">
        <f t="shared" si="717"/>
        <v>0</v>
      </c>
      <c r="AE330" s="211">
        <f t="shared" si="717"/>
        <v>0</v>
      </c>
      <c r="AF330" s="211">
        <f t="shared" si="717"/>
        <v>0</v>
      </c>
      <c r="AG330" s="211">
        <f t="shared" si="603"/>
        <v>0</v>
      </c>
      <c r="AH330" s="211">
        <f t="shared" si="717"/>
        <v>0</v>
      </c>
      <c r="AI330" s="211">
        <f t="shared" si="717"/>
        <v>0</v>
      </c>
      <c r="AJ330" s="211">
        <f t="shared" si="717"/>
        <v>0</v>
      </c>
      <c r="AK330" s="211">
        <f t="shared" si="604"/>
        <v>0</v>
      </c>
      <c r="AL330" s="211">
        <f t="shared" si="605"/>
        <v>0</v>
      </c>
    </row>
    <row r="331" spans="2:38" x14ac:dyDescent="0.25">
      <c r="B331" s="220" t="s">
        <v>436</v>
      </c>
      <c r="C331" s="221" t="s">
        <v>314</v>
      </c>
      <c r="D331" s="222">
        <f>SUM(D332:D335)</f>
        <v>0</v>
      </c>
      <c r="E331" s="222">
        <f>SUM(E332:E335)</f>
        <v>0</v>
      </c>
      <c r="F331" s="222">
        <f t="shared" si="597"/>
        <v>0</v>
      </c>
      <c r="G331" s="222">
        <f>SUM(G332:G335)</f>
        <v>0</v>
      </c>
      <c r="H331" s="222">
        <f t="shared" si="598"/>
        <v>0</v>
      </c>
      <c r="I331" s="222">
        <f>SUM(I332:I335)</f>
        <v>0</v>
      </c>
      <c r="J331" s="222">
        <f t="shared" si="599"/>
        <v>0</v>
      </c>
      <c r="K331" s="222">
        <f t="shared" ref="K331:X331" si="718">SUM(K332:K335)</f>
        <v>0</v>
      </c>
      <c r="L331" s="222">
        <f t="shared" si="718"/>
        <v>0</v>
      </c>
      <c r="M331" s="222">
        <f t="shared" si="718"/>
        <v>0</v>
      </c>
      <c r="N331" s="222">
        <f t="shared" si="718"/>
        <v>0</v>
      </c>
      <c r="O331" s="222">
        <f t="shared" si="718"/>
        <v>0</v>
      </c>
      <c r="P331" s="222">
        <f t="shared" si="718"/>
        <v>0</v>
      </c>
      <c r="Q331" s="222">
        <f t="shared" si="718"/>
        <v>0</v>
      </c>
      <c r="R331" s="222">
        <f t="shared" si="718"/>
        <v>0</v>
      </c>
      <c r="S331" s="222">
        <f t="shared" si="718"/>
        <v>0</v>
      </c>
      <c r="T331" s="222">
        <f t="shared" si="718"/>
        <v>0</v>
      </c>
      <c r="U331" s="222">
        <f t="shared" si="718"/>
        <v>0</v>
      </c>
      <c r="V331" s="222">
        <f t="shared" si="718"/>
        <v>0</v>
      </c>
      <c r="W331" s="222">
        <f t="shared" si="718"/>
        <v>0</v>
      </c>
      <c r="X331" s="222">
        <f t="shared" si="718"/>
        <v>0</v>
      </c>
      <c r="Y331" s="222">
        <f t="shared" si="601"/>
        <v>0</v>
      </c>
      <c r="Z331" s="222">
        <f>SUM(Z332:Z335)</f>
        <v>0</v>
      </c>
      <c r="AA331" s="222">
        <f>SUM(AA332:AA335)</f>
        <v>0</v>
      </c>
      <c r="AB331" s="222">
        <f>SUM(AB332:AB335)</f>
        <v>0</v>
      </c>
      <c r="AC331" s="222">
        <f t="shared" si="602"/>
        <v>0</v>
      </c>
      <c r="AD331" s="222">
        <f>SUM(AD332:AD335)</f>
        <v>0</v>
      </c>
      <c r="AE331" s="222">
        <f>SUM(AE332:AE335)</f>
        <v>0</v>
      </c>
      <c r="AF331" s="222">
        <f>SUM(AF332:AF335)</f>
        <v>0</v>
      </c>
      <c r="AG331" s="222">
        <f t="shared" si="603"/>
        <v>0</v>
      </c>
      <c r="AH331" s="222">
        <f>SUM(AH332:AH335)</f>
        <v>0</v>
      </c>
      <c r="AI331" s="222">
        <f>SUM(AI332:AI335)</f>
        <v>0</v>
      </c>
      <c r="AJ331" s="222">
        <f>SUM(AJ332:AJ335)</f>
        <v>0</v>
      </c>
      <c r="AK331" s="222">
        <f t="shared" si="604"/>
        <v>0</v>
      </c>
      <c r="AL331" s="222">
        <f t="shared" si="605"/>
        <v>0</v>
      </c>
    </row>
    <row r="332" spans="2:38" x14ac:dyDescent="0.25">
      <c r="B332" s="212" t="s">
        <v>453</v>
      </c>
      <c r="C332" s="213" t="s">
        <v>325</v>
      </c>
      <c r="D3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4">
        <f t="shared" si="597"/>
        <v>0</v>
      </c>
      <c r="G332" s="214"/>
      <c r="H332" s="214">
        <f t="shared" si="598"/>
        <v>0</v>
      </c>
      <c r="I332" s="214"/>
      <c r="J332" s="214">
        <f t="shared" si="599"/>
        <v>0</v>
      </c>
      <c r="K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4">
        <f t="shared" si="601"/>
        <v>0</v>
      </c>
      <c r="Z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4">
        <f t="shared" si="602"/>
        <v>0</v>
      </c>
      <c r="AD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4">
        <f t="shared" si="603"/>
        <v>0</v>
      </c>
      <c r="AH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4">
        <f t="shared" si="604"/>
        <v>0</v>
      </c>
      <c r="AL332" s="214">
        <f t="shared" si="605"/>
        <v>0</v>
      </c>
    </row>
    <row r="333" spans="2:38" x14ac:dyDescent="0.25">
      <c r="B333" s="212" t="s">
        <v>1138</v>
      </c>
      <c r="C333" s="213" t="s">
        <v>1139</v>
      </c>
      <c r="D3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4">
        <f t="shared" ref="F333" si="719">D333+E333</f>
        <v>0</v>
      </c>
      <c r="G333" s="214"/>
      <c r="H333" s="214">
        <f t="shared" ref="H333" si="720">F333-G333</f>
        <v>0</v>
      </c>
      <c r="I333" s="214"/>
      <c r="J333" s="214">
        <f t="shared" ref="J333" si="721">F333-I333</f>
        <v>0</v>
      </c>
      <c r="K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4">
        <f t="shared" ref="Y333" si="722">V333+W333+X333</f>
        <v>0</v>
      </c>
      <c r="Z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4">
        <f t="shared" ref="AC333" si="723">Z333+AA333+AB333</f>
        <v>0</v>
      </c>
      <c r="AD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4">
        <f t="shared" ref="AG333" si="724">AD333+AE333+AF333</f>
        <v>0</v>
      </c>
      <c r="AH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4">
        <f t="shared" ref="AK333" si="725">AH333+AI333+AJ333</f>
        <v>0</v>
      </c>
      <c r="AL333" s="214">
        <f t="shared" ref="AL333" si="726">Y333+AC333+AG333+AK333</f>
        <v>0</v>
      </c>
    </row>
    <row r="334" spans="2:38" x14ac:dyDescent="0.25">
      <c r="B334" s="212" t="s">
        <v>1140</v>
      </c>
      <c r="C334" s="213" t="s">
        <v>1141</v>
      </c>
      <c r="D3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4">
        <f t="shared" ref="F334" si="727">D334+E334</f>
        <v>0</v>
      </c>
      <c r="G334" s="214"/>
      <c r="H334" s="214">
        <f t="shared" ref="H334" si="728">F334-G334</f>
        <v>0</v>
      </c>
      <c r="I334" s="214"/>
      <c r="J334" s="214">
        <f t="shared" ref="J334" si="729">F334-I334</f>
        <v>0</v>
      </c>
      <c r="K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4">
        <f t="shared" ref="Y334" si="730">V334+W334+X334</f>
        <v>0</v>
      </c>
      <c r="Z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4">
        <f t="shared" ref="AC334" si="731">Z334+AA334+AB334</f>
        <v>0</v>
      </c>
      <c r="AD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4">
        <f t="shared" ref="AG334" si="732">AD334+AE334+AF334</f>
        <v>0</v>
      </c>
      <c r="AH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4">
        <f t="shared" ref="AK334" si="733">AH334+AI334+AJ334</f>
        <v>0</v>
      </c>
      <c r="AL334" s="214">
        <f t="shared" ref="AL334" si="734">Y334+AC334+AG334+AK334</f>
        <v>0</v>
      </c>
    </row>
    <row r="335" spans="2:38" x14ac:dyDescent="0.25">
      <c r="B335" s="212" t="s">
        <v>1142</v>
      </c>
      <c r="C335" s="213" t="s">
        <v>1143</v>
      </c>
      <c r="D3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4">
        <f t="shared" si="597"/>
        <v>0</v>
      </c>
      <c r="G335" s="214"/>
      <c r="H335" s="214">
        <f t="shared" si="598"/>
        <v>0</v>
      </c>
      <c r="I335" s="214"/>
      <c r="J335" s="214">
        <f t="shared" si="599"/>
        <v>0</v>
      </c>
      <c r="K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4">
        <f t="shared" si="601"/>
        <v>0</v>
      </c>
      <c r="Z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4">
        <f t="shared" si="602"/>
        <v>0</v>
      </c>
      <c r="AD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4">
        <f t="shared" si="603"/>
        <v>0</v>
      </c>
      <c r="AH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4">
        <f t="shared" si="604"/>
        <v>0</v>
      </c>
      <c r="AL335" s="214">
        <f t="shared" si="605"/>
        <v>0</v>
      </c>
    </row>
    <row r="336" spans="2:38" x14ac:dyDescent="0.25">
      <c r="B336" s="209" t="s">
        <v>454</v>
      </c>
      <c r="C336" s="210" t="s">
        <v>326</v>
      </c>
      <c r="D336" s="211">
        <f>D337+D340+D378+D384</f>
        <v>0</v>
      </c>
      <c r="E336" s="211">
        <f>E337+E340+E378+E384</f>
        <v>0</v>
      </c>
      <c r="F336" s="211">
        <f t="shared" si="597"/>
        <v>0</v>
      </c>
      <c r="G336" s="211">
        <f>G337+G340+G378+G384</f>
        <v>0</v>
      </c>
      <c r="H336" s="211">
        <f t="shared" si="598"/>
        <v>0</v>
      </c>
      <c r="I336" s="211">
        <f>I337+I340+I378+I384</f>
        <v>0</v>
      </c>
      <c r="J336" s="211">
        <f t="shared" si="599"/>
        <v>0</v>
      </c>
      <c r="K336" s="211">
        <f t="shared" ref="K336:X336" si="735">K337+K340+K378+K384</f>
        <v>0</v>
      </c>
      <c r="L336" s="211">
        <f t="shared" si="735"/>
        <v>0</v>
      </c>
      <c r="M336" s="211">
        <f t="shared" si="735"/>
        <v>0</v>
      </c>
      <c r="N336" s="211">
        <f t="shared" si="735"/>
        <v>0</v>
      </c>
      <c r="O336" s="211">
        <f t="shared" si="735"/>
        <v>0</v>
      </c>
      <c r="P336" s="211">
        <f t="shared" si="735"/>
        <v>0</v>
      </c>
      <c r="Q336" s="211">
        <f t="shared" si="735"/>
        <v>0</v>
      </c>
      <c r="R336" s="211">
        <f t="shared" si="735"/>
        <v>0</v>
      </c>
      <c r="S336" s="211">
        <f t="shared" si="735"/>
        <v>0</v>
      </c>
      <c r="T336" s="211">
        <f t="shared" si="735"/>
        <v>0</v>
      </c>
      <c r="U336" s="211">
        <f t="shared" si="735"/>
        <v>0</v>
      </c>
      <c r="V336" s="211">
        <f t="shared" si="735"/>
        <v>0</v>
      </c>
      <c r="W336" s="211">
        <f t="shared" si="735"/>
        <v>0</v>
      </c>
      <c r="X336" s="211">
        <f t="shared" si="735"/>
        <v>0</v>
      </c>
      <c r="Y336" s="211">
        <f t="shared" si="601"/>
        <v>0</v>
      </c>
      <c r="Z336" s="211">
        <f>Z337+Z340+Z378+Z384</f>
        <v>0</v>
      </c>
      <c r="AA336" s="211">
        <f>AA337+AA340+AA378+AA384</f>
        <v>0</v>
      </c>
      <c r="AB336" s="211">
        <f>AB337+AB340+AB378+AB384</f>
        <v>0</v>
      </c>
      <c r="AC336" s="211">
        <f t="shared" si="602"/>
        <v>0</v>
      </c>
      <c r="AD336" s="211">
        <f>AD337+AD340+AD378+AD384</f>
        <v>0</v>
      </c>
      <c r="AE336" s="211">
        <f>AE337+AE340+AE378+AE384</f>
        <v>0</v>
      </c>
      <c r="AF336" s="211">
        <f>AF337+AF340+AF378+AF384</f>
        <v>0</v>
      </c>
      <c r="AG336" s="211">
        <f t="shared" si="603"/>
        <v>0</v>
      </c>
      <c r="AH336" s="211">
        <f>AH337+AH340+AH378+AH384</f>
        <v>0</v>
      </c>
      <c r="AI336" s="211">
        <f>AI337+AI340+AI378+AI384</f>
        <v>0</v>
      </c>
      <c r="AJ336" s="211">
        <f>AJ337+AJ340+AJ378+AJ384</f>
        <v>0</v>
      </c>
      <c r="AK336" s="211">
        <f t="shared" si="604"/>
        <v>0</v>
      </c>
      <c r="AL336" s="211">
        <f t="shared" si="605"/>
        <v>0</v>
      </c>
    </row>
    <row r="337" spans="2:38" x14ac:dyDescent="0.25">
      <c r="B337" s="220" t="s">
        <v>455</v>
      </c>
      <c r="C337" s="221" t="s">
        <v>327</v>
      </c>
      <c r="D337" s="222">
        <f>SUM(D338:D339)</f>
        <v>0</v>
      </c>
      <c r="E337" s="222">
        <f>SUM(E338:E339)</f>
        <v>0</v>
      </c>
      <c r="F337" s="222">
        <f t="shared" si="597"/>
        <v>0</v>
      </c>
      <c r="G337" s="222">
        <f t="shared" ref="G337:I337" si="736">SUM(G338:G339)</f>
        <v>0</v>
      </c>
      <c r="H337" s="222">
        <f t="shared" si="598"/>
        <v>0</v>
      </c>
      <c r="I337" s="222">
        <f t="shared" si="736"/>
        <v>0</v>
      </c>
      <c r="J337" s="222">
        <f t="shared" si="599"/>
        <v>0</v>
      </c>
      <c r="K337" s="222">
        <f t="shared" ref="K337:AJ337" si="737">SUM(K338:K339)</f>
        <v>0</v>
      </c>
      <c r="L337" s="222">
        <f t="shared" si="737"/>
        <v>0</v>
      </c>
      <c r="M337" s="222">
        <f t="shared" si="737"/>
        <v>0</v>
      </c>
      <c r="N337" s="222">
        <f t="shared" si="737"/>
        <v>0</v>
      </c>
      <c r="O337" s="222">
        <f t="shared" si="737"/>
        <v>0</v>
      </c>
      <c r="P337" s="222">
        <f t="shared" si="737"/>
        <v>0</v>
      </c>
      <c r="Q337" s="222">
        <f t="shared" si="737"/>
        <v>0</v>
      </c>
      <c r="R337" s="222">
        <f t="shared" si="737"/>
        <v>0</v>
      </c>
      <c r="S337" s="222">
        <f t="shared" si="737"/>
        <v>0</v>
      </c>
      <c r="T337" s="222">
        <f t="shared" si="737"/>
        <v>0</v>
      </c>
      <c r="U337" s="222">
        <f t="shared" si="737"/>
        <v>0</v>
      </c>
      <c r="V337" s="222">
        <f t="shared" si="737"/>
        <v>0</v>
      </c>
      <c r="W337" s="222">
        <f t="shared" si="737"/>
        <v>0</v>
      </c>
      <c r="X337" s="222">
        <f t="shared" si="737"/>
        <v>0</v>
      </c>
      <c r="Y337" s="222">
        <f t="shared" si="601"/>
        <v>0</v>
      </c>
      <c r="Z337" s="222">
        <f t="shared" si="737"/>
        <v>0</v>
      </c>
      <c r="AA337" s="222">
        <f t="shared" si="737"/>
        <v>0</v>
      </c>
      <c r="AB337" s="222">
        <f t="shared" si="737"/>
        <v>0</v>
      </c>
      <c r="AC337" s="222">
        <f t="shared" si="602"/>
        <v>0</v>
      </c>
      <c r="AD337" s="222">
        <f t="shared" si="737"/>
        <v>0</v>
      </c>
      <c r="AE337" s="222">
        <f t="shared" si="737"/>
        <v>0</v>
      </c>
      <c r="AF337" s="222">
        <f t="shared" si="737"/>
        <v>0</v>
      </c>
      <c r="AG337" s="222">
        <f t="shared" si="603"/>
        <v>0</v>
      </c>
      <c r="AH337" s="222">
        <f t="shared" si="737"/>
        <v>0</v>
      </c>
      <c r="AI337" s="222">
        <f t="shared" si="737"/>
        <v>0</v>
      </c>
      <c r="AJ337" s="222">
        <f t="shared" si="737"/>
        <v>0</v>
      </c>
      <c r="AK337" s="222">
        <f t="shared" si="604"/>
        <v>0</v>
      </c>
      <c r="AL337" s="222">
        <f t="shared" si="605"/>
        <v>0</v>
      </c>
    </row>
    <row r="338" spans="2:38" x14ac:dyDescent="0.25">
      <c r="B338" s="212" t="s">
        <v>456</v>
      </c>
      <c r="C338" s="213" t="s">
        <v>328</v>
      </c>
      <c r="D3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4">
        <f t="shared" si="597"/>
        <v>0</v>
      </c>
      <c r="G338" s="214"/>
      <c r="H338" s="214">
        <f t="shared" si="598"/>
        <v>0</v>
      </c>
      <c r="I338" s="214"/>
      <c r="J338" s="214">
        <f t="shared" si="599"/>
        <v>0</v>
      </c>
      <c r="K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4">
        <f t="shared" si="601"/>
        <v>0</v>
      </c>
      <c r="Z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4">
        <f t="shared" si="602"/>
        <v>0</v>
      </c>
      <c r="AD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4">
        <f t="shared" si="603"/>
        <v>0</v>
      </c>
      <c r="AH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4">
        <f t="shared" si="604"/>
        <v>0</v>
      </c>
      <c r="AL338" s="214">
        <f t="shared" si="605"/>
        <v>0</v>
      </c>
    </row>
    <row r="339" spans="2:38" x14ac:dyDescent="0.25">
      <c r="B339" s="212" t="s">
        <v>457</v>
      </c>
      <c r="C339" s="213" t="s">
        <v>329</v>
      </c>
      <c r="D3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4">
        <f t="shared" si="597"/>
        <v>0</v>
      </c>
      <c r="G339" s="214"/>
      <c r="H339" s="214">
        <f t="shared" si="598"/>
        <v>0</v>
      </c>
      <c r="I339" s="214"/>
      <c r="J339" s="214">
        <f t="shared" si="599"/>
        <v>0</v>
      </c>
      <c r="K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4">
        <f t="shared" si="601"/>
        <v>0</v>
      </c>
      <c r="Z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4">
        <f t="shared" si="602"/>
        <v>0</v>
      </c>
      <c r="AD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4">
        <f t="shared" si="603"/>
        <v>0</v>
      </c>
      <c r="AH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4">
        <f t="shared" si="604"/>
        <v>0</v>
      </c>
      <c r="AL339" s="214">
        <f t="shared" si="605"/>
        <v>0</v>
      </c>
    </row>
    <row r="340" spans="2:38" x14ac:dyDescent="0.25">
      <c r="B340" s="220" t="s">
        <v>458</v>
      </c>
      <c r="C340" s="221" t="s">
        <v>330</v>
      </c>
      <c r="D340" s="222">
        <f>SUM(D341:D377)</f>
        <v>0</v>
      </c>
      <c r="E340" s="222">
        <f>SUM(E341:E377)</f>
        <v>0</v>
      </c>
      <c r="F340" s="222">
        <f t="shared" si="597"/>
        <v>0</v>
      </c>
      <c r="G340" s="222">
        <f>SUM(G341:G377)</f>
        <v>0</v>
      </c>
      <c r="H340" s="222">
        <f t="shared" si="598"/>
        <v>0</v>
      </c>
      <c r="I340" s="222">
        <f>SUM(I341:I377)</f>
        <v>0</v>
      </c>
      <c r="J340" s="222">
        <f t="shared" si="599"/>
        <v>0</v>
      </c>
      <c r="K340" s="222">
        <f t="shared" ref="K340:X340" si="738">SUM(K341:K377)</f>
        <v>0</v>
      </c>
      <c r="L340" s="222">
        <f t="shared" si="738"/>
        <v>0</v>
      </c>
      <c r="M340" s="222">
        <f t="shared" si="738"/>
        <v>0</v>
      </c>
      <c r="N340" s="222">
        <f t="shared" si="738"/>
        <v>0</v>
      </c>
      <c r="O340" s="222">
        <f t="shared" si="738"/>
        <v>0</v>
      </c>
      <c r="P340" s="222">
        <f t="shared" si="738"/>
        <v>0</v>
      </c>
      <c r="Q340" s="222">
        <f t="shared" si="738"/>
        <v>0</v>
      </c>
      <c r="R340" s="222">
        <f t="shared" si="738"/>
        <v>0</v>
      </c>
      <c r="S340" s="222">
        <f t="shared" si="738"/>
        <v>0</v>
      </c>
      <c r="T340" s="222">
        <f t="shared" si="738"/>
        <v>0</v>
      </c>
      <c r="U340" s="222">
        <f t="shared" si="738"/>
        <v>0</v>
      </c>
      <c r="V340" s="222">
        <f t="shared" si="738"/>
        <v>0</v>
      </c>
      <c r="W340" s="222">
        <f t="shared" si="738"/>
        <v>0</v>
      </c>
      <c r="X340" s="222">
        <f t="shared" si="738"/>
        <v>0</v>
      </c>
      <c r="Y340" s="222">
        <f t="shared" si="601"/>
        <v>0</v>
      </c>
      <c r="Z340" s="222">
        <f>SUM(Z341:Z377)</f>
        <v>0</v>
      </c>
      <c r="AA340" s="222">
        <f>SUM(AA341:AA377)</f>
        <v>0</v>
      </c>
      <c r="AB340" s="222">
        <f>SUM(AB341:AB377)</f>
        <v>0</v>
      </c>
      <c r="AC340" s="222">
        <f t="shared" si="602"/>
        <v>0</v>
      </c>
      <c r="AD340" s="222">
        <f>SUM(AD341:AD377)</f>
        <v>0</v>
      </c>
      <c r="AE340" s="222">
        <f>SUM(AE341:AE377)</f>
        <v>0</v>
      </c>
      <c r="AF340" s="222">
        <f>SUM(AF341:AF377)</f>
        <v>0</v>
      </c>
      <c r="AG340" s="222">
        <f t="shared" si="603"/>
        <v>0</v>
      </c>
      <c r="AH340" s="222">
        <f>SUM(AH341:AH377)</f>
        <v>0</v>
      </c>
      <c r="AI340" s="222">
        <f>SUM(AI341:AI377)</f>
        <v>0</v>
      </c>
      <c r="AJ340" s="222">
        <f>SUM(AJ341:AJ377)</f>
        <v>0</v>
      </c>
      <c r="AK340" s="222">
        <f t="shared" si="604"/>
        <v>0</v>
      </c>
      <c r="AL340" s="222">
        <f t="shared" si="605"/>
        <v>0</v>
      </c>
    </row>
    <row r="341" spans="2:38" x14ac:dyDescent="0.25">
      <c r="B341" s="212" t="s">
        <v>459</v>
      </c>
      <c r="C341" s="213" t="s">
        <v>331</v>
      </c>
      <c r="D3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4">
        <f t="shared" si="597"/>
        <v>0</v>
      </c>
      <c r="G341" s="214"/>
      <c r="H341" s="214">
        <f t="shared" si="598"/>
        <v>0</v>
      </c>
      <c r="I341" s="214"/>
      <c r="J341" s="214">
        <f t="shared" si="599"/>
        <v>0</v>
      </c>
      <c r="K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4">
        <f t="shared" si="601"/>
        <v>0</v>
      </c>
      <c r="Z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4">
        <f t="shared" si="602"/>
        <v>0</v>
      </c>
      <c r="AD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4">
        <f t="shared" si="603"/>
        <v>0</v>
      </c>
      <c r="AH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4">
        <f t="shared" si="604"/>
        <v>0</v>
      </c>
      <c r="AL341" s="214">
        <f t="shared" si="605"/>
        <v>0</v>
      </c>
    </row>
    <row r="342" spans="2:38" x14ac:dyDescent="0.25">
      <c r="B342" s="212" t="s">
        <v>1282</v>
      </c>
      <c r="C342" s="213" t="s">
        <v>1283</v>
      </c>
      <c r="D3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4">
        <f t="shared" si="597"/>
        <v>0</v>
      </c>
      <c r="G342" s="214"/>
      <c r="H342" s="214">
        <f t="shared" si="598"/>
        <v>0</v>
      </c>
      <c r="I342" s="214"/>
      <c r="J342" s="214">
        <f t="shared" si="599"/>
        <v>0</v>
      </c>
      <c r="K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4">
        <f t="shared" si="601"/>
        <v>0</v>
      </c>
      <c r="Z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4">
        <f t="shared" si="602"/>
        <v>0</v>
      </c>
      <c r="AD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4">
        <f t="shared" si="603"/>
        <v>0</v>
      </c>
      <c r="AH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4">
        <f t="shared" si="604"/>
        <v>0</v>
      </c>
      <c r="AL342" s="214">
        <f t="shared" si="605"/>
        <v>0</v>
      </c>
    </row>
    <row r="343" spans="2:38" x14ac:dyDescent="0.25">
      <c r="B343" s="212" t="s">
        <v>1284</v>
      </c>
      <c r="C343" s="213" t="s">
        <v>1283</v>
      </c>
      <c r="D3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4">
        <f t="shared" si="597"/>
        <v>0</v>
      </c>
      <c r="G343" s="214"/>
      <c r="H343" s="214">
        <f t="shared" si="598"/>
        <v>0</v>
      </c>
      <c r="I343" s="214"/>
      <c r="J343" s="214">
        <f t="shared" si="599"/>
        <v>0</v>
      </c>
      <c r="K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4">
        <f t="shared" si="601"/>
        <v>0</v>
      </c>
      <c r="Z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4">
        <f t="shared" si="602"/>
        <v>0</v>
      </c>
      <c r="AD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4">
        <f t="shared" si="603"/>
        <v>0</v>
      </c>
      <c r="AH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4">
        <f t="shared" si="604"/>
        <v>0</v>
      </c>
      <c r="AL343" s="214">
        <f t="shared" si="605"/>
        <v>0</v>
      </c>
    </row>
    <row r="344" spans="2:38" x14ac:dyDescent="0.25">
      <c r="B344" s="212" t="s">
        <v>1285</v>
      </c>
      <c r="C344" s="213" t="s">
        <v>1286</v>
      </c>
      <c r="D3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4">
        <f t="shared" si="597"/>
        <v>0</v>
      </c>
      <c r="G344" s="214"/>
      <c r="H344" s="214">
        <f t="shared" si="598"/>
        <v>0</v>
      </c>
      <c r="I344" s="214"/>
      <c r="J344" s="214">
        <f t="shared" si="599"/>
        <v>0</v>
      </c>
      <c r="K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4">
        <f t="shared" si="601"/>
        <v>0</v>
      </c>
      <c r="Z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4">
        <f t="shared" si="602"/>
        <v>0</v>
      </c>
      <c r="AD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4">
        <f t="shared" si="603"/>
        <v>0</v>
      </c>
      <c r="AH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4">
        <f t="shared" si="604"/>
        <v>0</v>
      </c>
      <c r="AL344" s="214">
        <f t="shared" si="605"/>
        <v>0</v>
      </c>
    </row>
    <row r="345" spans="2:38" x14ac:dyDescent="0.25">
      <c r="B345" s="212" t="s">
        <v>1287</v>
      </c>
      <c r="C345" s="213" t="s">
        <v>1286</v>
      </c>
      <c r="D3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4">
        <f t="shared" si="597"/>
        <v>0</v>
      </c>
      <c r="G345" s="214"/>
      <c r="H345" s="214">
        <f t="shared" si="598"/>
        <v>0</v>
      </c>
      <c r="I345" s="214"/>
      <c r="J345" s="214">
        <f t="shared" si="599"/>
        <v>0</v>
      </c>
      <c r="K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4">
        <f t="shared" si="601"/>
        <v>0</v>
      </c>
      <c r="Z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4">
        <f t="shared" si="602"/>
        <v>0</v>
      </c>
      <c r="AD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4">
        <f t="shared" si="603"/>
        <v>0</v>
      </c>
      <c r="AH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4">
        <f t="shared" si="604"/>
        <v>0</v>
      </c>
      <c r="AL345" s="214">
        <f t="shared" si="605"/>
        <v>0</v>
      </c>
    </row>
    <row r="346" spans="2:38" x14ac:dyDescent="0.25">
      <c r="B346" s="212" t="s">
        <v>1288</v>
      </c>
      <c r="C346" s="213" t="s">
        <v>1289</v>
      </c>
      <c r="D3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4">
        <f t="shared" si="597"/>
        <v>0</v>
      </c>
      <c r="G346" s="214"/>
      <c r="H346" s="214">
        <f t="shared" si="598"/>
        <v>0</v>
      </c>
      <c r="I346" s="214"/>
      <c r="J346" s="214">
        <f t="shared" si="599"/>
        <v>0</v>
      </c>
      <c r="K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4">
        <f t="shared" si="601"/>
        <v>0</v>
      </c>
      <c r="Z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4">
        <f t="shared" si="602"/>
        <v>0</v>
      </c>
      <c r="AD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4">
        <f t="shared" si="603"/>
        <v>0</v>
      </c>
      <c r="AH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4">
        <f t="shared" si="604"/>
        <v>0</v>
      </c>
      <c r="AL346" s="214">
        <f t="shared" si="605"/>
        <v>0</v>
      </c>
    </row>
    <row r="347" spans="2:38" x14ac:dyDescent="0.25">
      <c r="B347" s="212" t="s">
        <v>1290</v>
      </c>
      <c r="C347" s="213" t="s">
        <v>1291</v>
      </c>
      <c r="D3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4">
        <f t="shared" si="597"/>
        <v>0</v>
      </c>
      <c r="G347" s="214"/>
      <c r="H347" s="214">
        <f t="shared" si="598"/>
        <v>0</v>
      </c>
      <c r="I347" s="214"/>
      <c r="J347" s="214">
        <f t="shared" si="599"/>
        <v>0</v>
      </c>
      <c r="K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4">
        <f t="shared" si="601"/>
        <v>0</v>
      </c>
      <c r="Z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4">
        <f t="shared" si="602"/>
        <v>0</v>
      </c>
      <c r="AD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4">
        <f t="shared" si="603"/>
        <v>0</v>
      </c>
      <c r="AH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4">
        <f t="shared" si="604"/>
        <v>0</v>
      </c>
      <c r="AL347" s="214">
        <f t="shared" si="605"/>
        <v>0</v>
      </c>
    </row>
    <row r="348" spans="2:38" x14ac:dyDescent="0.25">
      <c r="B348" s="212" t="s">
        <v>1292</v>
      </c>
      <c r="C348" s="213" t="s">
        <v>1293</v>
      </c>
      <c r="D3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4">
        <f t="shared" si="597"/>
        <v>0</v>
      </c>
      <c r="G348" s="214"/>
      <c r="H348" s="214">
        <f t="shared" si="598"/>
        <v>0</v>
      </c>
      <c r="I348" s="214"/>
      <c r="J348" s="214">
        <f t="shared" si="599"/>
        <v>0</v>
      </c>
      <c r="K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4">
        <f t="shared" si="601"/>
        <v>0</v>
      </c>
      <c r="Z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4">
        <f t="shared" si="602"/>
        <v>0</v>
      </c>
      <c r="AD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4">
        <f t="shared" si="603"/>
        <v>0</v>
      </c>
      <c r="AH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4">
        <f t="shared" si="604"/>
        <v>0</v>
      </c>
      <c r="AL348" s="214">
        <f t="shared" si="605"/>
        <v>0</v>
      </c>
    </row>
    <row r="349" spans="2:38" x14ac:dyDescent="0.25">
      <c r="B349" s="212" t="s">
        <v>1294</v>
      </c>
      <c r="C349" s="213" t="s">
        <v>1295</v>
      </c>
      <c r="D3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4">
        <f t="shared" si="597"/>
        <v>0</v>
      </c>
      <c r="G349" s="214"/>
      <c r="H349" s="214">
        <f t="shared" si="598"/>
        <v>0</v>
      </c>
      <c r="I349" s="214"/>
      <c r="J349" s="214">
        <f t="shared" si="599"/>
        <v>0</v>
      </c>
      <c r="K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4">
        <f t="shared" si="601"/>
        <v>0</v>
      </c>
      <c r="Z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4">
        <f t="shared" si="602"/>
        <v>0</v>
      </c>
      <c r="AD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4">
        <f t="shared" si="603"/>
        <v>0</v>
      </c>
      <c r="AH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4">
        <f t="shared" si="604"/>
        <v>0</v>
      </c>
      <c r="AL349" s="214">
        <f t="shared" si="605"/>
        <v>0</v>
      </c>
    </row>
    <row r="350" spans="2:38" x14ac:dyDescent="0.25">
      <c r="B350" s="212" t="s">
        <v>1296</v>
      </c>
      <c r="C350" s="213" t="s">
        <v>1297</v>
      </c>
      <c r="D3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4">
        <f t="shared" si="597"/>
        <v>0</v>
      </c>
      <c r="G350" s="214"/>
      <c r="H350" s="214">
        <f t="shared" si="598"/>
        <v>0</v>
      </c>
      <c r="I350" s="214"/>
      <c r="J350" s="214">
        <f t="shared" si="599"/>
        <v>0</v>
      </c>
      <c r="K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4">
        <f t="shared" si="601"/>
        <v>0</v>
      </c>
      <c r="Z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4">
        <f t="shared" si="602"/>
        <v>0</v>
      </c>
      <c r="AD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4">
        <f t="shared" si="603"/>
        <v>0</v>
      </c>
      <c r="AH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4">
        <f t="shared" si="604"/>
        <v>0</v>
      </c>
      <c r="AL350" s="214">
        <f t="shared" si="605"/>
        <v>0</v>
      </c>
    </row>
    <row r="351" spans="2:38" x14ac:dyDescent="0.25">
      <c r="B351" s="212" t="s">
        <v>460</v>
      </c>
      <c r="C351" s="213" t="s">
        <v>1298</v>
      </c>
      <c r="D3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4">
        <f t="shared" si="597"/>
        <v>0</v>
      </c>
      <c r="G351" s="214"/>
      <c r="H351" s="214">
        <f t="shared" si="598"/>
        <v>0</v>
      </c>
      <c r="I351" s="214"/>
      <c r="J351" s="214">
        <f t="shared" si="599"/>
        <v>0</v>
      </c>
      <c r="K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4">
        <f t="shared" si="601"/>
        <v>0</v>
      </c>
      <c r="Z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4">
        <f t="shared" si="602"/>
        <v>0</v>
      </c>
      <c r="AD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4">
        <f t="shared" si="603"/>
        <v>0</v>
      </c>
      <c r="AH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4">
        <f t="shared" si="604"/>
        <v>0</v>
      </c>
      <c r="AL351" s="214">
        <f t="shared" si="605"/>
        <v>0</v>
      </c>
    </row>
    <row r="352" spans="2:38" x14ac:dyDescent="0.25">
      <c r="B352" s="212" t="s">
        <v>1299</v>
      </c>
      <c r="C352" s="213" t="s">
        <v>1298</v>
      </c>
      <c r="D3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4">
        <f t="shared" si="597"/>
        <v>0</v>
      </c>
      <c r="G352" s="214"/>
      <c r="H352" s="214">
        <f t="shared" si="598"/>
        <v>0</v>
      </c>
      <c r="I352" s="214"/>
      <c r="J352" s="214">
        <f t="shared" si="599"/>
        <v>0</v>
      </c>
      <c r="K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4">
        <f t="shared" si="601"/>
        <v>0</v>
      </c>
      <c r="Z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4">
        <f t="shared" si="602"/>
        <v>0</v>
      </c>
      <c r="AD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4">
        <f t="shared" si="603"/>
        <v>0</v>
      </c>
      <c r="AH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4">
        <f t="shared" si="604"/>
        <v>0</v>
      </c>
      <c r="AL352" s="214">
        <f t="shared" si="605"/>
        <v>0</v>
      </c>
    </row>
    <row r="353" spans="2:38" x14ac:dyDescent="0.25">
      <c r="B353" s="212" t="s">
        <v>1300</v>
      </c>
      <c r="C353" s="213" t="s">
        <v>1301</v>
      </c>
      <c r="D3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4">
        <f t="shared" si="597"/>
        <v>0</v>
      </c>
      <c r="G353" s="214"/>
      <c r="H353" s="214">
        <f t="shared" si="598"/>
        <v>0</v>
      </c>
      <c r="I353" s="214"/>
      <c r="J353" s="214">
        <f t="shared" si="599"/>
        <v>0</v>
      </c>
      <c r="K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4">
        <f t="shared" si="601"/>
        <v>0</v>
      </c>
      <c r="Z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4">
        <f t="shared" si="602"/>
        <v>0</v>
      </c>
      <c r="AD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4">
        <f t="shared" si="603"/>
        <v>0</v>
      </c>
      <c r="AH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4">
        <f t="shared" si="604"/>
        <v>0</v>
      </c>
      <c r="AL353" s="214">
        <f t="shared" si="605"/>
        <v>0</v>
      </c>
    </row>
    <row r="354" spans="2:38" x14ac:dyDescent="0.25">
      <c r="B354" s="212" t="s">
        <v>1302</v>
      </c>
      <c r="C354" s="213" t="s">
        <v>1303</v>
      </c>
      <c r="D3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4">
        <f t="shared" si="597"/>
        <v>0</v>
      </c>
      <c r="G354" s="214"/>
      <c r="H354" s="214">
        <f t="shared" si="598"/>
        <v>0</v>
      </c>
      <c r="I354" s="214"/>
      <c r="J354" s="214">
        <f t="shared" si="599"/>
        <v>0</v>
      </c>
      <c r="K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4">
        <f t="shared" si="601"/>
        <v>0</v>
      </c>
      <c r="Z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4">
        <f t="shared" si="602"/>
        <v>0</v>
      </c>
      <c r="AD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4">
        <f t="shared" si="603"/>
        <v>0</v>
      </c>
      <c r="AH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4">
        <f t="shared" si="604"/>
        <v>0</v>
      </c>
      <c r="AL354" s="214">
        <f t="shared" si="605"/>
        <v>0</v>
      </c>
    </row>
    <row r="355" spans="2:38" x14ac:dyDescent="0.25">
      <c r="B355" s="212" t="s">
        <v>461</v>
      </c>
      <c r="C355" s="213" t="s">
        <v>1304</v>
      </c>
      <c r="D3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4">
        <f t="shared" si="597"/>
        <v>0</v>
      </c>
      <c r="G355" s="214"/>
      <c r="H355" s="214">
        <f t="shared" si="598"/>
        <v>0</v>
      </c>
      <c r="I355" s="214"/>
      <c r="J355" s="214">
        <f t="shared" si="599"/>
        <v>0</v>
      </c>
      <c r="K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4">
        <f t="shared" si="601"/>
        <v>0</v>
      </c>
      <c r="Z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4">
        <f t="shared" si="602"/>
        <v>0</v>
      </c>
      <c r="AD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4">
        <f t="shared" si="603"/>
        <v>0</v>
      </c>
      <c r="AH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4">
        <f t="shared" si="604"/>
        <v>0</v>
      </c>
      <c r="AL355" s="214">
        <f t="shared" si="605"/>
        <v>0</v>
      </c>
    </row>
    <row r="356" spans="2:38" x14ac:dyDescent="0.25">
      <c r="B356" s="212" t="s">
        <v>1305</v>
      </c>
      <c r="C356" s="213" t="s">
        <v>1304</v>
      </c>
      <c r="D3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4">
        <f t="shared" si="597"/>
        <v>0</v>
      </c>
      <c r="G356" s="214"/>
      <c r="H356" s="214">
        <f t="shared" si="598"/>
        <v>0</v>
      </c>
      <c r="I356" s="214"/>
      <c r="J356" s="214">
        <f t="shared" si="599"/>
        <v>0</v>
      </c>
      <c r="K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4">
        <f t="shared" si="601"/>
        <v>0</v>
      </c>
      <c r="Z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4">
        <f t="shared" si="602"/>
        <v>0</v>
      </c>
      <c r="AD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4">
        <f t="shared" si="603"/>
        <v>0</v>
      </c>
      <c r="AH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4">
        <f t="shared" si="604"/>
        <v>0</v>
      </c>
      <c r="AL356" s="214">
        <f t="shared" si="605"/>
        <v>0</v>
      </c>
    </row>
    <row r="357" spans="2:38" x14ac:dyDescent="0.25">
      <c r="B357" s="212" t="s">
        <v>1306</v>
      </c>
      <c r="C357" s="213" t="s">
        <v>1307</v>
      </c>
      <c r="D3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4">
        <f t="shared" si="597"/>
        <v>0</v>
      </c>
      <c r="G357" s="214"/>
      <c r="H357" s="214">
        <f t="shared" si="598"/>
        <v>0</v>
      </c>
      <c r="I357" s="214"/>
      <c r="J357" s="214">
        <f t="shared" si="599"/>
        <v>0</v>
      </c>
      <c r="K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4">
        <f t="shared" si="601"/>
        <v>0</v>
      </c>
      <c r="Z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4">
        <f t="shared" si="602"/>
        <v>0</v>
      </c>
      <c r="AD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4">
        <f t="shared" si="603"/>
        <v>0</v>
      </c>
      <c r="AH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4">
        <f t="shared" si="604"/>
        <v>0</v>
      </c>
      <c r="AL357" s="214">
        <f t="shared" si="605"/>
        <v>0</v>
      </c>
    </row>
    <row r="358" spans="2:38" x14ac:dyDescent="0.25">
      <c r="B358" s="212" t="s">
        <v>1308</v>
      </c>
      <c r="C358" s="213" t="s">
        <v>1309</v>
      </c>
      <c r="D3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4">
        <f t="shared" ref="F358:F373" si="739">D358+E358</f>
        <v>0</v>
      </c>
      <c r="G358" s="214"/>
      <c r="H358" s="214">
        <f t="shared" ref="H358:H373" si="740">F358-G358</f>
        <v>0</v>
      </c>
      <c r="I358" s="214"/>
      <c r="J358" s="214">
        <f t="shared" ref="J358:J373" si="741">F358-I358</f>
        <v>0</v>
      </c>
      <c r="K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4">
        <f t="shared" ref="Y358:Y373" si="742">V358+W358+X358</f>
        <v>0</v>
      </c>
      <c r="Z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4">
        <f t="shared" ref="AC358:AC373" si="743">Z358+AA358+AB358</f>
        <v>0</v>
      </c>
      <c r="AD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4">
        <f t="shared" ref="AG358:AG373" si="744">AD358+AE358+AF358</f>
        <v>0</v>
      </c>
      <c r="AH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4">
        <f t="shared" ref="AK358:AK373" si="745">AH358+AI358+AJ358</f>
        <v>0</v>
      </c>
      <c r="AL358" s="214">
        <f t="shared" ref="AL358:AL373" si="746">Y358+AC358+AG358+AK358</f>
        <v>0</v>
      </c>
    </row>
    <row r="359" spans="2:38" x14ac:dyDescent="0.25">
      <c r="B359" s="212" t="s">
        <v>1310</v>
      </c>
      <c r="C359" s="213" t="s">
        <v>1311</v>
      </c>
      <c r="D3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4">
        <f t="shared" si="739"/>
        <v>0</v>
      </c>
      <c r="G359" s="214"/>
      <c r="H359" s="214">
        <f t="shared" si="740"/>
        <v>0</v>
      </c>
      <c r="I359" s="214"/>
      <c r="J359" s="214">
        <f t="shared" si="741"/>
        <v>0</v>
      </c>
      <c r="K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4">
        <f t="shared" si="742"/>
        <v>0</v>
      </c>
      <c r="Z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4">
        <f t="shared" si="743"/>
        <v>0</v>
      </c>
      <c r="AD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4">
        <f t="shared" si="744"/>
        <v>0</v>
      </c>
      <c r="AH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4">
        <f t="shared" si="745"/>
        <v>0</v>
      </c>
      <c r="AL359" s="214">
        <f t="shared" si="746"/>
        <v>0</v>
      </c>
    </row>
    <row r="360" spans="2:38" x14ac:dyDescent="0.25">
      <c r="B360" s="212" t="s">
        <v>462</v>
      </c>
      <c r="C360" s="213" t="s">
        <v>1312</v>
      </c>
      <c r="D3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14">
        <f t="shared" si="739"/>
        <v>0</v>
      </c>
      <c r="G360" s="214"/>
      <c r="H360" s="214">
        <f t="shared" si="740"/>
        <v>0</v>
      </c>
      <c r="I360" s="214"/>
      <c r="J360" s="214">
        <f t="shared" si="741"/>
        <v>0</v>
      </c>
      <c r="K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4">
        <f t="shared" si="742"/>
        <v>0</v>
      </c>
      <c r="Z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4">
        <f t="shared" si="743"/>
        <v>0</v>
      </c>
      <c r="AD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4">
        <f t="shared" si="744"/>
        <v>0</v>
      </c>
      <c r="AH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4">
        <f t="shared" si="745"/>
        <v>0</v>
      </c>
      <c r="AL360" s="214">
        <f t="shared" si="746"/>
        <v>0</v>
      </c>
    </row>
    <row r="361" spans="2:38" x14ac:dyDescent="0.25">
      <c r="B361" s="212" t="s">
        <v>1313</v>
      </c>
      <c r="C361" s="213" t="s">
        <v>1314</v>
      </c>
      <c r="D3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4">
        <f t="shared" si="739"/>
        <v>0</v>
      </c>
      <c r="G361" s="214"/>
      <c r="H361" s="214">
        <f t="shared" si="740"/>
        <v>0</v>
      </c>
      <c r="I361" s="214"/>
      <c r="J361" s="214">
        <f t="shared" si="741"/>
        <v>0</v>
      </c>
      <c r="K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4">
        <f t="shared" si="742"/>
        <v>0</v>
      </c>
      <c r="Z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4">
        <f t="shared" si="743"/>
        <v>0</v>
      </c>
      <c r="AD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4">
        <f t="shared" si="744"/>
        <v>0</v>
      </c>
      <c r="AH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4">
        <f t="shared" si="745"/>
        <v>0</v>
      </c>
      <c r="AL361" s="214">
        <f t="shared" si="746"/>
        <v>0</v>
      </c>
    </row>
    <row r="362" spans="2:38" x14ac:dyDescent="0.25">
      <c r="B362" s="212" t="s">
        <v>1315</v>
      </c>
      <c r="C362" s="213" t="s">
        <v>1316</v>
      </c>
      <c r="D3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4">
        <f t="shared" si="739"/>
        <v>0</v>
      </c>
      <c r="G362" s="214"/>
      <c r="H362" s="214">
        <f t="shared" si="740"/>
        <v>0</v>
      </c>
      <c r="I362" s="214"/>
      <c r="J362" s="214">
        <f t="shared" si="741"/>
        <v>0</v>
      </c>
      <c r="K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4">
        <f t="shared" si="742"/>
        <v>0</v>
      </c>
      <c r="Z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4">
        <f t="shared" si="743"/>
        <v>0</v>
      </c>
      <c r="AD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4">
        <f t="shared" si="744"/>
        <v>0</v>
      </c>
      <c r="AH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4">
        <f t="shared" si="745"/>
        <v>0</v>
      </c>
      <c r="AL362" s="214">
        <f t="shared" si="746"/>
        <v>0</v>
      </c>
    </row>
    <row r="363" spans="2:38" x14ac:dyDescent="0.25">
      <c r="B363" s="212" t="s">
        <v>1317</v>
      </c>
      <c r="C363" s="213" t="s">
        <v>1318</v>
      </c>
      <c r="D3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4">
        <f t="shared" si="739"/>
        <v>0</v>
      </c>
      <c r="G363" s="214"/>
      <c r="H363" s="214">
        <f t="shared" si="740"/>
        <v>0</v>
      </c>
      <c r="I363" s="214"/>
      <c r="J363" s="214">
        <f t="shared" si="741"/>
        <v>0</v>
      </c>
      <c r="K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4">
        <f t="shared" si="742"/>
        <v>0</v>
      </c>
      <c r="Z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4">
        <f t="shared" si="743"/>
        <v>0</v>
      </c>
      <c r="AD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4">
        <f t="shared" si="744"/>
        <v>0</v>
      </c>
      <c r="AH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4">
        <f t="shared" si="745"/>
        <v>0</v>
      </c>
      <c r="AL363" s="214">
        <f t="shared" si="746"/>
        <v>0</v>
      </c>
    </row>
    <row r="364" spans="2:38" x14ac:dyDescent="0.25">
      <c r="B364" s="212" t="s">
        <v>1319</v>
      </c>
      <c r="C364" s="213" t="s">
        <v>1320</v>
      </c>
      <c r="D3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4">
        <f t="shared" si="739"/>
        <v>0</v>
      </c>
      <c r="G364" s="214"/>
      <c r="H364" s="214">
        <f t="shared" si="740"/>
        <v>0</v>
      </c>
      <c r="I364" s="214"/>
      <c r="J364" s="214">
        <f t="shared" si="741"/>
        <v>0</v>
      </c>
      <c r="K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4">
        <f t="shared" si="742"/>
        <v>0</v>
      </c>
      <c r="Z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4">
        <f t="shared" si="743"/>
        <v>0</v>
      </c>
      <c r="AD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4">
        <f t="shared" si="744"/>
        <v>0</v>
      </c>
      <c r="AH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4">
        <f t="shared" si="745"/>
        <v>0</v>
      </c>
      <c r="AL364" s="214">
        <f t="shared" si="746"/>
        <v>0</v>
      </c>
    </row>
    <row r="365" spans="2:38" x14ac:dyDescent="0.25">
      <c r="B365" s="212" t="s">
        <v>463</v>
      </c>
      <c r="C365" s="213" t="s">
        <v>1321</v>
      </c>
      <c r="D3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4">
        <f t="shared" si="739"/>
        <v>0</v>
      </c>
      <c r="G365" s="214"/>
      <c r="H365" s="214">
        <f t="shared" si="740"/>
        <v>0</v>
      </c>
      <c r="I365" s="214"/>
      <c r="J365" s="214">
        <f t="shared" si="741"/>
        <v>0</v>
      </c>
      <c r="K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4">
        <f t="shared" si="742"/>
        <v>0</v>
      </c>
      <c r="Z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4">
        <f t="shared" si="743"/>
        <v>0</v>
      </c>
      <c r="AD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4">
        <f t="shared" si="744"/>
        <v>0</v>
      </c>
      <c r="AH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4">
        <f t="shared" si="745"/>
        <v>0</v>
      </c>
      <c r="AL365" s="214">
        <f t="shared" si="746"/>
        <v>0</v>
      </c>
    </row>
    <row r="366" spans="2:38" x14ac:dyDescent="0.25">
      <c r="B366" s="212" t="s">
        <v>1322</v>
      </c>
      <c r="C366" s="213" t="s">
        <v>1323</v>
      </c>
      <c r="D3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4">
        <f t="shared" si="739"/>
        <v>0</v>
      </c>
      <c r="G366" s="214"/>
      <c r="H366" s="214">
        <f t="shared" si="740"/>
        <v>0</v>
      </c>
      <c r="I366" s="214"/>
      <c r="J366" s="214">
        <f t="shared" si="741"/>
        <v>0</v>
      </c>
      <c r="K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4">
        <f t="shared" si="742"/>
        <v>0</v>
      </c>
      <c r="Z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4">
        <f t="shared" si="743"/>
        <v>0</v>
      </c>
      <c r="AD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4">
        <f t="shared" si="744"/>
        <v>0</v>
      </c>
      <c r="AH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4">
        <f t="shared" si="745"/>
        <v>0</v>
      </c>
      <c r="AL366" s="214">
        <f t="shared" si="746"/>
        <v>0</v>
      </c>
    </row>
    <row r="367" spans="2:38" x14ac:dyDescent="0.25">
      <c r="B367" s="212" t="s">
        <v>1324</v>
      </c>
      <c r="C367" s="213" t="s">
        <v>1325</v>
      </c>
      <c r="D3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4">
        <f t="shared" si="739"/>
        <v>0</v>
      </c>
      <c r="G367" s="214"/>
      <c r="H367" s="214">
        <f t="shared" si="740"/>
        <v>0</v>
      </c>
      <c r="I367" s="214"/>
      <c r="J367" s="214">
        <f t="shared" si="741"/>
        <v>0</v>
      </c>
      <c r="K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4">
        <f t="shared" si="742"/>
        <v>0</v>
      </c>
      <c r="Z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4">
        <f t="shared" si="743"/>
        <v>0</v>
      </c>
      <c r="AD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4">
        <f t="shared" si="744"/>
        <v>0</v>
      </c>
      <c r="AH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4">
        <f t="shared" si="745"/>
        <v>0</v>
      </c>
      <c r="AL367" s="214">
        <f t="shared" si="746"/>
        <v>0</v>
      </c>
    </row>
    <row r="368" spans="2:38" x14ac:dyDescent="0.25">
      <c r="B368" s="212" t="s">
        <v>1326</v>
      </c>
      <c r="C368" s="213" t="s">
        <v>1327</v>
      </c>
      <c r="D3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4">
        <f t="shared" si="739"/>
        <v>0</v>
      </c>
      <c r="G368" s="214"/>
      <c r="H368" s="214">
        <f t="shared" si="740"/>
        <v>0</v>
      </c>
      <c r="I368" s="214"/>
      <c r="J368" s="214">
        <f t="shared" si="741"/>
        <v>0</v>
      </c>
      <c r="K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4">
        <f t="shared" si="742"/>
        <v>0</v>
      </c>
      <c r="Z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4">
        <f t="shared" si="743"/>
        <v>0</v>
      </c>
      <c r="AD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4">
        <f t="shared" si="744"/>
        <v>0</v>
      </c>
      <c r="AH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4">
        <f t="shared" si="745"/>
        <v>0</v>
      </c>
      <c r="AL368" s="214">
        <f t="shared" si="746"/>
        <v>0</v>
      </c>
    </row>
    <row r="369" spans="1:38" x14ac:dyDescent="0.25">
      <c r="B369" s="212" t="s">
        <v>1328</v>
      </c>
      <c r="C369" s="213" t="s">
        <v>1329</v>
      </c>
      <c r="D3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4">
        <f t="shared" si="739"/>
        <v>0</v>
      </c>
      <c r="G369" s="214"/>
      <c r="H369" s="214">
        <f t="shared" si="740"/>
        <v>0</v>
      </c>
      <c r="I369" s="214"/>
      <c r="J369" s="214">
        <f t="shared" si="741"/>
        <v>0</v>
      </c>
      <c r="K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4">
        <f t="shared" si="742"/>
        <v>0</v>
      </c>
      <c r="Z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4">
        <f t="shared" si="743"/>
        <v>0</v>
      </c>
      <c r="AD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4">
        <f t="shared" si="744"/>
        <v>0</v>
      </c>
      <c r="AH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4">
        <f t="shared" si="745"/>
        <v>0</v>
      </c>
      <c r="AL369" s="214">
        <f t="shared" si="746"/>
        <v>0</v>
      </c>
    </row>
    <row r="370" spans="1:38" x14ac:dyDescent="0.25">
      <c r="B370" s="212" t="s">
        <v>1330</v>
      </c>
      <c r="C370" s="213" t="s">
        <v>1331</v>
      </c>
      <c r="D3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4">
        <f t="shared" si="739"/>
        <v>0</v>
      </c>
      <c r="G370" s="214"/>
      <c r="H370" s="214">
        <f t="shared" si="740"/>
        <v>0</v>
      </c>
      <c r="I370" s="214"/>
      <c r="J370" s="214">
        <f t="shared" si="741"/>
        <v>0</v>
      </c>
      <c r="K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4">
        <f t="shared" si="742"/>
        <v>0</v>
      </c>
      <c r="Z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4">
        <f t="shared" si="743"/>
        <v>0</v>
      </c>
      <c r="AD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4">
        <f t="shared" si="744"/>
        <v>0</v>
      </c>
      <c r="AH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4">
        <f t="shared" si="745"/>
        <v>0</v>
      </c>
      <c r="AL370" s="214">
        <f t="shared" si="746"/>
        <v>0</v>
      </c>
    </row>
    <row r="371" spans="1:38" x14ac:dyDescent="0.25">
      <c r="B371" s="212" t="s">
        <v>1332</v>
      </c>
      <c r="C371" s="213" t="s">
        <v>1333</v>
      </c>
      <c r="D3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4">
        <f t="shared" si="739"/>
        <v>0</v>
      </c>
      <c r="G371" s="214"/>
      <c r="H371" s="214">
        <f t="shared" si="740"/>
        <v>0</v>
      </c>
      <c r="I371" s="214"/>
      <c r="J371" s="214">
        <f t="shared" si="741"/>
        <v>0</v>
      </c>
      <c r="K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4">
        <f t="shared" si="742"/>
        <v>0</v>
      </c>
      <c r="Z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4">
        <f t="shared" si="743"/>
        <v>0</v>
      </c>
      <c r="AD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4">
        <f t="shared" si="744"/>
        <v>0</v>
      </c>
      <c r="AH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4">
        <f t="shared" si="745"/>
        <v>0</v>
      </c>
      <c r="AL371" s="214">
        <f t="shared" si="746"/>
        <v>0</v>
      </c>
    </row>
    <row r="372" spans="1:38" x14ac:dyDescent="0.25">
      <c r="B372" s="212" t="s">
        <v>1334</v>
      </c>
      <c r="C372" s="213" t="s">
        <v>1335</v>
      </c>
      <c r="D3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4">
        <f t="shared" si="739"/>
        <v>0</v>
      </c>
      <c r="G372" s="214"/>
      <c r="H372" s="214">
        <f t="shared" si="740"/>
        <v>0</v>
      </c>
      <c r="I372" s="214"/>
      <c r="J372" s="214">
        <f t="shared" si="741"/>
        <v>0</v>
      </c>
      <c r="K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4">
        <f t="shared" si="742"/>
        <v>0</v>
      </c>
      <c r="Z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4">
        <f t="shared" si="743"/>
        <v>0</v>
      </c>
      <c r="AD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4">
        <f t="shared" si="744"/>
        <v>0</v>
      </c>
      <c r="AH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4">
        <f t="shared" si="745"/>
        <v>0</v>
      </c>
      <c r="AL372" s="214">
        <f t="shared" si="746"/>
        <v>0</v>
      </c>
    </row>
    <row r="373" spans="1:38" x14ac:dyDescent="0.25">
      <c r="B373" s="212" t="s">
        <v>1336</v>
      </c>
      <c r="C373" s="213" t="s">
        <v>1337</v>
      </c>
      <c r="D3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4">
        <f t="shared" si="739"/>
        <v>0</v>
      </c>
      <c r="G373" s="214"/>
      <c r="H373" s="214">
        <f t="shared" si="740"/>
        <v>0</v>
      </c>
      <c r="I373" s="214"/>
      <c r="J373" s="214">
        <f t="shared" si="741"/>
        <v>0</v>
      </c>
      <c r="K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4">
        <f t="shared" si="742"/>
        <v>0</v>
      </c>
      <c r="Z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4">
        <f t="shared" si="743"/>
        <v>0</v>
      </c>
      <c r="AD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4">
        <f t="shared" si="744"/>
        <v>0</v>
      </c>
      <c r="AH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4">
        <f t="shared" si="745"/>
        <v>0</v>
      </c>
      <c r="AL373" s="214">
        <f t="shared" si="746"/>
        <v>0</v>
      </c>
    </row>
    <row r="374" spans="1:38" x14ac:dyDescent="0.25">
      <c r="B374" s="212" t="s">
        <v>1338</v>
      </c>
      <c r="C374" s="213" t="s">
        <v>1339</v>
      </c>
      <c r="D3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4">
        <f t="shared" si="597"/>
        <v>0</v>
      </c>
      <c r="G374" s="214"/>
      <c r="H374" s="214">
        <f t="shared" si="598"/>
        <v>0</v>
      </c>
      <c r="I374" s="214"/>
      <c r="J374" s="214">
        <f t="shared" si="599"/>
        <v>0</v>
      </c>
      <c r="K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4">
        <f t="shared" si="601"/>
        <v>0</v>
      </c>
      <c r="Z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4">
        <f t="shared" si="602"/>
        <v>0</v>
      </c>
      <c r="AD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4">
        <f t="shared" si="603"/>
        <v>0</v>
      </c>
      <c r="AH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4">
        <f t="shared" si="604"/>
        <v>0</v>
      </c>
      <c r="AL374" s="214">
        <f t="shared" si="605"/>
        <v>0</v>
      </c>
    </row>
    <row r="375" spans="1:38" x14ac:dyDescent="0.25">
      <c r="B375" s="212" t="s">
        <v>1340</v>
      </c>
      <c r="C375" s="213" t="s">
        <v>1341</v>
      </c>
      <c r="D3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4">
        <f t="shared" si="597"/>
        <v>0</v>
      </c>
      <c r="G375" s="214"/>
      <c r="H375" s="214">
        <f t="shared" si="598"/>
        <v>0</v>
      </c>
      <c r="I375" s="214"/>
      <c r="J375" s="214">
        <f t="shared" si="599"/>
        <v>0</v>
      </c>
      <c r="K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4">
        <f t="shared" si="601"/>
        <v>0</v>
      </c>
      <c r="Z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4">
        <f t="shared" si="602"/>
        <v>0</v>
      </c>
      <c r="AD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4">
        <f t="shared" si="603"/>
        <v>0</v>
      </c>
      <c r="AH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4">
        <f t="shared" si="604"/>
        <v>0</v>
      </c>
      <c r="AL375" s="214">
        <f t="shared" si="605"/>
        <v>0</v>
      </c>
    </row>
    <row r="376" spans="1:38" x14ac:dyDescent="0.25">
      <c r="B376" s="212" t="s">
        <v>1342</v>
      </c>
      <c r="C376" s="213" t="s">
        <v>1341</v>
      </c>
      <c r="D3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4">
        <f t="shared" si="597"/>
        <v>0</v>
      </c>
      <c r="G376" s="214"/>
      <c r="H376" s="214">
        <f t="shared" si="598"/>
        <v>0</v>
      </c>
      <c r="I376" s="214"/>
      <c r="J376" s="214">
        <f t="shared" si="599"/>
        <v>0</v>
      </c>
      <c r="K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4">
        <f t="shared" si="601"/>
        <v>0</v>
      </c>
      <c r="Z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4">
        <f t="shared" si="602"/>
        <v>0</v>
      </c>
      <c r="AD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4">
        <f t="shared" si="603"/>
        <v>0</v>
      </c>
      <c r="AH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4">
        <f t="shared" si="604"/>
        <v>0</v>
      </c>
      <c r="AL376" s="214">
        <f t="shared" si="605"/>
        <v>0</v>
      </c>
    </row>
    <row r="377" spans="1:38" x14ac:dyDescent="0.25">
      <c r="B377" s="212" t="s">
        <v>1343</v>
      </c>
      <c r="C377" s="213" t="s">
        <v>1344</v>
      </c>
      <c r="D3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4">
        <f t="shared" si="597"/>
        <v>0</v>
      </c>
      <c r="G377" s="214"/>
      <c r="H377" s="214">
        <f t="shared" si="598"/>
        <v>0</v>
      </c>
      <c r="I377" s="214"/>
      <c r="J377" s="214">
        <f t="shared" si="599"/>
        <v>0</v>
      </c>
      <c r="K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4">
        <f t="shared" si="601"/>
        <v>0</v>
      </c>
      <c r="Z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4">
        <f t="shared" si="602"/>
        <v>0</v>
      </c>
      <c r="AD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4">
        <f t="shared" si="603"/>
        <v>0</v>
      </c>
      <c r="AH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4">
        <f t="shared" si="604"/>
        <v>0</v>
      </c>
      <c r="AL377" s="214">
        <f t="shared" si="605"/>
        <v>0</v>
      </c>
    </row>
    <row r="378" spans="1:38" x14ac:dyDescent="0.25">
      <c r="B378" s="220" t="s">
        <v>464</v>
      </c>
      <c r="C378" s="221" t="s">
        <v>332</v>
      </c>
      <c r="D378" s="222">
        <f>SUM(D379:D383)</f>
        <v>0</v>
      </c>
      <c r="E378" s="222">
        <f>SUM(E379:E383)</f>
        <v>0</v>
      </c>
      <c r="F378" s="222">
        <f t="shared" ref="F378:F448" si="747">D378+E378</f>
        <v>0</v>
      </c>
      <c r="G378" s="222">
        <f>SUM(G379:G383)</f>
        <v>0</v>
      </c>
      <c r="H378" s="222">
        <f t="shared" si="598"/>
        <v>0</v>
      </c>
      <c r="I378" s="222">
        <f>SUM(I379:I383)</f>
        <v>0</v>
      </c>
      <c r="J378" s="222">
        <f t="shared" si="599"/>
        <v>0</v>
      </c>
      <c r="K378" s="222">
        <f t="shared" ref="K378:X378" si="748">SUM(K379:K383)</f>
        <v>0</v>
      </c>
      <c r="L378" s="222">
        <f t="shared" si="748"/>
        <v>0</v>
      </c>
      <c r="M378" s="222">
        <f t="shared" si="748"/>
        <v>0</v>
      </c>
      <c r="N378" s="222">
        <f t="shared" si="748"/>
        <v>0</v>
      </c>
      <c r="O378" s="222">
        <f t="shared" si="748"/>
        <v>0</v>
      </c>
      <c r="P378" s="222">
        <f t="shared" si="748"/>
        <v>0</v>
      </c>
      <c r="Q378" s="222">
        <f t="shared" si="748"/>
        <v>0</v>
      </c>
      <c r="R378" s="222">
        <f t="shared" si="748"/>
        <v>0</v>
      </c>
      <c r="S378" s="222">
        <f t="shared" si="748"/>
        <v>0</v>
      </c>
      <c r="T378" s="222">
        <f t="shared" si="748"/>
        <v>0</v>
      </c>
      <c r="U378" s="222">
        <f t="shared" si="748"/>
        <v>0</v>
      </c>
      <c r="V378" s="222">
        <f t="shared" si="748"/>
        <v>0</v>
      </c>
      <c r="W378" s="222">
        <f t="shared" si="748"/>
        <v>0</v>
      </c>
      <c r="X378" s="222">
        <f t="shared" si="748"/>
        <v>0</v>
      </c>
      <c r="Y378" s="222">
        <f t="shared" si="601"/>
        <v>0</v>
      </c>
      <c r="Z378" s="222">
        <f>SUM(Z379:Z383)</f>
        <v>0</v>
      </c>
      <c r="AA378" s="222">
        <f>SUM(AA379:AA383)</f>
        <v>0</v>
      </c>
      <c r="AB378" s="222">
        <f>SUM(AB379:AB383)</f>
        <v>0</v>
      </c>
      <c r="AC378" s="222">
        <f t="shared" si="602"/>
        <v>0</v>
      </c>
      <c r="AD378" s="222">
        <f>SUM(AD379:AD383)</f>
        <v>0</v>
      </c>
      <c r="AE378" s="222">
        <f>SUM(AE379:AE383)</f>
        <v>0</v>
      </c>
      <c r="AF378" s="222">
        <f>SUM(AF379:AF383)</f>
        <v>0</v>
      </c>
      <c r="AG378" s="222">
        <f t="shared" si="603"/>
        <v>0</v>
      </c>
      <c r="AH378" s="222">
        <f>SUM(AH379:AH383)</f>
        <v>0</v>
      </c>
      <c r="AI378" s="222">
        <f>SUM(AI379:AI383)</f>
        <v>0</v>
      </c>
      <c r="AJ378" s="222">
        <f>SUM(AJ379:AJ383)</f>
        <v>0</v>
      </c>
      <c r="AK378" s="222">
        <f t="shared" si="604"/>
        <v>0</v>
      </c>
      <c r="AL378" s="222">
        <f t="shared" si="605"/>
        <v>0</v>
      </c>
    </row>
    <row r="379" spans="1:38" x14ac:dyDescent="0.25">
      <c r="B379" s="212" t="s">
        <v>465</v>
      </c>
      <c r="C379" s="213" t="s">
        <v>333</v>
      </c>
      <c r="D3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4">
        <f t="shared" si="747"/>
        <v>0</v>
      </c>
      <c r="G379" s="214"/>
      <c r="H379" s="214">
        <f t="shared" si="598"/>
        <v>0</v>
      </c>
      <c r="I379" s="214"/>
      <c r="J379" s="214">
        <f t="shared" si="599"/>
        <v>0</v>
      </c>
      <c r="K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4">
        <f t="shared" si="601"/>
        <v>0</v>
      </c>
      <c r="Z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4">
        <f t="shared" si="602"/>
        <v>0</v>
      </c>
      <c r="AD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4">
        <f t="shared" si="603"/>
        <v>0</v>
      </c>
      <c r="AH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4">
        <f t="shared" si="604"/>
        <v>0</v>
      </c>
      <c r="AL379" s="214">
        <f t="shared" si="605"/>
        <v>0</v>
      </c>
    </row>
    <row r="380" spans="1:38" x14ac:dyDescent="0.25">
      <c r="B380" s="212" t="s">
        <v>1345</v>
      </c>
      <c r="C380" s="213" t="s">
        <v>1346</v>
      </c>
      <c r="D3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4">
        <f t="shared" si="747"/>
        <v>0</v>
      </c>
      <c r="G380" s="214"/>
      <c r="H380" s="214">
        <f t="shared" si="598"/>
        <v>0</v>
      </c>
      <c r="I380" s="214"/>
      <c r="J380" s="214">
        <f t="shared" si="599"/>
        <v>0</v>
      </c>
      <c r="K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4">
        <f t="shared" si="601"/>
        <v>0</v>
      </c>
      <c r="Z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4">
        <f t="shared" si="602"/>
        <v>0</v>
      </c>
      <c r="AD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4">
        <f t="shared" si="603"/>
        <v>0</v>
      </c>
      <c r="AH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4">
        <f t="shared" si="604"/>
        <v>0</v>
      </c>
      <c r="AL380" s="214">
        <f t="shared" si="605"/>
        <v>0</v>
      </c>
    </row>
    <row r="381" spans="1:38" x14ac:dyDescent="0.25">
      <c r="B381" s="212" t="s">
        <v>1347</v>
      </c>
      <c r="C381" s="213" t="s">
        <v>1348</v>
      </c>
      <c r="D3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4">
        <f t="shared" ref="F381" si="749">D381+E381</f>
        <v>0</v>
      </c>
      <c r="G381" s="214"/>
      <c r="H381" s="214">
        <f t="shared" ref="H381" si="750">F381-G381</f>
        <v>0</v>
      </c>
      <c r="I381" s="214"/>
      <c r="J381" s="214">
        <f t="shared" ref="J381" si="751">F381-I381</f>
        <v>0</v>
      </c>
      <c r="K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4">
        <f t="shared" ref="Y381" si="752">V381+W381+X381</f>
        <v>0</v>
      </c>
      <c r="Z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4">
        <f t="shared" ref="AC381" si="753">Z381+AA381+AB381</f>
        <v>0</v>
      </c>
      <c r="AD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4">
        <f t="shared" ref="AG381" si="754">AD381+AE381+AF381</f>
        <v>0</v>
      </c>
      <c r="AH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4">
        <f t="shared" ref="AK381" si="755">AH381+AI381+AJ381</f>
        <v>0</v>
      </c>
      <c r="AL381" s="214">
        <f t="shared" ref="AL381" si="756">Y381+AC381+AG381+AK381</f>
        <v>0</v>
      </c>
    </row>
    <row r="382" spans="1:38" x14ac:dyDescent="0.25">
      <c r="A382" s="477"/>
      <c r="B382" s="212" t="s">
        <v>1349</v>
      </c>
      <c r="C382" s="213" t="s">
        <v>1350</v>
      </c>
      <c r="D3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4">
        <f t="shared" ref="F382" si="757">D382+E382</f>
        <v>0</v>
      </c>
      <c r="G382" s="214"/>
      <c r="H382" s="214">
        <f t="shared" ref="H382" si="758">F382-G382</f>
        <v>0</v>
      </c>
      <c r="I382" s="214"/>
      <c r="J382" s="214">
        <f t="shared" ref="J382" si="759">F382-I382</f>
        <v>0</v>
      </c>
      <c r="K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4">
        <f t="shared" ref="Y382" si="760">V382+W382+X382</f>
        <v>0</v>
      </c>
      <c r="Z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4">
        <f t="shared" ref="AC382" si="761">Z382+AA382+AB382</f>
        <v>0</v>
      </c>
      <c r="AD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4">
        <f t="shared" ref="AG382" si="762">AD382+AE382+AF382</f>
        <v>0</v>
      </c>
      <c r="AH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4">
        <f t="shared" ref="AK382" si="763">AH382+AI382+AJ382</f>
        <v>0</v>
      </c>
      <c r="AL382" s="214">
        <f t="shared" ref="AL382" si="764">Y382+AC382+AG382+AK382</f>
        <v>0</v>
      </c>
    </row>
    <row r="383" spans="1:38" x14ac:dyDescent="0.25">
      <c r="A383" s="477"/>
      <c r="B383" s="212" t="s">
        <v>1351</v>
      </c>
      <c r="C383" s="213" t="s">
        <v>1350</v>
      </c>
      <c r="D3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4">
        <f t="shared" si="747"/>
        <v>0</v>
      </c>
      <c r="G383" s="214"/>
      <c r="H383" s="214">
        <f t="shared" si="598"/>
        <v>0</v>
      </c>
      <c r="I383" s="214"/>
      <c r="J383" s="214">
        <f t="shared" si="599"/>
        <v>0</v>
      </c>
      <c r="K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4">
        <f t="shared" si="601"/>
        <v>0</v>
      </c>
      <c r="Z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4">
        <f t="shared" si="602"/>
        <v>0</v>
      </c>
      <c r="AD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4">
        <f t="shared" si="603"/>
        <v>0</v>
      </c>
      <c r="AH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4">
        <f t="shared" si="604"/>
        <v>0</v>
      </c>
      <c r="AL383" s="214">
        <f t="shared" si="605"/>
        <v>0</v>
      </c>
    </row>
    <row r="384" spans="1:38" x14ac:dyDescent="0.25">
      <c r="B384" s="220" t="s">
        <v>466</v>
      </c>
      <c r="C384" s="221" t="s">
        <v>334</v>
      </c>
      <c r="D384" s="222">
        <f>SUM(D385:D392)</f>
        <v>0</v>
      </c>
      <c r="E384" s="222">
        <f>SUM(E385:E392)</f>
        <v>0</v>
      </c>
      <c r="F384" s="222">
        <f t="shared" si="747"/>
        <v>0</v>
      </c>
      <c r="G384" s="222">
        <f t="shared" ref="G384:I384" si="765">SUM(G385:G392)</f>
        <v>0</v>
      </c>
      <c r="H384" s="222">
        <f t="shared" si="598"/>
        <v>0</v>
      </c>
      <c r="I384" s="222">
        <f t="shared" si="765"/>
        <v>0</v>
      </c>
      <c r="J384" s="222">
        <f t="shared" si="599"/>
        <v>0</v>
      </c>
      <c r="K384" s="222">
        <f t="shared" ref="K384:AJ384" si="766">SUM(K385:K392)</f>
        <v>0</v>
      </c>
      <c r="L384" s="222">
        <f t="shared" si="766"/>
        <v>0</v>
      </c>
      <c r="M384" s="222">
        <f t="shared" si="766"/>
        <v>0</v>
      </c>
      <c r="N384" s="222">
        <f t="shared" si="766"/>
        <v>0</v>
      </c>
      <c r="O384" s="222">
        <f t="shared" si="766"/>
        <v>0</v>
      </c>
      <c r="P384" s="222">
        <f t="shared" si="766"/>
        <v>0</v>
      </c>
      <c r="Q384" s="222">
        <f t="shared" si="766"/>
        <v>0</v>
      </c>
      <c r="R384" s="222">
        <f t="shared" si="766"/>
        <v>0</v>
      </c>
      <c r="S384" s="222">
        <f t="shared" si="766"/>
        <v>0</v>
      </c>
      <c r="T384" s="222">
        <f t="shared" si="766"/>
        <v>0</v>
      </c>
      <c r="U384" s="222">
        <f t="shared" si="766"/>
        <v>0</v>
      </c>
      <c r="V384" s="222">
        <f t="shared" si="766"/>
        <v>0</v>
      </c>
      <c r="W384" s="222">
        <f t="shared" si="766"/>
        <v>0</v>
      </c>
      <c r="X384" s="222">
        <f t="shared" si="766"/>
        <v>0</v>
      </c>
      <c r="Y384" s="222">
        <f t="shared" si="601"/>
        <v>0</v>
      </c>
      <c r="Z384" s="222">
        <f t="shared" si="766"/>
        <v>0</v>
      </c>
      <c r="AA384" s="222">
        <f t="shared" si="766"/>
        <v>0</v>
      </c>
      <c r="AB384" s="222">
        <f t="shared" si="766"/>
        <v>0</v>
      </c>
      <c r="AC384" s="222">
        <f t="shared" si="602"/>
        <v>0</v>
      </c>
      <c r="AD384" s="222">
        <f t="shared" si="766"/>
        <v>0</v>
      </c>
      <c r="AE384" s="222">
        <f t="shared" si="766"/>
        <v>0</v>
      </c>
      <c r="AF384" s="222">
        <f t="shared" si="766"/>
        <v>0</v>
      </c>
      <c r="AG384" s="222">
        <f t="shared" si="603"/>
        <v>0</v>
      </c>
      <c r="AH384" s="222">
        <f t="shared" si="766"/>
        <v>0</v>
      </c>
      <c r="AI384" s="222">
        <f t="shared" si="766"/>
        <v>0</v>
      </c>
      <c r="AJ384" s="222">
        <f t="shared" si="766"/>
        <v>0</v>
      </c>
      <c r="AK384" s="222">
        <f t="shared" si="604"/>
        <v>0</v>
      </c>
      <c r="AL384" s="222">
        <f t="shared" si="605"/>
        <v>0</v>
      </c>
    </row>
    <row r="385" spans="2:38" x14ac:dyDescent="0.25">
      <c r="B385" s="212" t="s">
        <v>467</v>
      </c>
      <c r="C385" s="213" t="s">
        <v>335</v>
      </c>
      <c r="D3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4">
        <f t="shared" si="747"/>
        <v>0</v>
      </c>
      <c r="G385" s="214"/>
      <c r="H385" s="214">
        <f t="shared" si="598"/>
        <v>0</v>
      </c>
      <c r="I385" s="214"/>
      <c r="J385" s="214">
        <f t="shared" si="599"/>
        <v>0</v>
      </c>
      <c r="K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4">
        <f t="shared" si="601"/>
        <v>0</v>
      </c>
      <c r="Z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4">
        <f t="shared" si="602"/>
        <v>0</v>
      </c>
      <c r="AD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4">
        <f t="shared" si="603"/>
        <v>0</v>
      </c>
      <c r="AH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4">
        <f t="shared" si="604"/>
        <v>0</v>
      </c>
      <c r="AL385" s="214">
        <f t="shared" si="605"/>
        <v>0</v>
      </c>
    </row>
    <row r="386" spans="2:38" x14ac:dyDescent="0.25">
      <c r="B386" s="212" t="s">
        <v>1352</v>
      </c>
      <c r="C386" s="213" t="s">
        <v>1353</v>
      </c>
      <c r="D3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4">
        <f t="shared" ref="F386:F389" si="767">D386+E386</f>
        <v>0</v>
      </c>
      <c r="G386" s="214"/>
      <c r="H386" s="214">
        <f t="shared" ref="H386:H389" si="768">F386-G386</f>
        <v>0</v>
      </c>
      <c r="I386" s="214"/>
      <c r="J386" s="214">
        <f t="shared" ref="J386:J389" si="769">F386-I386</f>
        <v>0</v>
      </c>
      <c r="K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4">
        <f t="shared" ref="Y386:Y389" si="770">V386+W386+X386</f>
        <v>0</v>
      </c>
      <c r="Z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4">
        <f t="shared" ref="AC386:AC389" si="771">Z386+AA386+AB386</f>
        <v>0</v>
      </c>
      <c r="AD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4">
        <f t="shared" ref="AG386:AG389" si="772">AD386+AE386+AF386</f>
        <v>0</v>
      </c>
      <c r="AH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4">
        <f t="shared" ref="AK386:AK389" si="773">AH386+AI386+AJ386</f>
        <v>0</v>
      </c>
      <c r="AL386" s="214">
        <f t="shared" ref="AL386:AL389" si="774">Y386+AC386+AG386+AK386</f>
        <v>0</v>
      </c>
    </row>
    <row r="387" spans="2:38" x14ac:dyDescent="0.25">
      <c r="B387" s="212" t="s">
        <v>468</v>
      </c>
      <c r="C387" s="213" t="s">
        <v>336</v>
      </c>
      <c r="D3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4">
        <f t="shared" si="767"/>
        <v>0</v>
      </c>
      <c r="G387" s="214"/>
      <c r="H387" s="214">
        <f t="shared" si="768"/>
        <v>0</v>
      </c>
      <c r="I387" s="214"/>
      <c r="J387" s="214">
        <f t="shared" si="769"/>
        <v>0</v>
      </c>
      <c r="K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4">
        <f t="shared" si="770"/>
        <v>0</v>
      </c>
      <c r="Z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4">
        <f t="shared" si="771"/>
        <v>0</v>
      </c>
      <c r="AD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4">
        <f t="shared" si="772"/>
        <v>0</v>
      </c>
      <c r="AH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4">
        <f t="shared" si="773"/>
        <v>0</v>
      </c>
      <c r="AL387" s="214">
        <f t="shared" si="774"/>
        <v>0</v>
      </c>
    </row>
    <row r="388" spans="2:38" x14ac:dyDescent="0.25">
      <c r="B388" s="212" t="s">
        <v>1354</v>
      </c>
      <c r="C388" s="213" t="s">
        <v>1355</v>
      </c>
      <c r="D3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4">
        <f t="shared" si="767"/>
        <v>0</v>
      </c>
      <c r="G388" s="214"/>
      <c r="H388" s="214">
        <f t="shared" si="768"/>
        <v>0</v>
      </c>
      <c r="I388" s="214"/>
      <c r="J388" s="214">
        <f t="shared" si="769"/>
        <v>0</v>
      </c>
      <c r="K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4">
        <f t="shared" si="770"/>
        <v>0</v>
      </c>
      <c r="Z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4">
        <f t="shared" si="771"/>
        <v>0</v>
      </c>
      <c r="AD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4">
        <f t="shared" si="772"/>
        <v>0</v>
      </c>
      <c r="AH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4">
        <f t="shared" si="773"/>
        <v>0</v>
      </c>
      <c r="AL388" s="214">
        <f t="shared" si="774"/>
        <v>0</v>
      </c>
    </row>
    <row r="389" spans="2:38" x14ac:dyDescent="0.25">
      <c r="B389" s="212" t="s">
        <v>1356</v>
      </c>
      <c r="C389" s="213" t="s">
        <v>1357</v>
      </c>
      <c r="D3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4">
        <f t="shared" si="767"/>
        <v>0</v>
      </c>
      <c r="G389" s="214"/>
      <c r="H389" s="214">
        <f t="shared" si="768"/>
        <v>0</v>
      </c>
      <c r="I389" s="214"/>
      <c r="J389" s="214">
        <f t="shared" si="769"/>
        <v>0</v>
      </c>
      <c r="K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4">
        <f t="shared" si="770"/>
        <v>0</v>
      </c>
      <c r="Z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4">
        <f t="shared" si="771"/>
        <v>0</v>
      </c>
      <c r="AD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4">
        <f t="shared" si="772"/>
        <v>0</v>
      </c>
      <c r="AH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4">
        <f t="shared" si="773"/>
        <v>0</v>
      </c>
      <c r="AL389" s="214">
        <f t="shared" si="774"/>
        <v>0</v>
      </c>
    </row>
    <row r="390" spans="2:38" x14ac:dyDescent="0.25">
      <c r="B390" s="212" t="s">
        <v>469</v>
      </c>
      <c r="C390" s="213" t="s">
        <v>337</v>
      </c>
      <c r="D3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4">
        <f t="shared" si="747"/>
        <v>0</v>
      </c>
      <c r="G390" s="214"/>
      <c r="H390" s="214">
        <f t="shared" si="598"/>
        <v>0</v>
      </c>
      <c r="I390" s="214"/>
      <c r="J390" s="214">
        <f t="shared" si="599"/>
        <v>0</v>
      </c>
      <c r="K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4">
        <f t="shared" si="601"/>
        <v>0</v>
      </c>
      <c r="Z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4">
        <f t="shared" si="602"/>
        <v>0</v>
      </c>
      <c r="AD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4">
        <f t="shared" si="603"/>
        <v>0</v>
      </c>
      <c r="AH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4">
        <f t="shared" si="604"/>
        <v>0</v>
      </c>
      <c r="AL390" s="214">
        <f t="shared" si="605"/>
        <v>0</v>
      </c>
    </row>
    <row r="391" spans="2:38" x14ac:dyDescent="0.25">
      <c r="B391" s="212" t="s">
        <v>1358</v>
      </c>
      <c r="C391" s="213" t="s">
        <v>1359</v>
      </c>
      <c r="D3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4">
        <f t="shared" ref="F391" si="775">D391+E391</f>
        <v>0</v>
      </c>
      <c r="G391" s="214"/>
      <c r="H391" s="214">
        <f t="shared" ref="H391" si="776">F391-G391</f>
        <v>0</v>
      </c>
      <c r="I391" s="214"/>
      <c r="J391" s="214">
        <f t="shared" ref="J391" si="777">F391-I391</f>
        <v>0</v>
      </c>
      <c r="K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4">
        <f t="shared" ref="Y391" si="778">V391+W391+X391</f>
        <v>0</v>
      </c>
      <c r="Z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4">
        <f t="shared" ref="AC391" si="779">Z391+AA391+AB391</f>
        <v>0</v>
      </c>
      <c r="AD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4">
        <f t="shared" ref="AG391" si="780">AD391+AE391+AF391</f>
        <v>0</v>
      </c>
      <c r="AH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4">
        <f t="shared" ref="AK391" si="781">AH391+AI391+AJ391</f>
        <v>0</v>
      </c>
      <c r="AL391" s="214">
        <f t="shared" ref="AL391" si="782">Y391+AC391+AG391+AK391</f>
        <v>0</v>
      </c>
    </row>
    <row r="392" spans="2:38" x14ac:dyDescent="0.25">
      <c r="B392" s="212" t="s">
        <v>1360</v>
      </c>
      <c r="C392" s="213" t="s">
        <v>1361</v>
      </c>
      <c r="D3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4">
        <f t="shared" si="747"/>
        <v>0</v>
      </c>
      <c r="G392" s="214"/>
      <c r="H392" s="214">
        <f t="shared" si="598"/>
        <v>0</v>
      </c>
      <c r="I392" s="214"/>
      <c r="J392" s="214">
        <f t="shared" si="599"/>
        <v>0</v>
      </c>
      <c r="K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4">
        <f t="shared" si="601"/>
        <v>0</v>
      </c>
      <c r="Z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4">
        <f t="shared" si="602"/>
        <v>0</v>
      </c>
      <c r="AD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4">
        <f t="shared" si="603"/>
        <v>0</v>
      </c>
      <c r="AH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4">
        <f t="shared" si="604"/>
        <v>0</v>
      </c>
      <c r="AL392" s="214">
        <f t="shared" si="605"/>
        <v>0</v>
      </c>
    </row>
    <row r="393" spans="2:38" x14ac:dyDescent="0.25">
      <c r="B393" s="209" t="s">
        <v>455</v>
      </c>
      <c r="C393" s="210" t="s">
        <v>327</v>
      </c>
      <c r="D393" s="211">
        <f>D394+D404</f>
        <v>0</v>
      </c>
      <c r="E393" s="211">
        <f>E394+E404</f>
        <v>0</v>
      </c>
      <c r="F393" s="211">
        <f t="shared" si="747"/>
        <v>0</v>
      </c>
      <c r="G393" s="211">
        <f t="shared" ref="G393:I393" si="783">G394+G404</f>
        <v>0</v>
      </c>
      <c r="H393" s="211">
        <f t="shared" si="598"/>
        <v>0</v>
      </c>
      <c r="I393" s="211">
        <f t="shared" si="783"/>
        <v>0</v>
      </c>
      <c r="J393" s="211">
        <f t="shared" si="599"/>
        <v>0</v>
      </c>
      <c r="K393" s="211">
        <f t="shared" ref="K393:AJ393" si="784">K394+K404</f>
        <v>0</v>
      </c>
      <c r="L393" s="211">
        <f t="shared" si="784"/>
        <v>0</v>
      </c>
      <c r="M393" s="211">
        <f t="shared" si="784"/>
        <v>0</v>
      </c>
      <c r="N393" s="211">
        <f t="shared" si="784"/>
        <v>0</v>
      </c>
      <c r="O393" s="211">
        <f t="shared" si="784"/>
        <v>0</v>
      </c>
      <c r="P393" s="211">
        <f t="shared" si="784"/>
        <v>0</v>
      </c>
      <c r="Q393" s="211">
        <f t="shared" si="784"/>
        <v>0</v>
      </c>
      <c r="R393" s="211">
        <f t="shared" si="784"/>
        <v>0</v>
      </c>
      <c r="S393" s="211">
        <f t="shared" si="784"/>
        <v>0</v>
      </c>
      <c r="T393" s="211">
        <f t="shared" si="784"/>
        <v>0</v>
      </c>
      <c r="U393" s="211">
        <f t="shared" si="784"/>
        <v>0</v>
      </c>
      <c r="V393" s="211">
        <f t="shared" si="784"/>
        <v>0</v>
      </c>
      <c r="W393" s="211">
        <f t="shared" si="784"/>
        <v>0</v>
      </c>
      <c r="X393" s="211">
        <f t="shared" si="784"/>
        <v>0</v>
      </c>
      <c r="Y393" s="211">
        <f t="shared" si="601"/>
        <v>0</v>
      </c>
      <c r="Z393" s="211">
        <f t="shared" si="784"/>
        <v>0</v>
      </c>
      <c r="AA393" s="211">
        <f t="shared" si="784"/>
        <v>0</v>
      </c>
      <c r="AB393" s="211">
        <f t="shared" si="784"/>
        <v>0</v>
      </c>
      <c r="AC393" s="211">
        <f t="shared" si="602"/>
        <v>0</v>
      </c>
      <c r="AD393" s="211">
        <f t="shared" si="784"/>
        <v>0</v>
      </c>
      <c r="AE393" s="211">
        <f t="shared" si="784"/>
        <v>0</v>
      </c>
      <c r="AF393" s="211">
        <f t="shared" si="784"/>
        <v>0</v>
      </c>
      <c r="AG393" s="211">
        <f t="shared" si="603"/>
        <v>0</v>
      </c>
      <c r="AH393" s="211">
        <f t="shared" si="784"/>
        <v>0</v>
      </c>
      <c r="AI393" s="211">
        <f t="shared" si="784"/>
        <v>0</v>
      </c>
      <c r="AJ393" s="211">
        <f t="shared" si="784"/>
        <v>0</v>
      </c>
      <c r="AK393" s="211">
        <f t="shared" si="604"/>
        <v>0</v>
      </c>
      <c r="AL393" s="211">
        <f t="shared" si="605"/>
        <v>0</v>
      </c>
    </row>
    <row r="394" spans="2:38" x14ac:dyDescent="0.25">
      <c r="B394" s="220" t="s">
        <v>456</v>
      </c>
      <c r="C394" s="221" t="s">
        <v>328</v>
      </c>
      <c r="D394" s="222">
        <f>SUM(D395:D403)</f>
        <v>0</v>
      </c>
      <c r="E394" s="222">
        <f>SUM(E395:E403)</f>
        <v>0</v>
      </c>
      <c r="F394" s="222">
        <f t="shared" si="747"/>
        <v>0</v>
      </c>
      <c r="G394" s="222">
        <f t="shared" ref="G394:I394" si="785">SUM(G395:G403)</f>
        <v>0</v>
      </c>
      <c r="H394" s="222">
        <f t="shared" si="598"/>
        <v>0</v>
      </c>
      <c r="I394" s="222">
        <f t="shared" si="785"/>
        <v>0</v>
      </c>
      <c r="J394" s="222">
        <f t="shared" si="599"/>
        <v>0</v>
      </c>
      <c r="K394" s="222">
        <f t="shared" ref="K394:AJ394" si="786">SUM(K395:K403)</f>
        <v>0</v>
      </c>
      <c r="L394" s="222">
        <f t="shared" si="786"/>
        <v>0</v>
      </c>
      <c r="M394" s="222">
        <f t="shared" si="786"/>
        <v>0</v>
      </c>
      <c r="N394" s="222">
        <f t="shared" si="786"/>
        <v>0</v>
      </c>
      <c r="O394" s="222">
        <f t="shared" si="786"/>
        <v>0</v>
      </c>
      <c r="P394" s="222">
        <f t="shared" si="786"/>
        <v>0</v>
      </c>
      <c r="Q394" s="222">
        <f t="shared" si="786"/>
        <v>0</v>
      </c>
      <c r="R394" s="222">
        <f t="shared" si="786"/>
        <v>0</v>
      </c>
      <c r="S394" s="222">
        <f t="shared" si="786"/>
        <v>0</v>
      </c>
      <c r="T394" s="222">
        <f t="shared" si="786"/>
        <v>0</v>
      </c>
      <c r="U394" s="222">
        <f t="shared" si="786"/>
        <v>0</v>
      </c>
      <c r="V394" s="222">
        <f t="shared" si="786"/>
        <v>0</v>
      </c>
      <c r="W394" s="222">
        <f t="shared" si="786"/>
        <v>0</v>
      </c>
      <c r="X394" s="222">
        <f t="shared" si="786"/>
        <v>0</v>
      </c>
      <c r="Y394" s="222">
        <f t="shared" si="601"/>
        <v>0</v>
      </c>
      <c r="Z394" s="222">
        <f t="shared" si="786"/>
        <v>0</v>
      </c>
      <c r="AA394" s="222">
        <f t="shared" si="786"/>
        <v>0</v>
      </c>
      <c r="AB394" s="222">
        <f t="shared" si="786"/>
        <v>0</v>
      </c>
      <c r="AC394" s="222">
        <f t="shared" si="602"/>
        <v>0</v>
      </c>
      <c r="AD394" s="222">
        <f t="shared" si="786"/>
        <v>0</v>
      </c>
      <c r="AE394" s="222">
        <f t="shared" si="786"/>
        <v>0</v>
      </c>
      <c r="AF394" s="222">
        <f t="shared" si="786"/>
        <v>0</v>
      </c>
      <c r="AG394" s="222">
        <f t="shared" si="603"/>
        <v>0</v>
      </c>
      <c r="AH394" s="222">
        <f t="shared" si="786"/>
        <v>0</v>
      </c>
      <c r="AI394" s="222">
        <f t="shared" si="786"/>
        <v>0</v>
      </c>
      <c r="AJ394" s="222">
        <f t="shared" si="786"/>
        <v>0</v>
      </c>
      <c r="AK394" s="222">
        <f t="shared" si="604"/>
        <v>0</v>
      </c>
      <c r="AL394" s="222">
        <f t="shared" si="605"/>
        <v>0</v>
      </c>
    </row>
    <row r="395" spans="2:38" x14ac:dyDescent="0.25">
      <c r="B395" s="212" t="s">
        <v>470</v>
      </c>
      <c r="C395" s="213" t="s">
        <v>338</v>
      </c>
      <c r="D3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4">
        <f t="shared" si="747"/>
        <v>0</v>
      </c>
      <c r="G395" s="214"/>
      <c r="H395" s="214">
        <f t="shared" si="598"/>
        <v>0</v>
      </c>
      <c r="I395" s="214"/>
      <c r="J395" s="214">
        <f t="shared" si="599"/>
        <v>0</v>
      </c>
      <c r="K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4">
        <f t="shared" si="601"/>
        <v>0</v>
      </c>
      <c r="Z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4">
        <f t="shared" si="602"/>
        <v>0</v>
      </c>
      <c r="AD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4">
        <f t="shared" si="603"/>
        <v>0</v>
      </c>
      <c r="AH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4">
        <f t="shared" si="604"/>
        <v>0</v>
      </c>
      <c r="AL395" s="214">
        <f t="shared" si="605"/>
        <v>0</v>
      </c>
    </row>
    <row r="396" spans="2:38" x14ac:dyDescent="0.25">
      <c r="B396" s="212" t="s">
        <v>1264</v>
      </c>
      <c r="C396" s="213" t="s">
        <v>1265</v>
      </c>
      <c r="D3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4">
        <f t="shared" si="747"/>
        <v>0</v>
      </c>
      <c r="G396" s="214"/>
      <c r="H396" s="214">
        <f t="shared" si="598"/>
        <v>0</v>
      </c>
      <c r="I396" s="214"/>
      <c r="J396" s="214">
        <f t="shared" si="599"/>
        <v>0</v>
      </c>
      <c r="K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4">
        <f t="shared" si="601"/>
        <v>0</v>
      </c>
      <c r="Z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4">
        <f t="shared" si="602"/>
        <v>0</v>
      </c>
      <c r="AD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4">
        <f t="shared" si="603"/>
        <v>0</v>
      </c>
      <c r="AH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4">
        <f t="shared" si="604"/>
        <v>0</v>
      </c>
      <c r="AL396" s="214">
        <f t="shared" si="605"/>
        <v>0</v>
      </c>
    </row>
    <row r="397" spans="2:38" x14ac:dyDescent="0.25">
      <c r="B397" s="212" t="s">
        <v>1266</v>
      </c>
      <c r="C397" s="213" t="s">
        <v>1267</v>
      </c>
      <c r="D3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4">
        <f t="shared" ref="F397:F399" si="787">D397+E397</f>
        <v>0</v>
      </c>
      <c r="G397" s="214"/>
      <c r="H397" s="214">
        <f t="shared" ref="H397:H399" si="788">F397-G397</f>
        <v>0</v>
      </c>
      <c r="I397" s="214"/>
      <c r="J397" s="214">
        <f t="shared" ref="J397:J399" si="789">F397-I397</f>
        <v>0</v>
      </c>
      <c r="K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4">
        <f t="shared" ref="Y397:Y399" si="790">V397+W397+X397</f>
        <v>0</v>
      </c>
      <c r="Z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4">
        <f t="shared" ref="AC397:AC399" si="791">Z397+AA397+AB397</f>
        <v>0</v>
      </c>
      <c r="AD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4">
        <f t="shared" ref="AG397:AG399" si="792">AD397+AE397+AF397</f>
        <v>0</v>
      </c>
      <c r="AH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4">
        <f t="shared" ref="AK397:AK399" si="793">AH397+AI397+AJ397</f>
        <v>0</v>
      </c>
      <c r="AL397" s="214">
        <f t="shared" ref="AL397:AL399" si="794">Y397+AC397+AG397+AK397</f>
        <v>0</v>
      </c>
    </row>
    <row r="398" spans="2:38" x14ac:dyDescent="0.25">
      <c r="B398" s="212" t="s">
        <v>1268</v>
      </c>
      <c r="C398" s="213" t="s">
        <v>1269</v>
      </c>
      <c r="D3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4">
        <f t="shared" si="787"/>
        <v>0</v>
      </c>
      <c r="G398" s="214"/>
      <c r="H398" s="214">
        <f t="shared" si="788"/>
        <v>0</v>
      </c>
      <c r="I398" s="214"/>
      <c r="J398" s="214">
        <f t="shared" si="789"/>
        <v>0</v>
      </c>
      <c r="K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4">
        <f t="shared" si="790"/>
        <v>0</v>
      </c>
      <c r="Z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4">
        <f t="shared" si="791"/>
        <v>0</v>
      </c>
      <c r="AD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4">
        <f t="shared" si="792"/>
        <v>0</v>
      </c>
      <c r="AH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4">
        <f t="shared" si="793"/>
        <v>0</v>
      </c>
      <c r="AL398" s="214">
        <f t="shared" si="794"/>
        <v>0</v>
      </c>
    </row>
    <row r="399" spans="2:38" x14ac:dyDescent="0.25">
      <c r="B399" s="212" t="s">
        <v>1270</v>
      </c>
      <c r="C399" s="213" t="s">
        <v>1271</v>
      </c>
      <c r="D3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4">
        <f t="shared" si="787"/>
        <v>0</v>
      </c>
      <c r="G399" s="214"/>
      <c r="H399" s="214">
        <f t="shared" si="788"/>
        <v>0</v>
      </c>
      <c r="I399" s="214"/>
      <c r="J399" s="214">
        <f t="shared" si="789"/>
        <v>0</v>
      </c>
      <c r="K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4">
        <f t="shared" si="790"/>
        <v>0</v>
      </c>
      <c r="Z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4">
        <f t="shared" si="791"/>
        <v>0</v>
      </c>
      <c r="AD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4">
        <f t="shared" si="792"/>
        <v>0</v>
      </c>
      <c r="AH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4">
        <f t="shared" si="793"/>
        <v>0</v>
      </c>
      <c r="AL399" s="214">
        <f t="shared" si="794"/>
        <v>0</v>
      </c>
    </row>
    <row r="400" spans="2:38" x14ac:dyDescent="0.25">
      <c r="B400" s="212" t="s">
        <v>471</v>
      </c>
      <c r="C400" s="213" t="s">
        <v>339</v>
      </c>
      <c r="D4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4">
        <f t="shared" si="747"/>
        <v>0</v>
      </c>
      <c r="G400" s="214"/>
      <c r="H400" s="214">
        <f t="shared" si="598"/>
        <v>0</v>
      </c>
      <c r="I400" s="214"/>
      <c r="J400" s="214">
        <f t="shared" si="599"/>
        <v>0</v>
      </c>
      <c r="K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4">
        <f t="shared" si="601"/>
        <v>0</v>
      </c>
      <c r="Z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4">
        <f t="shared" si="602"/>
        <v>0</v>
      </c>
      <c r="AD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4">
        <f t="shared" si="603"/>
        <v>0</v>
      </c>
      <c r="AH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4">
        <f t="shared" si="604"/>
        <v>0</v>
      </c>
      <c r="AL400" s="214">
        <f t="shared" si="605"/>
        <v>0</v>
      </c>
    </row>
    <row r="401" spans="2:38" x14ac:dyDescent="0.25">
      <c r="B401" s="212" t="s">
        <v>1272</v>
      </c>
      <c r="C401" s="213" t="s">
        <v>1273</v>
      </c>
      <c r="D4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4">
        <f t="shared" ref="F401:F402" si="795">D401+E401</f>
        <v>0</v>
      </c>
      <c r="G401" s="214"/>
      <c r="H401" s="214">
        <f t="shared" ref="H401:H402" si="796">F401-G401</f>
        <v>0</v>
      </c>
      <c r="I401" s="214"/>
      <c r="J401" s="214">
        <f t="shared" ref="J401:J402" si="797">F401-I401</f>
        <v>0</v>
      </c>
      <c r="K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4">
        <f t="shared" ref="Y401:Y402" si="798">V401+W401+X401</f>
        <v>0</v>
      </c>
      <c r="Z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4">
        <f t="shared" ref="AC401:AC402" si="799">Z401+AA401+AB401</f>
        <v>0</v>
      </c>
      <c r="AD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4">
        <f t="shared" ref="AG401:AG402" si="800">AD401+AE401+AF401</f>
        <v>0</v>
      </c>
      <c r="AH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4">
        <f t="shared" ref="AK401:AK402" si="801">AH401+AI401+AJ401</f>
        <v>0</v>
      </c>
      <c r="AL401" s="214">
        <f t="shared" ref="AL401:AL402" si="802">Y401+AC401+AG401+AK401</f>
        <v>0</v>
      </c>
    </row>
    <row r="402" spans="2:38" x14ac:dyDescent="0.25">
      <c r="B402" s="212" t="s">
        <v>472</v>
      </c>
      <c r="C402" s="213" t="s">
        <v>340</v>
      </c>
      <c r="D4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4">
        <f t="shared" si="795"/>
        <v>0</v>
      </c>
      <c r="G402" s="214"/>
      <c r="H402" s="214">
        <f t="shared" si="796"/>
        <v>0</v>
      </c>
      <c r="I402" s="214"/>
      <c r="J402" s="214">
        <f t="shared" si="797"/>
        <v>0</v>
      </c>
      <c r="K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4">
        <f t="shared" si="798"/>
        <v>0</v>
      </c>
      <c r="Z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4">
        <f t="shared" si="799"/>
        <v>0</v>
      </c>
      <c r="AD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4">
        <f t="shared" si="800"/>
        <v>0</v>
      </c>
      <c r="AH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4">
        <f t="shared" si="801"/>
        <v>0</v>
      </c>
      <c r="AL402" s="214">
        <f t="shared" si="802"/>
        <v>0</v>
      </c>
    </row>
    <row r="403" spans="2:38" x14ac:dyDescent="0.25">
      <c r="B403" s="212" t="s">
        <v>1274</v>
      </c>
      <c r="C403" s="213" t="s">
        <v>1275</v>
      </c>
      <c r="D4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4">
        <f t="shared" si="747"/>
        <v>0</v>
      </c>
      <c r="G403" s="214"/>
      <c r="H403" s="214">
        <f t="shared" si="598"/>
        <v>0</v>
      </c>
      <c r="I403" s="214"/>
      <c r="J403" s="214">
        <f t="shared" si="599"/>
        <v>0</v>
      </c>
      <c r="K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4">
        <f t="shared" si="601"/>
        <v>0</v>
      </c>
      <c r="Z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4">
        <f t="shared" si="602"/>
        <v>0</v>
      </c>
      <c r="AD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4">
        <f t="shared" si="603"/>
        <v>0</v>
      </c>
      <c r="AH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4">
        <f t="shared" si="604"/>
        <v>0</v>
      </c>
      <c r="AL403" s="214">
        <f t="shared" si="605"/>
        <v>0</v>
      </c>
    </row>
    <row r="404" spans="2:38" x14ac:dyDescent="0.25">
      <c r="B404" s="220" t="s">
        <v>457</v>
      </c>
      <c r="C404" s="221" t="s">
        <v>329</v>
      </c>
      <c r="D404" s="222">
        <f>SUM(D405:D406)</f>
        <v>0</v>
      </c>
      <c r="E404" s="222">
        <f>SUM(E405:E406)</f>
        <v>0</v>
      </c>
      <c r="F404" s="222">
        <f t="shared" si="747"/>
        <v>0</v>
      </c>
      <c r="G404" s="222">
        <f>SUM(G405:G406)</f>
        <v>0</v>
      </c>
      <c r="H404" s="222">
        <f t="shared" si="598"/>
        <v>0</v>
      </c>
      <c r="I404" s="222">
        <f>SUM(I405:I406)</f>
        <v>0</v>
      </c>
      <c r="J404" s="222">
        <f t="shared" si="599"/>
        <v>0</v>
      </c>
      <c r="K404" s="222">
        <f t="shared" ref="K404:X404" si="803">SUM(K405:K406)</f>
        <v>0</v>
      </c>
      <c r="L404" s="222">
        <f t="shared" si="803"/>
        <v>0</v>
      </c>
      <c r="M404" s="222">
        <f t="shared" si="803"/>
        <v>0</v>
      </c>
      <c r="N404" s="222">
        <f t="shared" si="803"/>
        <v>0</v>
      </c>
      <c r="O404" s="222">
        <f t="shared" si="803"/>
        <v>0</v>
      </c>
      <c r="P404" s="222">
        <f t="shared" si="803"/>
        <v>0</v>
      </c>
      <c r="Q404" s="222">
        <f t="shared" si="803"/>
        <v>0</v>
      </c>
      <c r="R404" s="222">
        <f t="shared" si="803"/>
        <v>0</v>
      </c>
      <c r="S404" s="222">
        <f t="shared" si="803"/>
        <v>0</v>
      </c>
      <c r="T404" s="222">
        <f t="shared" si="803"/>
        <v>0</v>
      </c>
      <c r="U404" s="222">
        <f t="shared" si="803"/>
        <v>0</v>
      </c>
      <c r="V404" s="222">
        <f t="shared" si="803"/>
        <v>0</v>
      </c>
      <c r="W404" s="222">
        <f t="shared" si="803"/>
        <v>0</v>
      </c>
      <c r="X404" s="222">
        <f t="shared" si="803"/>
        <v>0</v>
      </c>
      <c r="Y404" s="222">
        <f t="shared" si="601"/>
        <v>0</v>
      </c>
      <c r="Z404" s="222">
        <f>SUM(Z405:Z406)</f>
        <v>0</v>
      </c>
      <c r="AA404" s="222">
        <f>SUM(AA405:AA406)</f>
        <v>0</v>
      </c>
      <c r="AB404" s="222">
        <f>SUM(AB405:AB406)</f>
        <v>0</v>
      </c>
      <c r="AC404" s="222">
        <f t="shared" si="602"/>
        <v>0</v>
      </c>
      <c r="AD404" s="222">
        <f>SUM(AD405:AD406)</f>
        <v>0</v>
      </c>
      <c r="AE404" s="222">
        <f>SUM(AE405:AE406)</f>
        <v>0</v>
      </c>
      <c r="AF404" s="222">
        <f>SUM(AF405:AF406)</f>
        <v>0</v>
      </c>
      <c r="AG404" s="222">
        <f t="shared" si="603"/>
        <v>0</v>
      </c>
      <c r="AH404" s="222">
        <f>SUM(AH405:AH406)</f>
        <v>0</v>
      </c>
      <c r="AI404" s="222">
        <f>SUM(AI405:AI406)</f>
        <v>0</v>
      </c>
      <c r="AJ404" s="222">
        <f>SUM(AJ405:AJ406)</f>
        <v>0</v>
      </c>
      <c r="AK404" s="222">
        <f t="shared" si="604"/>
        <v>0</v>
      </c>
      <c r="AL404" s="222">
        <f t="shared" si="605"/>
        <v>0</v>
      </c>
    </row>
    <row r="405" spans="2:38" x14ac:dyDescent="0.25">
      <c r="B405" s="212" t="s">
        <v>1276</v>
      </c>
      <c r="C405" s="213" t="s">
        <v>1277</v>
      </c>
      <c r="D4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4">
        <f t="shared" ref="F405" si="804">D405+E405</f>
        <v>0</v>
      </c>
      <c r="G405" s="214"/>
      <c r="H405" s="214">
        <f t="shared" ref="H405" si="805">F405-G405</f>
        <v>0</v>
      </c>
      <c r="I405" s="214"/>
      <c r="J405" s="214">
        <f t="shared" ref="J405" si="806">F405-I405</f>
        <v>0</v>
      </c>
      <c r="K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4">
        <f t="shared" ref="Y405" si="807">V405+W405+X405</f>
        <v>0</v>
      </c>
      <c r="Z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4">
        <f t="shared" ref="AC405" si="808">Z405+AA405+AB405</f>
        <v>0</v>
      </c>
      <c r="AD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4">
        <f t="shared" ref="AG405" si="809">AD405+AE405+AF405</f>
        <v>0</v>
      </c>
      <c r="AH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4">
        <f t="shared" ref="AK405" si="810">AH405+AI405+AJ405</f>
        <v>0</v>
      </c>
      <c r="AL405" s="214">
        <f t="shared" ref="AL405" si="811">Y405+AC405+AG405+AK405</f>
        <v>0</v>
      </c>
    </row>
    <row r="406" spans="2:38" x14ac:dyDescent="0.25">
      <c r="B406" s="212" t="s">
        <v>473</v>
      </c>
      <c r="C406" s="213" t="s">
        <v>341</v>
      </c>
      <c r="D4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4">
        <f t="shared" si="747"/>
        <v>0</v>
      </c>
      <c r="G406" s="214"/>
      <c r="H406" s="214">
        <f t="shared" si="598"/>
        <v>0</v>
      </c>
      <c r="I406" s="214"/>
      <c r="J406" s="214">
        <f t="shared" si="599"/>
        <v>0</v>
      </c>
      <c r="K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4">
        <f t="shared" si="601"/>
        <v>0</v>
      </c>
      <c r="Z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4">
        <f t="shared" si="602"/>
        <v>0</v>
      </c>
      <c r="AD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4">
        <f t="shared" si="603"/>
        <v>0</v>
      </c>
      <c r="AH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4">
        <f t="shared" si="604"/>
        <v>0</v>
      </c>
      <c r="AL406" s="214">
        <f t="shared" si="605"/>
        <v>0</v>
      </c>
    </row>
    <row r="407" spans="2:38" x14ac:dyDescent="0.25">
      <c r="B407" s="209" t="s">
        <v>457</v>
      </c>
      <c r="C407" s="210" t="s">
        <v>329</v>
      </c>
      <c r="D407" s="211">
        <f>D408</f>
        <v>0</v>
      </c>
      <c r="E407" s="211">
        <f>E408</f>
        <v>0</v>
      </c>
      <c r="F407" s="211">
        <f t="shared" si="747"/>
        <v>0</v>
      </c>
      <c r="G407" s="211">
        <f t="shared" ref="G407:I407" si="812">G408</f>
        <v>0</v>
      </c>
      <c r="H407" s="211">
        <f t="shared" si="598"/>
        <v>0</v>
      </c>
      <c r="I407" s="211">
        <f t="shared" si="812"/>
        <v>0</v>
      </c>
      <c r="J407" s="211">
        <f t="shared" si="599"/>
        <v>0</v>
      </c>
      <c r="K407" s="211">
        <f t="shared" ref="K407:AJ407" si="813">K408</f>
        <v>0</v>
      </c>
      <c r="L407" s="211">
        <f t="shared" si="813"/>
        <v>0</v>
      </c>
      <c r="M407" s="211">
        <f t="shared" si="813"/>
        <v>0</v>
      </c>
      <c r="N407" s="211">
        <f t="shared" si="813"/>
        <v>0</v>
      </c>
      <c r="O407" s="211">
        <f t="shared" si="813"/>
        <v>0</v>
      </c>
      <c r="P407" s="211">
        <f t="shared" si="813"/>
        <v>0</v>
      </c>
      <c r="Q407" s="211">
        <f t="shared" si="813"/>
        <v>0</v>
      </c>
      <c r="R407" s="211">
        <f t="shared" si="813"/>
        <v>0</v>
      </c>
      <c r="S407" s="211">
        <f t="shared" si="813"/>
        <v>0</v>
      </c>
      <c r="T407" s="211">
        <f t="shared" si="813"/>
        <v>0</v>
      </c>
      <c r="U407" s="211">
        <f t="shared" si="813"/>
        <v>0</v>
      </c>
      <c r="V407" s="211">
        <f t="shared" si="813"/>
        <v>0</v>
      </c>
      <c r="W407" s="211">
        <f t="shared" si="813"/>
        <v>0</v>
      </c>
      <c r="X407" s="211">
        <f t="shared" si="813"/>
        <v>0</v>
      </c>
      <c r="Y407" s="211">
        <f t="shared" si="601"/>
        <v>0</v>
      </c>
      <c r="Z407" s="211">
        <f t="shared" si="813"/>
        <v>0</v>
      </c>
      <c r="AA407" s="211">
        <f t="shared" si="813"/>
        <v>0</v>
      </c>
      <c r="AB407" s="211">
        <f t="shared" si="813"/>
        <v>0</v>
      </c>
      <c r="AC407" s="211">
        <f t="shared" si="602"/>
        <v>0</v>
      </c>
      <c r="AD407" s="211">
        <f t="shared" si="813"/>
        <v>0</v>
      </c>
      <c r="AE407" s="211">
        <f t="shared" si="813"/>
        <v>0</v>
      </c>
      <c r="AF407" s="211">
        <f t="shared" si="813"/>
        <v>0</v>
      </c>
      <c r="AG407" s="211">
        <f t="shared" si="603"/>
        <v>0</v>
      </c>
      <c r="AH407" s="211">
        <f t="shared" si="813"/>
        <v>0</v>
      </c>
      <c r="AI407" s="211">
        <f t="shared" si="813"/>
        <v>0</v>
      </c>
      <c r="AJ407" s="211">
        <f t="shared" si="813"/>
        <v>0</v>
      </c>
      <c r="AK407" s="211">
        <f t="shared" si="604"/>
        <v>0</v>
      </c>
      <c r="AL407" s="211">
        <f t="shared" si="605"/>
        <v>0</v>
      </c>
    </row>
    <row r="408" spans="2:38" x14ac:dyDescent="0.25">
      <c r="B408" s="220" t="s">
        <v>473</v>
      </c>
      <c r="C408" s="221" t="s">
        <v>341</v>
      </c>
      <c r="D408" s="222">
        <f>SUM(D409:D411)</f>
        <v>0</v>
      </c>
      <c r="E408" s="222">
        <f>SUM(E409:E411)</f>
        <v>0</v>
      </c>
      <c r="F408" s="222">
        <f t="shared" si="747"/>
        <v>0</v>
      </c>
      <c r="G408" s="222">
        <f>SUM(G409:G411)</f>
        <v>0</v>
      </c>
      <c r="H408" s="222">
        <f t="shared" si="598"/>
        <v>0</v>
      </c>
      <c r="I408" s="222">
        <f>SUM(I409:I411)</f>
        <v>0</v>
      </c>
      <c r="J408" s="222">
        <f t="shared" si="599"/>
        <v>0</v>
      </c>
      <c r="K408" s="222">
        <f t="shared" ref="K408:X408" si="814">SUM(K409:K411)</f>
        <v>0</v>
      </c>
      <c r="L408" s="222">
        <f t="shared" si="814"/>
        <v>0</v>
      </c>
      <c r="M408" s="222">
        <f t="shared" si="814"/>
        <v>0</v>
      </c>
      <c r="N408" s="222">
        <f t="shared" si="814"/>
        <v>0</v>
      </c>
      <c r="O408" s="222">
        <f t="shared" si="814"/>
        <v>0</v>
      </c>
      <c r="P408" s="222">
        <f t="shared" si="814"/>
        <v>0</v>
      </c>
      <c r="Q408" s="222">
        <f t="shared" si="814"/>
        <v>0</v>
      </c>
      <c r="R408" s="222">
        <f t="shared" si="814"/>
        <v>0</v>
      </c>
      <c r="S408" s="222">
        <f t="shared" si="814"/>
        <v>0</v>
      </c>
      <c r="T408" s="222">
        <f t="shared" si="814"/>
        <v>0</v>
      </c>
      <c r="U408" s="222">
        <f t="shared" si="814"/>
        <v>0</v>
      </c>
      <c r="V408" s="222">
        <f t="shared" si="814"/>
        <v>0</v>
      </c>
      <c r="W408" s="222">
        <f t="shared" si="814"/>
        <v>0</v>
      </c>
      <c r="X408" s="222">
        <f t="shared" si="814"/>
        <v>0</v>
      </c>
      <c r="Y408" s="222">
        <f t="shared" si="601"/>
        <v>0</v>
      </c>
      <c r="Z408" s="222">
        <f>SUM(Z409:Z411)</f>
        <v>0</v>
      </c>
      <c r="AA408" s="222">
        <f>SUM(AA409:AA411)</f>
        <v>0</v>
      </c>
      <c r="AB408" s="222">
        <f>SUM(AB409:AB411)</f>
        <v>0</v>
      </c>
      <c r="AC408" s="222">
        <f t="shared" si="602"/>
        <v>0</v>
      </c>
      <c r="AD408" s="222">
        <f>SUM(AD409:AD411)</f>
        <v>0</v>
      </c>
      <c r="AE408" s="222">
        <f>SUM(AE409:AE411)</f>
        <v>0</v>
      </c>
      <c r="AF408" s="222">
        <f>SUM(AF409:AF411)</f>
        <v>0</v>
      </c>
      <c r="AG408" s="222">
        <f t="shared" si="603"/>
        <v>0</v>
      </c>
      <c r="AH408" s="222">
        <f>SUM(AH409:AH411)</f>
        <v>0</v>
      </c>
      <c r="AI408" s="222">
        <f>SUM(AI409:AI411)</f>
        <v>0</v>
      </c>
      <c r="AJ408" s="222">
        <f>SUM(AJ409:AJ411)</f>
        <v>0</v>
      </c>
      <c r="AK408" s="222">
        <f t="shared" si="604"/>
        <v>0</v>
      </c>
      <c r="AL408" s="222">
        <f t="shared" si="605"/>
        <v>0</v>
      </c>
    </row>
    <row r="409" spans="2:38" x14ac:dyDescent="0.25">
      <c r="B409" s="212" t="s">
        <v>1278</v>
      </c>
      <c r="C409" s="213" t="s">
        <v>1279</v>
      </c>
      <c r="D4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4">
        <f t="shared" si="747"/>
        <v>0</v>
      </c>
      <c r="G409" s="214"/>
      <c r="H409" s="214">
        <f t="shared" si="598"/>
        <v>0</v>
      </c>
      <c r="I409" s="214"/>
      <c r="J409" s="214">
        <f t="shared" si="599"/>
        <v>0</v>
      </c>
      <c r="K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4">
        <f t="shared" si="601"/>
        <v>0</v>
      </c>
      <c r="Z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4">
        <f t="shared" si="602"/>
        <v>0</v>
      </c>
      <c r="AD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4">
        <f t="shared" si="603"/>
        <v>0</v>
      </c>
      <c r="AH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4">
        <f t="shared" si="604"/>
        <v>0</v>
      </c>
      <c r="AL409" s="214">
        <f t="shared" si="605"/>
        <v>0</v>
      </c>
    </row>
    <row r="410" spans="2:38" x14ac:dyDescent="0.25">
      <c r="B410" s="212" t="s">
        <v>1280</v>
      </c>
      <c r="C410" s="213" t="s">
        <v>1281</v>
      </c>
      <c r="D4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4">
        <f t="shared" ref="F410" si="815">D410+E410</f>
        <v>0</v>
      </c>
      <c r="G410" s="214"/>
      <c r="H410" s="214">
        <f t="shared" ref="H410" si="816">F410-G410</f>
        <v>0</v>
      </c>
      <c r="I410" s="214"/>
      <c r="J410" s="214">
        <f t="shared" ref="J410" si="817">F410-I410</f>
        <v>0</v>
      </c>
      <c r="K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4">
        <f t="shared" ref="Y410" si="818">V410+W410+X410</f>
        <v>0</v>
      </c>
      <c r="Z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4">
        <f t="shared" ref="AC410" si="819">Z410+AA410+AB410</f>
        <v>0</v>
      </c>
      <c r="AD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4">
        <f t="shared" ref="AG410" si="820">AD410+AE410+AF410</f>
        <v>0</v>
      </c>
      <c r="AH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4">
        <f t="shared" ref="AK410" si="821">AH410+AI410+AJ410</f>
        <v>0</v>
      </c>
      <c r="AL410" s="214">
        <f t="shared" ref="AL410" si="822">Y410+AC410+AG410+AK410</f>
        <v>0</v>
      </c>
    </row>
    <row r="411" spans="2:38" x14ac:dyDescent="0.25">
      <c r="B411" s="212" t="s">
        <v>474</v>
      </c>
      <c r="C411" s="213" t="s">
        <v>342</v>
      </c>
      <c r="D4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4">
        <f t="shared" si="747"/>
        <v>0</v>
      </c>
      <c r="G411" s="214"/>
      <c r="H411" s="214">
        <f t="shared" si="598"/>
        <v>0</v>
      </c>
      <c r="I411" s="214"/>
      <c r="J411" s="214">
        <f t="shared" si="599"/>
        <v>0</v>
      </c>
      <c r="K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4">
        <f t="shared" si="601"/>
        <v>0</v>
      </c>
      <c r="Z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4">
        <f t="shared" si="602"/>
        <v>0</v>
      </c>
      <c r="AD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4">
        <f t="shared" si="603"/>
        <v>0</v>
      </c>
      <c r="AH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4">
        <f t="shared" si="604"/>
        <v>0</v>
      </c>
      <c r="AL411" s="214">
        <f t="shared" si="605"/>
        <v>0</v>
      </c>
    </row>
    <row r="412" spans="2:38" x14ac:dyDescent="0.25">
      <c r="B412" s="209" t="s">
        <v>475</v>
      </c>
      <c r="C412" s="210" t="s">
        <v>343</v>
      </c>
      <c r="D412" s="211">
        <f>D413+D424+D432+D435+D439</f>
        <v>0</v>
      </c>
      <c r="E412" s="211">
        <f>E413+E424+E432+E435+E439</f>
        <v>0</v>
      </c>
      <c r="F412" s="211">
        <f t="shared" si="747"/>
        <v>0</v>
      </c>
      <c r="G412" s="211">
        <f t="shared" ref="G412:I412" si="823">G413+G424+G432+G435+G439</f>
        <v>0</v>
      </c>
      <c r="H412" s="211">
        <f t="shared" si="598"/>
        <v>0</v>
      </c>
      <c r="I412" s="211">
        <f t="shared" si="823"/>
        <v>0</v>
      </c>
      <c r="J412" s="211">
        <f t="shared" si="599"/>
        <v>0</v>
      </c>
      <c r="K412" s="211">
        <f t="shared" ref="K412:AJ412" si="824">K413+K424+K432+K435+K439</f>
        <v>0</v>
      </c>
      <c r="L412" s="211">
        <f t="shared" si="824"/>
        <v>0</v>
      </c>
      <c r="M412" s="211">
        <f t="shared" si="824"/>
        <v>0</v>
      </c>
      <c r="N412" s="211">
        <f t="shared" si="824"/>
        <v>0</v>
      </c>
      <c r="O412" s="211">
        <f t="shared" si="824"/>
        <v>0</v>
      </c>
      <c r="P412" s="211">
        <f t="shared" si="824"/>
        <v>0</v>
      </c>
      <c r="Q412" s="211">
        <f t="shared" si="824"/>
        <v>0</v>
      </c>
      <c r="R412" s="211">
        <f t="shared" si="824"/>
        <v>0</v>
      </c>
      <c r="S412" s="211">
        <f t="shared" si="824"/>
        <v>0</v>
      </c>
      <c r="T412" s="211">
        <f t="shared" si="824"/>
        <v>0</v>
      </c>
      <c r="U412" s="211">
        <f t="shared" si="824"/>
        <v>0</v>
      </c>
      <c r="V412" s="211">
        <f t="shared" si="824"/>
        <v>0</v>
      </c>
      <c r="W412" s="211">
        <f t="shared" si="824"/>
        <v>0</v>
      </c>
      <c r="X412" s="211">
        <f t="shared" si="824"/>
        <v>0</v>
      </c>
      <c r="Y412" s="211">
        <f t="shared" si="601"/>
        <v>0</v>
      </c>
      <c r="Z412" s="211">
        <f t="shared" si="824"/>
        <v>0</v>
      </c>
      <c r="AA412" s="211">
        <f t="shared" si="824"/>
        <v>0</v>
      </c>
      <c r="AB412" s="211">
        <f t="shared" si="824"/>
        <v>0</v>
      </c>
      <c r="AC412" s="211">
        <f t="shared" si="602"/>
        <v>0</v>
      </c>
      <c r="AD412" s="211">
        <f t="shared" si="824"/>
        <v>0</v>
      </c>
      <c r="AE412" s="211">
        <f t="shared" si="824"/>
        <v>0</v>
      </c>
      <c r="AF412" s="211">
        <f t="shared" si="824"/>
        <v>0</v>
      </c>
      <c r="AG412" s="211">
        <f t="shared" si="603"/>
        <v>0</v>
      </c>
      <c r="AH412" s="211">
        <f t="shared" si="824"/>
        <v>0</v>
      </c>
      <c r="AI412" s="211">
        <f t="shared" si="824"/>
        <v>0</v>
      </c>
      <c r="AJ412" s="211">
        <f t="shared" si="824"/>
        <v>0</v>
      </c>
      <c r="AK412" s="211">
        <f t="shared" si="604"/>
        <v>0</v>
      </c>
      <c r="AL412" s="211">
        <f t="shared" si="605"/>
        <v>0</v>
      </c>
    </row>
    <row r="413" spans="2:38" x14ac:dyDescent="0.25">
      <c r="B413" s="220" t="s">
        <v>476</v>
      </c>
      <c r="C413" s="221" t="s">
        <v>344</v>
      </c>
      <c r="D413" s="222">
        <f>SUM(D414:D423)</f>
        <v>0</v>
      </c>
      <c r="E413" s="222">
        <f>SUM(E414:E423)</f>
        <v>0</v>
      </c>
      <c r="F413" s="222">
        <f t="shared" si="747"/>
        <v>0</v>
      </c>
      <c r="G413" s="222">
        <f t="shared" ref="G413:I413" si="825">SUM(G414:G423)</f>
        <v>0</v>
      </c>
      <c r="H413" s="222">
        <f t="shared" si="598"/>
        <v>0</v>
      </c>
      <c r="I413" s="222">
        <f t="shared" si="825"/>
        <v>0</v>
      </c>
      <c r="J413" s="222">
        <f t="shared" si="599"/>
        <v>0</v>
      </c>
      <c r="K413" s="222">
        <f t="shared" ref="K413:AJ413" si="826">SUM(K414:K423)</f>
        <v>0</v>
      </c>
      <c r="L413" s="222">
        <f t="shared" si="826"/>
        <v>0</v>
      </c>
      <c r="M413" s="222">
        <f t="shared" si="826"/>
        <v>0</v>
      </c>
      <c r="N413" s="222">
        <f t="shared" si="826"/>
        <v>0</v>
      </c>
      <c r="O413" s="222">
        <f t="shared" si="826"/>
        <v>0</v>
      </c>
      <c r="P413" s="222">
        <f t="shared" si="826"/>
        <v>0</v>
      </c>
      <c r="Q413" s="222">
        <f t="shared" si="826"/>
        <v>0</v>
      </c>
      <c r="R413" s="222">
        <f t="shared" si="826"/>
        <v>0</v>
      </c>
      <c r="S413" s="222">
        <f t="shared" si="826"/>
        <v>0</v>
      </c>
      <c r="T413" s="222">
        <f t="shared" si="826"/>
        <v>0</v>
      </c>
      <c r="U413" s="222">
        <f t="shared" si="826"/>
        <v>0</v>
      </c>
      <c r="V413" s="222">
        <f t="shared" si="826"/>
        <v>0</v>
      </c>
      <c r="W413" s="222">
        <f t="shared" si="826"/>
        <v>0</v>
      </c>
      <c r="X413" s="222">
        <f t="shared" si="826"/>
        <v>0</v>
      </c>
      <c r="Y413" s="222">
        <f t="shared" si="601"/>
        <v>0</v>
      </c>
      <c r="Z413" s="222">
        <f t="shared" si="826"/>
        <v>0</v>
      </c>
      <c r="AA413" s="222">
        <f t="shared" si="826"/>
        <v>0</v>
      </c>
      <c r="AB413" s="222">
        <f t="shared" si="826"/>
        <v>0</v>
      </c>
      <c r="AC413" s="222">
        <f t="shared" si="602"/>
        <v>0</v>
      </c>
      <c r="AD413" s="222">
        <f t="shared" si="826"/>
        <v>0</v>
      </c>
      <c r="AE413" s="222">
        <f t="shared" si="826"/>
        <v>0</v>
      </c>
      <c r="AF413" s="222">
        <f t="shared" si="826"/>
        <v>0</v>
      </c>
      <c r="AG413" s="222">
        <f t="shared" si="603"/>
        <v>0</v>
      </c>
      <c r="AH413" s="222">
        <f t="shared" si="826"/>
        <v>0</v>
      </c>
      <c r="AI413" s="222">
        <f t="shared" si="826"/>
        <v>0</v>
      </c>
      <c r="AJ413" s="222">
        <f t="shared" si="826"/>
        <v>0</v>
      </c>
      <c r="AK413" s="222">
        <f t="shared" si="604"/>
        <v>0</v>
      </c>
      <c r="AL413" s="222">
        <f t="shared" si="605"/>
        <v>0</v>
      </c>
    </row>
    <row r="414" spans="2:38" x14ac:dyDescent="0.25">
      <c r="B414" s="212" t="s">
        <v>477</v>
      </c>
      <c r="C414" s="213" t="s">
        <v>345</v>
      </c>
      <c r="D4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4">
        <f t="shared" si="747"/>
        <v>0</v>
      </c>
      <c r="G414" s="214"/>
      <c r="H414" s="214">
        <f t="shared" si="598"/>
        <v>0</v>
      </c>
      <c r="I414" s="214"/>
      <c r="J414" s="214">
        <f t="shared" si="599"/>
        <v>0</v>
      </c>
      <c r="K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4">
        <f t="shared" si="601"/>
        <v>0</v>
      </c>
      <c r="Z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4">
        <f t="shared" si="602"/>
        <v>0</v>
      </c>
      <c r="AD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4">
        <f t="shared" si="603"/>
        <v>0</v>
      </c>
      <c r="AH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4">
        <f t="shared" si="604"/>
        <v>0</v>
      </c>
      <c r="AL414" s="214">
        <f t="shared" si="605"/>
        <v>0</v>
      </c>
    </row>
    <row r="415" spans="2:38" x14ac:dyDescent="0.25">
      <c r="B415" s="212" t="s">
        <v>1362</v>
      </c>
      <c r="C415" s="213" t="s">
        <v>1363</v>
      </c>
      <c r="D4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4">
        <f t="shared" si="747"/>
        <v>0</v>
      </c>
      <c r="G415" s="214"/>
      <c r="H415" s="214">
        <f t="shared" si="598"/>
        <v>0</v>
      </c>
      <c r="I415" s="214"/>
      <c r="J415" s="214">
        <f t="shared" si="599"/>
        <v>0</v>
      </c>
      <c r="K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4">
        <f t="shared" si="601"/>
        <v>0</v>
      </c>
      <c r="Z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4">
        <f t="shared" si="602"/>
        <v>0</v>
      </c>
      <c r="AD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4">
        <f t="shared" si="603"/>
        <v>0</v>
      </c>
      <c r="AH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4">
        <f t="shared" si="604"/>
        <v>0</v>
      </c>
      <c r="AL415" s="214">
        <f t="shared" si="605"/>
        <v>0</v>
      </c>
    </row>
    <row r="416" spans="2:38" x14ac:dyDescent="0.25">
      <c r="B416" s="212" t="s">
        <v>1364</v>
      </c>
      <c r="C416" s="213" t="s">
        <v>1365</v>
      </c>
      <c r="D4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4">
        <f t="shared" si="747"/>
        <v>0</v>
      </c>
      <c r="G416" s="214"/>
      <c r="H416" s="214">
        <f t="shared" si="598"/>
        <v>0</v>
      </c>
      <c r="I416" s="214"/>
      <c r="J416" s="214">
        <f t="shared" si="599"/>
        <v>0</v>
      </c>
      <c r="K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4">
        <f t="shared" si="601"/>
        <v>0</v>
      </c>
      <c r="Z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4">
        <f t="shared" si="602"/>
        <v>0</v>
      </c>
      <c r="AD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4">
        <f t="shared" si="603"/>
        <v>0</v>
      </c>
      <c r="AH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4">
        <f t="shared" si="604"/>
        <v>0</v>
      </c>
      <c r="AL416" s="214">
        <f t="shared" si="605"/>
        <v>0</v>
      </c>
    </row>
    <row r="417" spans="2:38" x14ac:dyDescent="0.25">
      <c r="B417" s="212" t="s">
        <v>478</v>
      </c>
      <c r="C417" s="213" t="s">
        <v>346</v>
      </c>
      <c r="D4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4">
        <f t="shared" ref="F417:F418" si="827">D417+E417</f>
        <v>0</v>
      </c>
      <c r="G417" s="214"/>
      <c r="H417" s="214">
        <f t="shared" ref="H417:H418" si="828">F417-G417</f>
        <v>0</v>
      </c>
      <c r="I417" s="214"/>
      <c r="J417" s="214">
        <f t="shared" ref="J417:J418" si="829">F417-I417</f>
        <v>0</v>
      </c>
      <c r="K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4">
        <f t="shared" ref="Y417:Y418" si="830">V417+W417+X417</f>
        <v>0</v>
      </c>
      <c r="Z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4">
        <f t="shared" ref="AC417:AC418" si="831">Z417+AA417+AB417</f>
        <v>0</v>
      </c>
      <c r="AD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4">
        <f t="shared" ref="AG417:AG418" si="832">AD417+AE417+AF417</f>
        <v>0</v>
      </c>
      <c r="AH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4">
        <f t="shared" ref="AK417:AK418" si="833">AH417+AI417+AJ417</f>
        <v>0</v>
      </c>
      <c r="AL417" s="214">
        <f t="shared" ref="AL417:AL418" si="834">Y417+AC417+AG417+AK417</f>
        <v>0</v>
      </c>
    </row>
    <row r="418" spans="2:38" x14ac:dyDescent="0.25">
      <c r="B418" s="212" t="s">
        <v>479</v>
      </c>
      <c r="C418" s="213" t="s">
        <v>347</v>
      </c>
      <c r="D4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4">
        <f t="shared" si="827"/>
        <v>0</v>
      </c>
      <c r="G418" s="214"/>
      <c r="H418" s="214">
        <f t="shared" si="828"/>
        <v>0</v>
      </c>
      <c r="I418" s="214"/>
      <c r="J418" s="214">
        <f t="shared" si="829"/>
        <v>0</v>
      </c>
      <c r="K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4">
        <f t="shared" si="830"/>
        <v>0</v>
      </c>
      <c r="Z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4">
        <f t="shared" si="831"/>
        <v>0</v>
      </c>
      <c r="AD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4">
        <f t="shared" si="832"/>
        <v>0</v>
      </c>
      <c r="AH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4">
        <f t="shared" si="833"/>
        <v>0</v>
      </c>
      <c r="AL418" s="214">
        <f t="shared" si="834"/>
        <v>0</v>
      </c>
    </row>
    <row r="419" spans="2:38" x14ac:dyDescent="0.25">
      <c r="B419" s="212" t="s">
        <v>1462</v>
      </c>
      <c r="C419" s="213" t="s">
        <v>1463</v>
      </c>
      <c r="D4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4">
        <f t="shared" ref="F419:F421" si="835">D419+E419</f>
        <v>0</v>
      </c>
      <c r="G419" s="214"/>
      <c r="H419" s="214">
        <f t="shared" ref="H419:H421" si="836">F419-G419</f>
        <v>0</v>
      </c>
      <c r="I419" s="214"/>
      <c r="J419" s="214">
        <f t="shared" ref="J419:J421" si="837">F419-I419</f>
        <v>0</v>
      </c>
      <c r="K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4">
        <f t="shared" ref="Y419:Y421" si="838">V419+W419+X419</f>
        <v>0</v>
      </c>
      <c r="Z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4">
        <f t="shared" ref="AC419:AC421" si="839">Z419+AA419+AB419</f>
        <v>0</v>
      </c>
      <c r="AD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4">
        <f t="shared" ref="AG419:AG421" si="840">AD419+AE419+AF419</f>
        <v>0</v>
      </c>
      <c r="AH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4">
        <f t="shared" ref="AK419:AK421" si="841">AH419+AI419+AJ419</f>
        <v>0</v>
      </c>
      <c r="AL419" s="214">
        <f t="shared" ref="AL419:AL421" si="842">Y419+AC419+AG419+AK419</f>
        <v>0</v>
      </c>
    </row>
    <row r="420" spans="2:38" x14ac:dyDescent="0.25">
      <c r="B420" s="212" t="s">
        <v>1464</v>
      </c>
      <c r="C420" s="213" t="s">
        <v>1465</v>
      </c>
      <c r="D4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4">
        <f t="shared" si="835"/>
        <v>0</v>
      </c>
      <c r="G420" s="214"/>
      <c r="H420" s="214">
        <f t="shared" si="836"/>
        <v>0</v>
      </c>
      <c r="I420" s="214"/>
      <c r="J420" s="214">
        <f t="shared" si="837"/>
        <v>0</v>
      </c>
      <c r="K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4">
        <f t="shared" si="838"/>
        <v>0</v>
      </c>
      <c r="Z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4">
        <f t="shared" si="839"/>
        <v>0</v>
      </c>
      <c r="AD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4">
        <f t="shared" si="840"/>
        <v>0</v>
      </c>
      <c r="AH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4">
        <f t="shared" si="841"/>
        <v>0</v>
      </c>
      <c r="AL420" s="214">
        <f t="shared" si="842"/>
        <v>0</v>
      </c>
    </row>
    <row r="421" spans="2:38" x14ac:dyDescent="0.25">
      <c r="B421" s="212" t="s">
        <v>1466</v>
      </c>
      <c r="C421" s="213" t="s">
        <v>1467</v>
      </c>
      <c r="D4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4">
        <f t="shared" si="835"/>
        <v>0</v>
      </c>
      <c r="G421" s="214"/>
      <c r="H421" s="214">
        <f t="shared" si="836"/>
        <v>0</v>
      </c>
      <c r="I421" s="214"/>
      <c r="J421" s="214">
        <f t="shared" si="837"/>
        <v>0</v>
      </c>
      <c r="K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4">
        <f t="shared" si="838"/>
        <v>0</v>
      </c>
      <c r="Z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4">
        <f t="shared" si="839"/>
        <v>0</v>
      </c>
      <c r="AD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4">
        <f t="shared" si="840"/>
        <v>0</v>
      </c>
      <c r="AH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4">
        <f t="shared" si="841"/>
        <v>0</v>
      </c>
      <c r="AL421" s="214">
        <f t="shared" si="842"/>
        <v>0</v>
      </c>
    </row>
    <row r="422" spans="2:38" x14ac:dyDescent="0.25">
      <c r="B422" s="212" t="s">
        <v>1468</v>
      </c>
      <c r="C422" s="213" t="s">
        <v>1469</v>
      </c>
      <c r="D4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4">
        <f t="shared" si="747"/>
        <v>0</v>
      </c>
      <c r="G422" s="214"/>
      <c r="H422" s="214">
        <f t="shared" si="598"/>
        <v>0</v>
      </c>
      <c r="I422" s="214"/>
      <c r="J422" s="214">
        <f t="shared" si="599"/>
        <v>0</v>
      </c>
      <c r="K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4">
        <f t="shared" si="601"/>
        <v>0</v>
      </c>
      <c r="Z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4">
        <f t="shared" si="602"/>
        <v>0</v>
      </c>
      <c r="AD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4">
        <f t="shared" si="603"/>
        <v>0</v>
      </c>
      <c r="AH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4">
        <f t="shared" si="604"/>
        <v>0</v>
      </c>
      <c r="AL422" s="214">
        <f t="shared" si="605"/>
        <v>0</v>
      </c>
    </row>
    <row r="423" spans="2:38" x14ac:dyDescent="0.25">
      <c r="B423" s="212" t="s">
        <v>1470</v>
      </c>
      <c r="C423" s="213" t="s">
        <v>1471</v>
      </c>
      <c r="D4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4">
        <f t="shared" si="747"/>
        <v>0</v>
      </c>
      <c r="G423" s="214"/>
      <c r="H423" s="214">
        <f t="shared" si="598"/>
        <v>0</v>
      </c>
      <c r="I423" s="214"/>
      <c r="J423" s="214">
        <f t="shared" si="599"/>
        <v>0</v>
      </c>
      <c r="K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4">
        <f t="shared" si="601"/>
        <v>0</v>
      </c>
      <c r="Z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4">
        <f t="shared" si="602"/>
        <v>0</v>
      </c>
      <c r="AD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4">
        <f t="shared" si="603"/>
        <v>0</v>
      </c>
      <c r="AH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4">
        <f t="shared" si="604"/>
        <v>0</v>
      </c>
      <c r="AL423" s="214">
        <f t="shared" si="605"/>
        <v>0</v>
      </c>
    </row>
    <row r="424" spans="2:38" x14ac:dyDescent="0.25">
      <c r="B424" s="220" t="s">
        <v>480</v>
      </c>
      <c r="C424" s="221" t="s">
        <v>348</v>
      </c>
      <c r="D424" s="222">
        <f>SUM(D425:D431)</f>
        <v>0</v>
      </c>
      <c r="E424" s="222">
        <f>SUM(E425:E431)</f>
        <v>0</v>
      </c>
      <c r="F424" s="222">
        <f t="shared" si="747"/>
        <v>0</v>
      </c>
      <c r="G424" s="222">
        <f>SUM(G425:G431)</f>
        <v>0</v>
      </c>
      <c r="H424" s="222">
        <f t="shared" si="598"/>
        <v>0</v>
      </c>
      <c r="I424" s="222">
        <f>SUM(I425:I431)</f>
        <v>0</v>
      </c>
      <c r="J424" s="222">
        <f t="shared" si="599"/>
        <v>0</v>
      </c>
      <c r="K424" s="222">
        <f t="shared" ref="K424:X424" si="843">SUM(K425:K431)</f>
        <v>0</v>
      </c>
      <c r="L424" s="222">
        <f t="shared" si="843"/>
        <v>0</v>
      </c>
      <c r="M424" s="222">
        <f t="shared" si="843"/>
        <v>0</v>
      </c>
      <c r="N424" s="222">
        <f t="shared" si="843"/>
        <v>0</v>
      </c>
      <c r="O424" s="222">
        <f t="shared" si="843"/>
        <v>0</v>
      </c>
      <c r="P424" s="222">
        <f t="shared" si="843"/>
        <v>0</v>
      </c>
      <c r="Q424" s="222">
        <f t="shared" si="843"/>
        <v>0</v>
      </c>
      <c r="R424" s="222">
        <f t="shared" si="843"/>
        <v>0</v>
      </c>
      <c r="S424" s="222">
        <f t="shared" si="843"/>
        <v>0</v>
      </c>
      <c r="T424" s="222">
        <f t="shared" si="843"/>
        <v>0</v>
      </c>
      <c r="U424" s="222">
        <f t="shared" si="843"/>
        <v>0</v>
      </c>
      <c r="V424" s="222">
        <f t="shared" si="843"/>
        <v>0</v>
      </c>
      <c r="W424" s="222">
        <f t="shared" si="843"/>
        <v>0</v>
      </c>
      <c r="X424" s="222">
        <f t="shared" si="843"/>
        <v>0</v>
      </c>
      <c r="Y424" s="222">
        <f t="shared" si="601"/>
        <v>0</v>
      </c>
      <c r="Z424" s="222">
        <f>SUM(Z425:Z431)</f>
        <v>0</v>
      </c>
      <c r="AA424" s="222">
        <f>SUM(AA425:AA431)</f>
        <v>0</v>
      </c>
      <c r="AB424" s="222">
        <f>SUM(AB425:AB431)</f>
        <v>0</v>
      </c>
      <c r="AC424" s="222">
        <f t="shared" si="602"/>
        <v>0</v>
      </c>
      <c r="AD424" s="222">
        <f>SUM(AD425:AD431)</f>
        <v>0</v>
      </c>
      <c r="AE424" s="222">
        <f>SUM(AE425:AE431)</f>
        <v>0</v>
      </c>
      <c r="AF424" s="222">
        <f>SUM(AF425:AF431)</f>
        <v>0</v>
      </c>
      <c r="AG424" s="222">
        <f t="shared" si="603"/>
        <v>0</v>
      </c>
      <c r="AH424" s="222">
        <f>SUM(AH425:AH431)</f>
        <v>0</v>
      </c>
      <c r="AI424" s="222">
        <f>SUM(AI425:AI431)</f>
        <v>0</v>
      </c>
      <c r="AJ424" s="222">
        <f>SUM(AJ425:AJ431)</f>
        <v>0</v>
      </c>
      <c r="AK424" s="222">
        <f t="shared" si="604"/>
        <v>0</v>
      </c>
      <c r="AL424" s="222">
        <f t="shared" si="605"/>
        <v>0</v>
      </c>
    </row>
    <row r="425" spans="2:38" x14ac:dyDescent="0.25">
      <c r="B425" s="212" t="s">
        <v>481</v>
      </c>
      <c r="C425" s="213" t="s">
        <v>349</v>
      </c>
      <c r="D4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4">
        <f t="shared" ref="F425:F427" si="844">D425+E425</f>
        <v>0</v>
      </c>
      <c r="G425" s="214"/>
      <c r="H425" s="214">
        <f t="shared" ref="H425:H427" si="845">F425-G425</f>
        <v>0</v>
      </c>
      <c r="I425" s="214"/>
      <c r="J425" s="214">
        <f t="shared" ref="J425:J427" si="846">F425-I425</f>
        <v>0</v>
      </c>
      <c r="K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4">
        <f t="shared" ref="Y425:Y427" si="847">V425+W425+X425</f>
        <v>0</v>
      </c>
      <c r="Z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4">
        <f t="shared" ref="AC425:AC427" si="848">Z425+AA425+AB425</f>
        <v>0</v>
      </c>
      <c r="AD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4">
        <f t="shared" ref="AG425:AG427" si="849">AD425+AE425+AF425</f>
        <v>0</v>
      </c>
      <c r="AH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4">
        <f t="shared" ref="AK425:AK427" si="850">AH425+AI425+AJ425</f>
        <v>0</v>
      </c>
      <c r="AL425" s="214">
        <f t="shared" ref="AL425:AL427" si="851">Y425+AC425+AG425+AK425</f>
        <v>0</v>
      </c>
    </row>
    <row r="426" spans="2:38" x14ac:dyDescent="0.25">
      <c r="B426" s="212" t="s">
        <v>1472</v>
      </c>
      <c r="C426" s="213" t="s">
        <v>1473</v>
      </c>
      <c r="D4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4">
        <f t="shared" si="844"/>
        <v>0</v>
      </c>
      <c r="G426" s="214"/>
      <c r="H426" s="214">
        <f t="shared" si="845"/>
        <v>0</v>
      </c>
      <c r="I426" s="214"/>
      <c r="J426" s="214">
        <f t="shared" si="846"/>
        <v>0</v>
      </c>
      <c r="K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4">
        <f t="shared" si="847"/>
        <v>0</v>
      </c>
      <c r="Z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4">
        <f t="shared" si="848"/>
        <v>0</v>
      </c>
      <c r="AD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4">
        <f t="shared" si="849"/>
        <v>0</v>
      </c>
      <c r="AH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4">
        <f t="shared" si="850"/>
        <v>0</v>
      </c>
      <c r="AL426" s="214">
        <f t="shared" si="851"/>
        <v>0</v>
      </c>
    </row>
    <row r="427" spans="2:38" x14ac:dyDescent="0.25">
      <c r="B427" s="212" t="s">
        <v>1474</v>
      </c>
      <c r="C427" s="213" t="s">
        <v>1475</v>
      </c>
      <c r="D4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4">
        <f t="shared" si="844"/>
        <v>0</v>
      </c>
      <c r="G427" s="214"/>
      <c r="H427" s="214">
        <f t="shared" si="845"/>
        <v>0</v>
      </c>
      <c r="I427" s="214"/>
      <c r="J427" s="214">
        <f t="shared" si="846"/>
        <v>0</v>
      </c>
      <c r="K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4">
        <f t="shared" si="847"/>
        <v>0</v>
      </c>
      <c r="Z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4">
        <f t="shared" si="848"/>
        <v>0</v>
      </c>
      <c r="AD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4">
        <f t="shared" si="849"/>
        <v>0</v>
      </c>
      <c r="AH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4">
        <f t="shared" si="850"/>
        <v>0</v>
      </c>
      <c r="AL427" s="214">
        <f t="shared" si="851"/>
        <v>0</v>
      </c>
    </row>
    <row r="428" spans="2:38" x14ac:dyDescent="0.25">
      <c r="B428" s="212" t="s">
        <v>1476</v>
      </c>
      <c r="C428" s="213" t="s">
        <v>1477</v>
      </c>
      <c r="D4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4">
        <f t="shared" si="747"/>
        <v>0</v>
      </c>
      <c r="G428" s="214"/>
      <c r="H428" s="214">
        <f t="shared" si="598"/>
        <v>0</v>
      </c>
      <c r="I428" s="214"/>
      <c r="J428" s="214">
        <f t="shared" si="599"/>
        <v>0</v>
      </c>
      <c r="K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4">
        <f t="shared" si="601"/>
        <v>0</v>
      </c>
      <c r="Z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4">
        <f t="shared" si="602"/>
        <v>0</v>
      </c>
      <c r="AD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4">
        <f t="shared" si="603"/>
        <v>0</v>
      </c>
      <c r="AH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4">
        <f t="shared" si="604"/>
        <v>0</v>
      </c>
      <c r="AL428" s="214">
        <f t="shared" si="605"/>
        <v>0</v>
      </c>
    </row>
    <row r="429" spans="2:38" x14ac:dyDescent="0.25">
      <c r="B429" s="212" t="s">
        <v>1478</v>
      </c>
      <c r="C429" s="213" t="s">
        <v>1479</v>
      </c>
      <c r="D4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4">
        <f t="shared" ref="F429" si="852">D429+E429</f>
        <v>0</v>
      </c>
      <c r="G429" s="214"/>
      <c r="H429" s="214">
        <f t="shared" ref="H429" si="853">F429-G429</f>
        <v>0</v>
      </c>
      <c r="I429" s="214"/>
      <c r="J429" s="214">
        <f t="shared" ref="J429" si="854">F429-I429</f>
        <v>0</v>
      </c>
      <c r="K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4">
        <f t="shared" ref="Y429" si="855">V429+W429+X429</f>
        <v>0</v>
      </c>
      <c r="Z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4">
        <f t="shared" ref="AC429" si="856">Z429+AA429+AB429</f>
        <v>0</v>
      </c>
      <c r="AD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4">
        <f t="shared" ref="AG429" si="857">AD429+AE429+AF429</f>
        <v>0</v>
      </c>
      <c r="AH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4">
        <f t="shared" ref="AK429" si="858">AH429+AI429+AJ429</f>
        <v>0</v>
      </c>
      <c r="AL429" s="214">
        <f t="shared" ref="AL429" si="859">Y429+AC429+AG429+AK429</f>
        <v>0</v>
      </c>
    </row>
    <row r="430" spans="2:38" x14ac:dyDescent="0.25">
      <c r="B430" s="212" t="s">
        <v>1480</v>
      </c>
      <c r="C430" s="213" t="s">
        <v>1481</v>
      </c>
      <c r="D4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4">
        <f t="shared" ref="F430" si="860">D430+E430</f>
        <v>0</v>
      </c>
      <c r="G430" s="214"/>
      <c r="H430" s="214">
        <f t="shared" ref="H430" si="861">F430-G430</f>
        <v>0</v>
      </c>
      <c r="I430" s="214"/>
      <c r="J430" s="214">
        <f t="shared" ref="J430" si="862">F430-I430</f>
        <v>0</v>
      </c>
      <c r="K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4">
        <f t="shared" ref="Y430" si="863">V430+W430+X430</f>
        <v>0</v>
      </c>
      <c r="Z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4">
        <f t="shared" ref="AC430" si="864">Z430+AA430+AB430</f>
        <v>0</v>
      </c>
      <c r="AD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4">
        <f t="shared" ref="AG430" si="865">AD430+AE430+AF430</f>
        <v>0</v>
      </c>
      <c r="AH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4">
        <f t="shared" ref="AK430" si="866">AH430+AI430+AJ430</f>
        <v>0</v>
      </c>
      <c r="AL430" s="214">
        <f t="shared" ref="AL430" si="867">Y430+AC430+AG430+AK430</f>
        <v>0</v>
      </c>
    </row>
    <row r="431" spans="2:38" x14ac:dyDescent="0.25">
      <c r="B431" s="212" t="s">
        <v>1482</v>
      </c>
      <c r="C431" s="213" t="s">
        <v>1483</v>
      </c>
      <c r="D4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4">
        <f t="shared" si="747"/>
        <v>0</v>
      </c>
      <c r="G431" s="214"/>
      <c r="H431" s="214">
        <f t="shared" si="598"/>
        <v>0</v>
      </c>
      <c r="I431" s="214"/>
      <c r="J431" s="214">
        <f t="shared" si="599"/>
        <v>0</v>
      </c>
      <c r="K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4">
        <f t="shared" si="601"/>
        <v>0</v>
      </c>
      <c r="Z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4">
        <f t="shared" si="602"/>
        <v>0</v>
      </c>
      <c r="AD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4">
        <f t="shared" si="603"/>
        <v>0</v>
      </c>
      <c r="AH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4">
        <f t="shared" si="604"/>
        <v>0</v>
      </c>
      <c r="AL431" s="214">
        <f t="shared" si="605"/>
        <v>0</v>
      </c>
    </row>
    <row r="432" spans="2:38" x14ac:dyDescent="0.25">
      <c r="B432" s="220" t="s">
        <v>482</v>
      </c>
      <c r="C432" s="221" t="s">
        <v>350</v>
      </c>
      <c r="D432" s="222">
        <f>SUM(D433:D434)</f>
        <v>0</v>
      </c>
      <c r="E432" s="222">
        <f>SUM(E433:E434)</f>
        <v>0</v>
      </c>
      <c r="F432" s="222">
        <f t="shared" si="747"/>
        <v>0</v>
      </c>
      <c r="G432" s="222">
        <f>SUM(G433:G434)</f>
        <v>0</v>
      </c>
      <c r="H432" s="222">
        <f t="shared" si="598"/>
        <v>0</v>
      </c>
      <c r="I432" s="222">
        <f>SUM(I433:I434)</f>
        <v>0</v>
      </c>
      <c r="J432" s="222">
        <f t="shared" si="599"/>
        <v>0</v>
      </c>
      <c r="K432" s="222">
        <f t="shared" ref="K432:X432" si="868">SUM(K433:K434)</f>
        <v>0</v>
      </c>
      <c r="L432" s="222">
        <f t="shared" si="868"/>
        <v>0</v>
      </c>
      <c r="M432" s="222">
        <f t="shared" si="868"/>
        <v>0</v>
      </c>
      <c r="N432" s="222">
        <f t="shared" si="868"/>
        <v>0</v>
      </c>
      <c r="O432" s="222">
        <f t="shared" si="868"/>
        <v>0</v>
      </c>
      <c r="P432" s="222">
        <f t="shared" si="868"/>
        <v>0</v>
      </c>
      <c r="Q432" s="222">
        <f t="shared" si="868"/>
        <v>0</v>
      </c>
      <c r="R432" s="222">
        <f t="shared" si="868"/>
        <v>0</v>
      </c>
      <c r="S432" s="222">
        <f t="shared" si="868"/>
        <v>0</v>
      </c>
      <c r="T432" s="222">
        <f t="shared" si="868"/>
        <v>0</v>
      </c>
      <c r="U432" s="222">
        <f t="shared" si="868"/>
        <v>0</v>
      </c>
      <c r="V432" s="222">
        <f t="shared" si="868"/>
        <v>0</v>
      </c>
      <c r="W432" s="222">
        <f t="shared" si="868"/>
        <v>0</v>
      </c>
      <c r="X432" s="222">
        <f t="shared" si="868"/>
        <v>0</v>
      </c>
      <c r="Y432" s="222">
        <f t="shared" si="601"/>
        <v>0</v>
      </c>
      <c r="Z432" s="222">
        <f>SUM(Z433:Z434)</f>
        <v>0</v>
      </c>
      <c r="AA432" s="222">
        <f>SUM(AA433:AA434)</f>
        <v>0</v>
      </c>
      <c r="AB432" s="222">
        <f>SUM(AB433:AB434)</f>
        <v>0</v>
      </c>
      <c r="AC432" s="222">
        <f t="shared" si="602"/>
        <v>0</v>
      </c>
      <c r="AD432" s="222">
        <f>SUM(AD433:AD434)</f>
        <v>0</v>
      </c>
      <c r="AE432" s="222">
        <f>SUM(AE433:AE434)</f>
        <v>0</v>
      </c>
      <c r="AF432" s="222">
        <f>SUM(AF433:AF434)</f>
        <v>0</v>
      </c>
      <c r="AG432" s="222">
        <f t="shared" si="603"/>
        <v>0</v>
      </c>
      <c r="AH432" s="222">
        <f>SUM(AH433:AH434)</f>
        <v>0</v>
      </c>
      <c r="AI432" s="222">
        <f>SUM(AI433:AI434)</f>
        <v>0</v>
      </c>
      <c r="AJ432" s="222">
        <f>SUM(AJ433:AJ434)</f>
        <v>0</v>
      </c>
      <c r="AK432" s="222">
        <f t="shared" si="604"/>
        <v>0</v>
      </c>
      <c r="AL432" s="222">
        <f t="shared" si="605"/>
        <v>0</v>
      </c>
    </row>
    <row r="433" spans="2:38" x14ac:dyDescent="0.25">
      <c r="B433" s="212" t="s">
        <v>1484</v>
      </c>
      <c r="C433" s="213" t="s">
        <v>1485</v>
      </c>
      <c r="D4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4">
        <f t="shared" ref="F433" si="869">D433+E433</f>
        <v>0</v>
      </c>
      <c r="G433" s="214"/>
      <c r="H433" s="214">
        <f t="shared" ref="H433" si="870">F433-G433</f>
        <v>0</v>
      </c>
      <c r="I433" s="214"/>
      <c r="J433" s="214">
        <f t="shared" ref="J433" si="871">F433-I433</f>
        <v>0</v>
      </c>
      <c r="K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4">
        <f t="shared" ref="Y433" si="872">V433+W433+X433</f>
        <v>0</v>
      </c>
      <c r="Z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4">
        <f t="shared" ref="AC433" si="873">Z433+AA433+AB433</f>
        <v>0</v>
      </c>
      <c r="AD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4">
        <f t="shared" ref="AG433" si="874">AD433+AE433+AF433</f>
        <v>0</v>
      </c>
      <c r="AH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4">
        <f t="shared" ref="AK433" si="875">AH433+AI433+AJ433</f>
        <v>0</v>
      </c>
      <c r="AL433" s="214">
        <f t="shared" ref="AL433" si="876">Y433+AC433+AG433+AK433</f>
        <v>0</v>
      </c>
    </row>
    <row r="434" spans="2:38" x14ac:dyDescent="0.25">
      <c r="B434" s="212" t="s">
        <v>483</v>
      </c>
      <c r="C434" s="213" t="s">
        <v>351</v>
      </c>
      <c r="D4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4">
        <f t="shared" si="747"/>
        <v>0</v>
      </c>
      <c r="G434" s="214"/>
      <c r="H434" s="214">
        <f t="shared" si="598"/>
        <v>0</v>
      </c>
      <c r="I434" s="214"/>
      <c r="J434" s="214">
        <f t="shared" si="599"/>
        <v>0</v>
      </c>
      <c r="K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4">
        <f t="shared" si="601"/>
        <v>0</v>
      </c>
      <c r="Z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4">
        <f t="shared" si="602"/>
        <v>0</v>
      </c>
      <c r="AD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4">
        <f t="shared" si="603"/>
        <v>0</v>
      </c>
      <c r="AH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4">
        <f t="shared" si="604"/>
        <v>0</v>
      </c>
      <c r="AL434" s="214">
        <f t="shared" si="605"/>
        <v>0</v>
      </c>
    </row>
    <row r="435" spans="2:38" x14ac:dyDescent="0.25">
      <c r="B435" s="220" t="s">
        <v>484</v>
      </c>
      <c r="C435" s="221" t="s">
        <v>352</v>
      </c>
      <c r="D435" s="222">
        <f>SUM(D436:D438)</f>
        <v>0</v>
      </c>
      <c r="E435" s="222">
        <f>SUM(E436:E438)</f>
        <v>0</v>
      </c>
      <c r="F435" s="222">
        <f t="shared" si="747"/>
        <v>0</v>
      </c>
      <c r="G435" s="222">
        <f>SUM(G436:G438)</f>
        <v>0</v>
      </c>
      <c r="H435" s="222">
        <f t="shared" si="598"/>
        <v>0</v>
      </c>
      <c r="I435" s="222">
        <f>SUM(I436:I438)</f>
        <v>0</v>
      </c>
      <c r="J435" s="222">
        <f t="shared" si="599"/>
        <v>0</v>
      </c>
      <c r="K435" s="222">
        <f t="shared" ref="K435:X435" si="877">SUM(K436:K438)</f>
        <v>0</v>
      </c>
      <c r="L435" s="222">
        <f t="shared" si="877"/>
        <v>0</v>
      </c>
      <c r="M435" s="222">
        <f t="shared" si="877"/>
        <v>0</v>
      </c>
      <c r="N435" s="222">
        <f t="shared" si="877"/>
        <v>0</v>
      </c>
      <c r="O435" s="222">
        <f t="shared" si="877"/>
        <v>0</v>
      </c>
      <c r="P435" s="222">
        <f t="shared" si="877"/>
        <v>0</v>
      </c>
      <c r="Q435" s="222">
        <f t="shared" si="877"/>
        <v>0</v>
      </c>
      <c r="R435" s="222">
        <f t="shared" si="877"/>
        <v>0</v>
      </c>
      <c r="S435" s="222">
        <f t="shared" si="877"/>
        <v>0</v>
      </c>
      <c r="T435" s="222">
        <f t="shared" si="877"/>
        <v>0</v>
      </c>
      <c r="U435" s="222">
        <f t="shared" si="877"/>
        <v>0</v>
      </c>
      <c r="V435" s="222">
        <f t="shared" si="877"/>
        <v>0</v>
      </c>
      <c r="W435" s="222">
        <f t="shared" si="877"/>
        <v>0</v>
      </c>
      <c r="X435" s="222">
        <f t="shared" si="877"/>
        <v>0</v>
      </c>
      <c r="Y435" s="222">
        <f t="shared" si="601"/>
        <v>0</v>
      </c>
      <c r="Z435" s="222">
        <f>SUM(Z436:Z438)</f>
        <v>0</v>
      </c>
      <c r="AA435" s="222">
        <f>SUM(AA436:AA438)</f>
        <v>0</v>
      </c>
      <c r="AB435" s="222">
        <f>SUM(AB436:AB438)</f>
        <v>0</v>
      </c>
      <c r="AC435" s="222">
        <f t="shared" si="602"/>
        <v>0</v>
      </c>
      <c r="AD435" s="222">
        <f>SUM(AD436:AD438)</f>
        <v>0</v>
      </c>
      <c r="AE435" s="222">
        <f>SUM(AE436:AE438)</f>
        <v>0</v>
      </c>
      <c r="AF435" s="222">
        <f>SUM(AF436:AF438)</f>
        <v>0</v>
      </c>
      <c r="AG435" s="222">
        <f t="shared" si="603"/>
        <v>0</v>
      </c>
      <c r="AH435" s="222">
        <f>SUM(AH436:AH438)</f>
        <v>0</v>
      </c>
      <c r="AI435" s="222">
        <f>SUM(AI436:AI438)</f>
        <v>0</v>
      </c>
      <c r="AJ435" s="222">
        <f>SUM(AJ436:AJ438)</f>
        <v>0</v>
      </c>
      <c r="AK435" s="222">
        <f t="shared" si="604"/>
        <v>0</v>
      </c>
      <c r="AL435" s="222">
        <f t="shared" si="605"/>
        <v>0</v>
      </c>
    </row>
    <row r="436" spans="2:38" x14ac:dyDescent="0.25">
      <c r="B436" s="212" t="s">
        <v>485</v>
      </c>
      <c r="C436" s="213" t="s">
        <v>353</v>
      </c>
      <c r="D4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4">
        <f t="shared" si="747"/>
        <v>0</v>
      </c>
      <c r="G436" s="214"/>
      <c r="H436" s="214">
        <f t="shared" si="598"/>
        <v>0</v>
      </c>
      <c r="I436" s="214"/>
      <c r="J436" s="214">
        <f t="shared" si="599"/>
        <v>0</v>
      </c>
      <c r="K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4">
        <f t="shared" si="601"/>
        <v>0</v>
      </c>
      <c r="Z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4">
        <f t="shared" si="602"/>
        <v>0</v>
      </c>
      <c r="AD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4">
        <f t="shared" si="603"/>
        <v>0</v>
      </c>
      <c r="AH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4">
        <f t="shared" si="604"/>
        <v>0</v>
      </c>
      <c r="AL436" s="214">
        <f t="shared" si="605"/>
        <v>0</v>
      </c>
    </row>
    <row r="437" spans="2:38" x14ac:dyDescent="0.25">
      <c r="B437" s="212" t="s">
        <v>1514</v>
      </c>
      <c r="C437" s="213" t="s">
        <v>1515</v>
      </c>
      <c r="D4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4">
        <f t="shared" ref="F437" si="878">D437+E437</f>
        <v>0</v>
      </c>
      <c r="G437" s="214"/>
      <c r="H437" s="214">
        <f t="shared" ref="H437" si="879">F437-G437</f>
        <v>0</v>
      </c>
      <c r="I437" s="214"/>
      <c r="J437" s="214">
        <f t="shared" ref="J437" si="880">F437-I437</f>
        <v>0</v>
      </c>
      <c r="K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4">
        <f t="shared" ref="Y437" si="881">V437+W437+X437</f>
        <v>0</v>
      </c>
      <c r="Z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4">
        <f t="shared" ref="AC437" si="882">Z437+AA437+AB437</f>
        <v>0</v>
      </c>
      <c r="AD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4">
        <f t="shared" ref="AG437" si="883">AD437+AE437+AF437</f>
        <v>0</v>
      </c>
      <c r="AH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4">
        <f t="shared" ref="AK437" si="884">AH437+AI437+AJ437</f>
        <v>0</v>
      </c>
      <c r="AL437" s="214">
        <f t="shared" ref="AL437" si="885">Y437+AC437+AG437+AK437</f>
        <v>0</v>
      </c>
    </row>
    <row r="438" spans="2:38" x14ac:dyDescent="0.25">
      <c r="B438" s="212" t="s">
        <v>1516</v>
      </c>
      <c r="C438" s="213" t="s">
        <v>1517</v>
      </c>
      <c r="D4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4">
        <f t="shared" si="747"/>
        <v>0</v>
      </c>
      <c r="G438" s="214"/>
      <c r="H438" s="214">
        <f t="shared" si="598"/>
        <v>0</v>
      </c>
      <c r="I438" s="214"/>
      <c r="J438" s="214">
        <f t="shared" si="599"/>
        <v>0</v>
      </c>
      <c r="K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4">
        <f t="shared" si="601"/>
        <v>0</v>
      </c>
      <c r="Z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4">
        <f t="shared" si="602"/>
        <v>0</v>
      </c>
      <c r="AD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4">
        <f t="shared" si="603"/>
        <v>0</v>
      </c>
      <c r="AH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4">
        <f t="shared" si="604"/>
        <v>0</v>
      </c>
      <c r="AL438" s="214">
        <f t="shared" si="605"/>
        <v>0</v>
      </c>
    </row>
    <row r="439" spans="2:38" x14ac:dyDescent="0.25">
      <c r="B439" s="220" t="s">
        <v>486</v>
      </c>
      <c r="C439" s="221" t="s">
        <v>354</v>
      </c>
      <c r="D439" s="222">
        <f>SUM(D440:D448)</f>
        <v>0</v>
      </c>
      <c r="E439" s="222">
        <f>SUM(E440:E448)</f>
        <v>0</v>
      </c>
      <c r="F439" s="222">
        <f t="shared" si="747"/>
        <v>0</v>
      </c>
      <c r="G439" s="222">
        <f>SUM(G440:G448)</f>
        <v>0</v>
      </c>
      <c r="H439" s="222">
        <f t="shared" si="598"/>
        <v>0</v>
      </c>
      <c r="I439" s="222">
        <f>SUM(I440:I448)</f>
        <v>0</v>
      </c>
      <c r="J439" s="222">
        <f t="shared" si="599"/>
        <v>0</v>
      </c>
      <c r="K439" s="222">
        <f t="shared" ref="K439:X439" si="886">SUM(K440:K448)</f>
        <v>0</v>
      </c>
      <c r="L439" s="222">
        <f t="shared" si="886"/>
        <v>0</v>
      </c>
      <c r="M439" s="222">
        <f t="shared" si="886"/>
        <v>0</v>
      </c>
      <c r="N439" s="222">
        <f t="shared" si="886"/>
        <v>0</v>
      </c>
      <c r="O439" s="222">
        <f t="shared" si="886"/>
        <v>0</v>
      </c>
      <c r="P439" s="222">
        <f t="shared" si="886"/>
        <v>0</v>
      </c>
      <c r="Q439" s="222">
        <f t="shared" si="886"/>
        <v>0</v>
      </c>
      <c r="R439" s="222">
        <f t="shared" si="886"/>
        <v>0</v>
      </c>
      <c r="S439" s="222">
        <f t="shared" si="886"/>
        <v>0</v>
      </c>
      <c r="T439" s="222">
        <f t="shared" si="886"/>
        <v>0</v>
      </c>
      <c r="U439" s="222">
        <f t="shared" si="886"/>
        <v>0</v>
      </c>
      <c r="V439" s="222">
        <f t="shared" si="886"/>
        <v>0</v>
      </c>
      <c r="W439" s="222">
        <f t="shared" si="886"/>
        <v>0</v>
      </c>
      <c r="X439" s="222">
        <f t="shared" si="886"/>
        <v>0</v>
      </c>
      <c r="Y439" s="222">
        <f t="shared" si="601"/>
        <v>0</v>
      </c>
      <c r="Z439" s="222">
        <f>SUM(Z440:Z448)</f>
        <v>0</v>
      </c>
      <c r="AA439" s="222">
        <f>SUM(AA440:AA448)</f>
        <v>0</v>
      </c>
      <c r="AB439" s="222">
        <f>SUM(AB440:AB448)</f>
        <v>0</v>
      </c>
      <c r="AC439" s="222">
        <f t="shared" si="602"/>
        <v>0</v>
      </c>
      <c r="AD439" s="222">
        <f>SUM(AD440:AD448)</f>
        <v>0</v>
      </c>
      <c r="AE439" s="222">
        <f>SUM(AE440:AE448)</f>
        <v>0</v>
      </c>
      <c r="AF439" s="222">
        <f>SUM(AF440:AF448)</f>
        <v>0</v>
      </c>
      <c r="AG439" s="222">
        <f t="shared" si="603"/>
        <v>0</v>
      </c>
      <c r="AH439" s="222">
        <f>SUM(AH440:AH448)</f>
        <v>0</v>
      </c>
      <c r="AI439" s="222">
        <f>SUM(AI440:AI448)</f>
        <v>0</v>
      </c>
      <c r="AJ439" s="222">
        <f>SUM(AJ440:AJ448)</f>
        <v>0</v>
      </c>
      <c r="AK439" s="222">
        <f t="shared" si="604"/>
        <v>0</v>
      </c>
      <c r="AL439" s="222">
        <f t="shared" si="605"/>
        <v>0</v>
      </c>
    </row>
    <row r="440" spans="2:38" x14ac:dyDescent="0.25">
      <c r="B440" s="212" t="s">
        <v>487</v>
      </c>
      <c r="C440" s="213" t="s">
        <v>349</v>
      </c>
      <c r="D4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4">
        <f t="shared" ref="F440:F444" si="887">D440+E440</f>
        <v>0</v>
      </c>
      <c r="G440" s="214"/>
      <c r="H440" s="214">
        <f t="shared" ref="H440:H444" si="888">F440-G440</f>
        <v>0</v>
      </c>
      <c r="I440" s="214"/>
      <c r="J440" s="214">
        <f t="shared" ref="J440:J444" si="889">F440-I440</f>
        <v>0</v>
      </c>
      <c r="K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4">
        <f t="shared" ref="Y440:Y444" si="890">V440+W440+X440</f>
        <v>0</v>
      </c>
      <c r="Z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4">
        <f t="shared" ref="AC440:AC444" si="891">Z440+AA440+AB440</f>
        <v>0</v>
      </c>
      <c r="AD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4">
        <f t="shared" ref="AG440:AG444" si="892">AD440+AE440+AF440</f>
        <v>0</v>
      </c>
      <c r="AH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4">
        <f t="shared" ref="AK440:AK444" si="893">AH440+AI440+AJ440</f>
        <v>0</v>
      </c>
      <c r="AL440" s="214">
        <f t="shared" ref="AL440:AL444" si="894">Y440+AC440+AG440+AK440</f>
        <v>0</v>
      </c>
    </row>
    <row r="441" spans="2:38" x14ac:dyDescent="0.25">
      <c r="B441" s="212" t="s">
        <v>1518</v>
      </c>
      <c r="C441" s="213" t="s">
        <v>1473</v>
      </c>
      <c r="D4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4">
        <f t="shared" ref="F441" si="895">D441+E441</f>
        <v>0</v>
      </c>
      <c r="G441" s="214"/>
      <c r="H441" s="214">
        <f t="shared" ref="H441" si="896">F441-G441</f>
        <v>0</v>
      </c>
      <c r="I441" s="214"/>
      <c r="J441" s="214">
        <f t="shared" ref="J441" si="897">F441-I441</f>
        <v>0</v>
      </c>
      <c r="K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4">
        <f t="shared" ref="Y441" si="898">V441+W441+X441</f>
        <v>0</v>
      </c>
      <c r="Z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4">
        <f t="shared" ref="AC441" si="899">Z441+AA441+AB441</f>
        <v>0</v>
      </c>
      <c r="AD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4">
        <f t="shared" ref="AG441" si="900">AD441+AE441+AF441</f>
        <v>0</v>
      </c>
      <c r="AH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4">
        <f t="shared" ref="AK441" si="901">AH441+AI441+AJ441</f>
        <v>0</v>
      </c>
      <c r="AL441" s="214">
        <f t="shared" ref="AL441" si="902">Y441+AC441+AG441+AK441</f>
        <v>0</v>
      </c>
    </row>
    <row r="442" spans="2:38" x14ac:dyDescent="0.25">
      <c r="B442" s="212" t="s">
        <v>1519</v>
      </c>
      <c r="C442" s="213" t="s">
        <v>1475</v>
      </c>
      <c r="D4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4">
        <f t="shared" si="887"/>
        <v>0</v>
      </c>
      <c r="G442" s="214"/>
      <c r="H442" s="214">
        <f t="shared" si="888"/>
        <v>0</v>
      </c>
      <c r="I442" s="214"/>
      <c r="J442" s="214">
        <f t="shared" si="889"/>
        <v>0</v>
      </c>
      <c r="K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4">
        <f t="shared" si="890"/>
        <v>0</v>
      </c>
      <c r="Z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4">
        <f t="shared" si="891"/>
        <v>0</v>
      </c>
      <c r="AD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4">
        <f t="shared" si="892"/>
        <v>0</v>
      </c>
      <c r="AH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4">
        <f t="shared" si="893"/>
        <v>0</v>
      </c>
      <c r="AL442" s="214">
        <f t="shared" si="894"/>
        <v>0</v>
      </c>
    </row>
    <row r="443" spans="2:38" x14ac:dyDescent="0.25">
      <c r="B443" s="212" t="s">
        <v>1520</v>
      </c>
      <c r="C443" s="213" t="s">
        <v>1479</v>
      </c>
      <c r="D4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4">
        <f t="shared" si="887"/>
        <v>0</v>
      </c>
      <c r="G443" s="214"/>
      <c r="H443" s="214">
        <f t="shared" si="888"/>
        <v>0</v>
      </c>
      <c r="I443" s="214"/>
      <c r="J443" s="214">
        <f t="shared" si="889"/>
        <v>0</v>
      </c>
      <c r="K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4">
        <f t="shared" si="890"/>
        <v>0</v>
      </c>
      <c r="Z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4">
        <f t="shared" si="891"/>
        <v>0</v>
      </c>
      <c r="AD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4">
        <f t="shared" si="892"/>
        <v>0</v>
      </c>
      <c r="AH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4">
        <f t="shared" si="893"/>
        <v>0</v>
      </c>
      <c r="AL443" s="214">
        <f t="shared" si="894"/>
        <v>0</v>
      </c>
    </row>
    <row r="444" spans="2:38" x14ac:dyDescent="0.25">
      <c r="B444" s="212" t="s">
        <v>1521</v>
      </c>
      <c r="C444" s="213" t="s">
        <v>1522</v>
      </c>
      <c r="D4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4">
        <f t="shared" si="887"/>
        <v>0</v>
      </c>
      <c r="G444" s="214"/>
      <c r="H444" s="214">
        <f t="shared" si="888"/>
        <v>0</v>
      </c>
      <c r="I444" s="214"/>
      <c r="J444" s="214">
        <f t="shared" si="889"/>
        <v>0</v>
      </c>
      <c r="K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4">
        <f t="shared" si="890"/>
        <v>0</v>
      </c>
      <c r="Z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4">
        <f t="shared" si="891"/>
        <v>0</v>
      </c>
      <c r="AD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4">
        <f t="shared" si="892"/>
        <v>0</v>
      </c>
      <c r="AH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4">
        <f t="shared" si="893"/>
        <v>0</v>
      </c>
      <c r="AL444" s="214">
        <f t="shared" si="894"/>
        <v>0</v>
      </c>
    </row>
    <row r="445" spans="2:38" x14ac:dyDescent="0.25">
      <c r="B445" s="212" t="s">
        <v>1523</v>
      </c>
      <c r="C445" s="213" t="s">
        <v>1483</v>
      </c>
      <c r="D4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4">
        <f t="shared" si="747"/>
        <v>0</v>
      </c>
      <c r="G445" s="214"/>
      <c r="H445" s="214">
        <f t="shared" si="598"/>
        <v>0</v>
      </c>
      <c r="I445" s="214"/>
      <c r="J445" s="214">
        <f t="shared" si="599"/>
        <v>0</v>
      </c>
      <c r="K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4">
        <f t="shared" si="601"/>
        <v>0</v>
      </c>
      <c r="Z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4">
        <f t="shared" si="602"/>
        <v>0</v>
      </c>
      <c r="AD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4">
        <f t="shared" si="603"/>
        <v>0</v>
      </c>
      <c r="AH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4">
        <f t="shared" si="604"/>
        <v>0</v>
      </c>
      <c r="AL445" s="214">
        <f t="shared" si="605"/>
        <v>0</v>
      </c>
    </row>
    <row r="446" spans="2:38" x14ac:dyDescent="0.25">
      <c r="B446" s="212" t="s">
        <v>1524</v>
      </c>
      <c r="C446" s="213" t="s">
        <v>1525</v>
      </c>
      <c r="D4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4">
        <f t="shared" ref="F446" si="903">D446+E446</f>
        <v>0</v>
      </c>
      <c r="G446" s="214"/>
      <c r="H446" s="214">
        <f t="shared" ref="H446" si="904">F446-G446</f>
        <v>0</v>
      </c>
      <c r="I446" s="214"/>
      <c r="J446" s="214">
        <f t="shared" ref="J446" si="905">F446-I446</f>
        <v>0</v>
      </c>
      <c r="K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4">
        <f t="shared" ref="Y446" si="906">V446+W446+X446</f>
        <v>0</v>
      </c>
      <c r="Z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4">
        <f t="shared" ref="AC446" si="907">Z446+AA446+AB446</f>
        <v>0</v>
      </c>
      <c r="AD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4">
        <f t="shared" ref="AG446" si="908">AD446+AE446+AF446</f>
        <v>0</v>
      </c>
      <c r="AH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4">
        <f t="shared" ref="AK446" si="909">AH446+AI446+AJ446</f>
        <v>0</v>
      </c>
      <c r="AL446" s="214">
        <f t="shared" ref="AL446" si="910">Y446+AC446+AG446+AK446</f>
        <v>0</v>
      </c>
    </row>
    <row r="447" spans="2:38" x14ac:dyDescent="0.25">
      <c r="B447" s="212" t="s">
        <v>1526</v>
      </c>
      <c r="C447" s="213" t="s">
        <v>1485</v>
      </c>
      <c r="D4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4">
        <f t="shared" ref="F447" si="911">D447+E447</f>
        <v>0</v>
      </c>
      <c r="G447" s="214"/>
      <c r="H447" s="214">
        <f t="shared" ref="H447" si="912">F447-G447</f>
        <v>0</v>
      </c>
      <c r="I447" s="214"/>
      <c r="J447" s="214">
        <f t="shared" ref="J447" si="913">F447-I447</f>
        <v>0</v>
      </c>
      <c r="K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4">
        <f t="shared" ref="Y447" si="914">V447+W447+X447</f>
        <v>0</v>
      </c>
      <c r="Z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4">
        <f t="shared" ref="AC447" si="915">Z447+AA447+AB447</f>
        <v>0</v>
      </c>
      <c r="AD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4">
        <f t="shared" ref="AG447" si="916">AD447+AE447+AF447</f>
        <v>0</v>
      </c>
      <c r="AH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4">
        <f t="shared" ref="AK447" si="917">AH447+AI447+AJ447</f>
        <v>0</v>
      </c>
      <c r="AL447" s="214">
        <f t="shared" ref="AL447" si="918">Y447+AC447+AG447+AK447</f>
        <v>0</v>
      </c>
    </row>
    <row r="448" spans="2:38" x14ac:dyDescent="0.25">
      <c r="B448" s="212" t="s">
        <v>1527</v>
      </c>
      <c r="C448" s="213" t="s">
        <v>1528</v>
      </c>
      <c r="D4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4">
        <f t="shared" si="747"/>
        <v>0</v>
      </c>
      <c r="G448" s="214"/>
      <c r="H448" s="214">
        <f t="shared" si="598"/>
        <v>0</v>
      </c>
      <c r="I448" s="214"/>
      <c r="J448" s="214">
        <f t="shared" si="599"/>
        <v>0</v>
      </c>
      <c r="K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4">
        <f t="shared" si="601"/>
        <v>0</v>
      </c>
      <c r="Z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4">
        <f t="shared" si="602"/>
        <v>0</v>
      </c>
      <c r="AD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4">
        <f t="shared" si="603"/>
        <v>0</v>
      </c>
      <c r="AH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4">
        <f t="shared" si="604"/>
        <v>0</v>
      </c>
      <c r="AL448" s="214">
        <f t="shared" si="605"/>
        <v>0</v>
      </c>
    </row>
    <row r="449" spans="2:38" x14ac:dyDescent="0.25">
      <c r="B449" s="209" t="s">
        <v>476</v>
      </c>
      <c r="C449" s="210" t="s">
        <v>344</v>
      </c>
      <c r="D449" s="211">
        <f>D450</f>
        <v>0</v>
      </c>
      <c r="E449" s="211">
        <f>E450</f>
        <v>0</v>
      </c>
      <c r="F449" s="211">
        <f t="shared" ref="F449:F587" si="919">D449+E449</f>
        <v>0</v>
      </c>
      <c r="G449" s="211">
        <f t="shared" ref="G449:I449" si="920">G450</f>
        <v>0</v>
      </c>
      <c r="H449" s="211">
        <f t="shared" si="598"/>
        <v>0</v>
      </c>
      <c r="I449" s="211">
        <f t="shared" si="920"/>
        <v>0</v>
      </c>
      <c r="J449" s="211">
        <f t="shared" si="599"/>
        <v>0</v>
      </c>
      <c r="K449" s="211">
        <f t="shared" ref="K449:AJ449" si="921">K450</f>
        <v>0</v>
      </c>
      <c r="L449" s="211">
        <f t="shared" si="921"/>
        <v>0</v>
      </c>
      <c r="M449" s="211">
        <f t="shared" si="921"/>
        <v>0</v>
      </c>
      <c r="N449" s="211">
        <f t="shared" si="921"/>
        <v>0</v>
      </c>
      <c r="O449" s="211">
        <f t="shared" si="921"/>
        <v>0</v>
      </c>
      <c r="P449" s="211">
        <f t="shared" si="921"/>
        <v>0</v>
      </c>
      <c r="Q449" s="211">
        <f t="shared" si="921"/>
        <v>0</v>
      </c>
      <c r="R449" s="211">
        <f t="shared" si="921"/>
        <v>0</v>
      </c>
      <c r="S449" s="211">
        <f t="shared" si="921"/>
        <v>0</v>
      </c>
      <c r="T449" s="211">
        <f t="shared" si="921"/>
        <v>0</v>
      </c>
      <c r="U449" s="211">
        <f t="shared" si="921"/>
        <v>0</v>
      </c>
      <c r="V449" s="211">
        <f t="shared" si="921"/>
        <v>0</v>
      </c>
      <c r="W449" s="211">
        <f t="shared" si="921"/>
        <v>0</v>
      </c>
      <c r="X449" s="211">
        <f t="shared" si="921"/>
        <v>0</v>
      </c>
      <c r="Y449" s="211">
        <f t="shared" si="601"/>
        <v>0</v>
      </c>
      <c r="Z449" s="211">
        <f t="shared" si="921"/>
        <v>0</v>
      </c>
      <c r="AA449" s="211">
        <f t="shared" si="921"/>
        <v>0</v>
      </c>
      <c r="AB449" s="211">
        <f t="shared" si="921"/>
        <v>0</v>
      </c>
      <c r="AC449" s="211">
        <f t="shared" si="602"/>
        <v>0</v>
      </c>
      <c r="AD449" s="211">
        <f t="shared" si="921"/>
        <v>0</v>
      </c>
      <c r="AE449" s="211">
        <f t="shared" si="921"/>
        <v>0</v>
      </c>
      <c r="AF449" s="211">
        <f t="shared" si="921"/>
        <v>0</v>
      </c>
      <c r="AG449" s="211">
        <f t="shared" si="603"/>
        <v>0</v>
      </c>
      <c r="AH449" s="211">
        <f t="shared" si="921"/>
        <v>0</v>
      </c>
      <c r="AI449" s="211">
        <f t="shared" si="921"/>
        <v>0</v>
      </c>
      <c r="AJ449" s="211">
        <f t="shared" si="921"/>
        <v>0</v>
      </c>
      <c r="AK449" s="211">
        <f t="shared" si="604"/>
        <v>0</v>
      </c>
      <c r="AL449" s="211">
        <f t="shared" si="605"/>
        <v>0</v>
      </c>
    </row>
    <row r="450" spans="2:38" x14ac:dyDescent="0.25">
      <c r="B450" s="220" t="s">
        <v>478</v>
      </c>
      <c r="C450" s="221" t="s">
        <v>346</v>
      </c>
      <c r="D450" s="222">
        <f>SUM(D451:D500)</f>
        <v>0</v>
      </c>
      <c r="E450" s="222">
        <f>SUM(E451:E500)</f>
        <v>0</v>
      </c>
      <c r="F450" s="222">
        <f t="shared" si="919"/>
        <v>0</v>
      </c>
      <c r="G450" s="222">
        <f>SUM(G451:G500)</f>
        <v>0</v>
      </c>
      <c r="H450" s="222">
        <f t="shared" ref="H450:H587" si="922">F450-G450</f>
        <v>0</v>
      </c>
      <c r="I450" s="222">
        <f>SUM(I451:I500)</f>
        <v>0</v>
      </c>
      <c r="J450" s="222">
        <f t="shared" ref="J450:J587" si="923">F450-I450</f>
        <v>0</v>
      </c>
      <c r="K450" s="222">
        <f t="shared" ref="K450:X450" si="924">SUM(K451:K500)</f>
        <v>0</v>
      </c>
      <c r="L450" s="222">
        <f t="shared" si="924"/>
        <v>0</v>
      </c>
      <c r="M450" s="222">
        <f t="shared" si="924"/>
        <v>0</v>
      </c>
      <c r="N450" s="222">
        <f t="shared" si="924"/>
        <v>0</v>
      </c>
      <c r="O450" s="222">
        <f t="shared" si="924"/>
        <v>0</v>
      </c>
      <c r="P450" s="222">
        <f t="shared" si="924"/>
        <v>0</v>
      </c>
      <c r="Q450" s="222">
        <f t="shared" si="924"/>
        <v>0</v>
      </c>
      <c r="R450" s="222">
        <f t="shared" si="924"/>
        <v>0</v>
      </c>
      <c r="S450" s="222">
        <f t="shared" si="924"/>
        <v>0</v>
      </c>
      <c r="T450" s="222">
        <f t="shared" si="924"/>
        <v>0</v>
      </c>
      <c r="U450" s="222">
        <f t="shared" si="924"/>
        <v>0</v>
      </c>
      <c r="V450" s="222">
        <f t="shared" si="924"/>
        <v>0</v>
      </c>
      <c r="W450" s="222">
        <f t="shared" si="924"/>
        <v>0</v>
      </c>
      <c r="X450" s="222">
        <f t="shared" si="924"/>
        <v>0</v>
      </c>
      <c r="Y450" s="222">
        <f t="shared" ref="Y450:Y587" si="925">V450+W450+X450</f>
        <v>0</v>
      </c>
      <c r="Z450" s="222">
        <f>SUM(Z451:Z500)</f>
        <v>0</v>
      </c>
      <c r="AA450" s="222">
        <f>SUM(AA451:AA500)</f>
        <v>0</v>
      </c>
      <c r="AB450" s="222">
        <f>SUM(AB451:AB500)</f>
        <v>0</v>
      </c>
      <c r="AC450" s="222">
        <f t="shared" ref="AC450:AC587" si="926">Z450+AA450+AB450</f>
        <v>0</v>
      </c>
      <c r="AD450" s="222">
        <f>SUM(AD451:AD500)</f>
        <v>0</v>
      </c>
      <c r="AE450" s="222">
        <f>SUM(AE451:AE500)</f>
        <v>0</v>
      </c>
      <c r="AF450" s="222">
        <f>SUM(AF451:AF500)</f>
        <v>0</v>
      </c>
      <c r="AG450" s="222">
        <f t="shared" ref="AG450:AG587" si="927">AD450+AE450+AF450</f>
        <v>0</v>
      </c>
      <c r="AH450" s="222">
        <f>SUM(AH451:AH500)</f>
        <v>0</v>
      </c>
      <c r="AI450" s="222">
        <f>SUM(AI451:AI500)</f>
        <v>0</v>
      </c>
      <c r="AJ450" s="222">
        <f>SUM(AJ451:AJ500)</f>
        <v>0</v>
      </c>
      <c r="AK450" s="222">
        <f t="shared" ref="AK450:AK587" si="928">AH450+AI450+AJ450</f>
        <v>0</v>
      </c>
      <c r="AL450" s="222">
        <f t="shared" ref="AL450:AL587" si="929">Y450+AC450+AG450+AK450</f>
        <v>0</v>
      </c>
    </row>
    <row r="451" spans="2:38" x14ac:dyDescent="0.25">
      <c r="B451" s="212" t="s">
        <v>488</v>
      </c>
      <c r="C451" s="213" t="s">
        <v>355</v>
      </c>
      <c r="D4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4">
        <f t="shared" si="919"/>
        <v>0</v>
      </c>
      <c r="G451" s="214"/>
      <c r="H451" s="214">
        <f t="shared" si="922"/>
        <v>0</v>
      </c>
      <c r="I451" s="214"/>
      <c r="J451" s="214">
        <f t="shared" si="923"/>
        <v>0</v>
      </c>
      <c r="K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4">
        <f t="shared" si="925"/>
        <v>0</v>
      </c>
      <c r="Z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4">
        <f t="shared" si="926"/>
        <v>0</v>
      </c>
      <c r="AD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4">
        <f t="shared" si="927"/>
        <v>0</v>
      </c>
      <c r="AH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4">
        <f t="shared" si="928"/>
        <v>0</v>
      </c>
      <c r="AL451" s="214">
        <f t="shared" si="929"/>
        <v>0</v>
      </c>
    </row>
    <row r="452" spans="2:38" x14ac:dyDescent="0.25">
      <c r="B452" s="212" t="s">
        <v>1366</v>
      </c>
      <c r="C452" s="213" t="s">
        <v>1367</v>
      </c>
      <c r="D4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4">
        <f t="shared" si="919"/>
        <v>0</v>
      </c>
      <c r="G452" s="214"/>
      <c r="H452" s="214">
        <f t="shared" si="922"/>
        <v>0</v>
      </c>
      <c r="I452" s="214"/>
      <c r="J452" s="214">
        <f t="shared" si="923"/>
        <v>0</v>
      </c>
      <c r="K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4">
        <f t="shared" si="925"/>
        <v>0</v>
      </c>
      <c r="Z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4">
        <f t="shared" si="926"/>
        <v>0</v>
      </c>
      <c r="AD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4">
        <f t="shared" si="927"/>
        <v>0</v>
      </c>
      <c r="AH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4">
        <f t="shared" si="928"/>
        <v>0</v>
      </c>
      <c r="AL452" s="214">
        <f t="shared" si="929"/>
        <v>0</v>
      </c>
    </row>
    <row r="453" spans="2:38" x14ac:dyDescent="0.25">
      <c r="B453" s="212" t="s">
        <v>1368</v>
      </c>
      <c r="C453" s="213" t="s">
        <v>1369</v>
      </c>
      <c r="D4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4">
        <f t="shared" si="919"/>
        <v>0</v>
      </c>
      <c r="G453" s="214"/>
      <c r="H453" s="214">
        <f t="shared" si="922"/>
        <v>0</v>
      </c>
      <c r="I453" s="214"/>
      <c r="J453" s="214">
        <f t="shared" si="923"/>
        <v>0</v>
      </c>
      <c r="K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4">
        <f t="shared" si="925"/>
        <v>0</v>
      </c>
      <c r="Z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4">
        <f t="shared" si="926"/>
        <v>0</v>
      </c>
      <c r="AD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4">
        <f t="shared" si="927"/>
        <v>0</v>
      </c>
      <c r="AH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4">
        <f t="shared" si="928"/>
        <v>0</v>
      </c>
      <c r="AL453" s="214">
        <f t="shared" si="929"/>
        <v>0</v>
      </c>
    </row>
    <row r="454" spans="2:38" x14ac:dyDescent="0.25">
      <c r="B454" s="212" t="s">
        <v>1370</v>
      </c>
      <c r="C454" s="213" t="s">
        <v>1371</v>
      </c>
      <c r="D4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4">
        <f t="shared" si="919"/>
        <v>0</v>
      </c>
      <c r="G454" s="214"/>
      <c r="H454" s="214">
        <f t="shared" si="922"/>
        <v>0</v>
      </c>
      <c r="I454" s="214"/>
      <c r="J454" s="214">
        <f t="shared" si="923"/>
        <v>0</v>
      </c>
      <c r="K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4">
        <f t="shared" si="925"/>
        <v>0</v>
      </c>
      <c r="Z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4">
        <f t="shared" si="926"/>
        <v>0</v>
      </c>
      <c r="AD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4">
        <f t="shared" si="927"/>
        <v>0</v>
      </c>
      <c r="AH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4">
        <f t="shared" si="928"/>
        <v>0</v>
      </c>
      <c r="AL454" s="214">
        <f t="shared" si="929"/>
        <v>0</v>
      </c>
    </row>
    <row r="455" spans="2:38" x14ac:dyDescent="0.25">
      <c r="B455" s="212" t="s">
        <v>1372</v>
      </c>
      <c r="C455" s="213" t="s">
        <v>1373</v>
      </c>
      <c r="D4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4">
        <f t="shared" si="919"/>
        <v>0</v>
      </c>
      <c r="G455" s="214"/>
      <c r="H455" s="214">
        <f t="shared" si="922"/>
        <v>0</v>
      </c>
      <c r="I455" s="214"/>
      <c r="J455" s="214">
        <f t="shared" si="923"/>
        <v>0</v>
      </c>
      <c r="K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4">
        <f t="shared" si="925"/>
        <v>0</v>
      </c>
      <c r="Z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4">
        <f t="shared" si="926"/>
        <v>0</v>
      </c>
      <c r="AD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4">
        <f t="shared" si="927"/>
        <v>0</v>
      </c>
      <c r="AH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4">
        <f t="shared" si="928"/>
        <v>0</v>
      </c>
      <c r="AL455" s="214">
        <f t="shared" si="929"/>
        <v>0</v>
      </c>
    </row>
    <row r="456" spans="2:38" x14ac:dyDescent="0.25">
      <c r="B456" s="212" t="s">
        <v>1374</v>
      </c>
      <c r="C456" s="213" t="s">
        <v>1375</v>
      </c>
      <c r="D4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4">
        <f t="shared" si="919"/>
        <v>0</v>
      </c>
      <c r="G456" s="214"/>
      <c r="H456" s="214">
        <f t="shared" si="922"/>
        <v>0</v>
      </c>
      <c r="I456" s="214"/>
      <c r="J456" s="214">
        <f t="shared" si="923"/>
        <v>0</v>
      </c>
      <c r="K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4">
        <f t="shared" si="925"/>
        <v>0</v>
      </c>
      <c r="Z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4">
        <f t="shared" si="926"/>
        <v>0</v>
      </c>
      <c r="AD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4">
        <f t="shared" si="927"/>
        <v>0</v>
      </c>
      <c r="AH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4">
        <f t="shared" si="928"/>
        <v>0</v>
      </c>
      <c r="AL456" s="214">
        <f t="shared" si="929"/>
        <v>0</v>
      </c>
    </row>
    <row r="457" spans="2:38" x14ac:dyDescent="0.25">
      <c r="B457" s="212" t="s">
        <v>1376</v>
      </c>
      <c r="C457" s="213" t="s">
        <v>1377</v>
      </c>
      <c r="D4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4">
        <f t="shared" si="919"/>
        <v>0</v>
      </c>
      <c r="G457" s="214"/>
      <c r="H457" s="214">
        <f t="shared" si="922"/>
        <v>0</v>
      </c>
      <c r="I457" s="214"/>
      <c r="J457" s="214">
        <f t="shared" si="923"/>
        <v>0</v>
      </c>
      <c r="K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4">
        <f t="shared" si="925"/>
        <v>0</v>
      </c>
      <c r="Z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4">
        <f t="shared" si="926"/>
        <v>0</v>
      </c>
      <c r="AD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4">
        <f t="shared" si="927"/>
        <v>0</v>
      </c>
      <c r="AH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4">
        <f t="shared" si="928"/>
        <v>0</v>
      </c>
      <c r="AL457" s="214">
        <f t="shared" si="929"/>
        <v>0</v>
      </c>
    </row>
    <row r="458" spans="2:38" x14ac:dyDescent="0.25">
      <c r="B458" s="212" t="s">
        <v>1378</v>
      </c>
      <c r="C458" s="213" t="s">
        <v>1379</v>
      </c>
      <c r="D4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4">
        <f t="shared" si="919"/>
        <v>0</v>
      </c>
      <c r="G458" s="214"/>
      <c r="H458" s="214">
        <f t="shared" si="922"/>
        <v>0</v>
      </c>
      <c r="I458" s="214"/>
      <c r="J458" s="214">
        <f t="shared" si="923"/>
        <v>0</v>
      </c>
      <c r="K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4">
        <f t="shared" si="925"/>
        <v>0</v>
      </c>
      <c r="Z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4">
        <f t="shared" si="926"/>
        <v>0</v>
      </c>
      <c r="AD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4">
        <f t="shared" si="927"/>
        <v>0</v>
      </c>
      <c r="AH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4">
        <f t="shared" si="928"/>
        <v>0</v>
      </c>
      <c r="AL458" s="214">
        <f t="shared" si="929"/>
        <v>0</v>
      </c>
    </row>
    <row r="459" spans="2:38" x14ac:dyDescent="0.25">
      <c r="B459" s="212" t="s">
        <v>1380</v>
      </c>
      <c r="C459" s="213" t="s">
        <v>1381</v>
      </c>
      <c r="D4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4">
        <f t="shared" si="919"/>
        <v>0</v>
      </c>
      <c r="G459" s="214"/>
      <c r="H459" s="214">
        <f t="shared" si="922"/>
        <v>0</v>
      </c>
      <c r="I459" s="214"/>
      <c r="J459" s="214">
        <f t="shared" si="923"/>
        <v>0</v>
      </c>
      <c r="K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4">
        <f t="shared" si="925"/>
        <v>0</v>
      </c>
      <c r="Z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4">
        <f t="shared" si="926"/>
        <v>0</v>
      </c>
      <c r="AD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4">
        <f t="shared" si="927"/>
        <v>0</v>
      </c>
      <c r="AH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4">
        <f t="shared" si="928"/>
        <v>0</v>
      </c>
      <c r="AL459" s="214">
        <f t="shared" si="929"/>
        <v>0</v>
      </c>
    </row>
    <row r="460" spans="2:38" x14ac:dyDescent="0.25">
      <c r="B460" s="212" t="s">
        <v>1382</v>
      </c>
      <c r="C460" s="213" t="s">
        <v>1383</v>
      </c>
      <c r="D4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4">
        <f t="shared" si="919"/>
        <v>0</v>
      </c>
      <c r="G460" s="214"/>
      <c r="H460" s="214">
        <f t="shared" si="922"/>
        <v>0</v>
      </c>
      <c r="I460" s="214"/>
      <c r="J460" s="214">
        <f t="shared" si="923"/>
        <v>0</v>
      </c>
      <c r="K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4">
        <f t="shared" si="925"/>
        <v>0</v>
      </c>
      <c r="Z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4">
        <f t="shared" si="926"/>
        <v>0</v>
      </c>
      <c r="AD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4">
        <f t="shared" si="927"/>
        <v>0</v>
      </c>
      <c r="AH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4">
        <f t="shared" si="928"/>
        <v>0</v>
      </c>
      <c r="AL460" s="214">
        <f t="shared" si="929"/>
        <v>0</v>
      </c>
    </row>
    <row r="461" spans="2:38" x14ac:dyDescent="0.25">
      <c r="B461" s="212" t="s">
        <v>1384</v>
      </c>
      <c r="C461" s="213" t="s">
        <v>1385</v>
      </c>
      <c r="D4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4">
        <f t="shared" si="919"/>
        <v>0</v>
      </c>
      <c r="G461" s="214"/>
      <c r="H461" s="214">
        <f t="shared" si="922"/>
        <v>0</v>
      </c>
      <c r="I461" s="214"/>
      <c r="J461" s="214">
        <f t="shared" si="923"/>
        <v>0</v>
      </c>
      <c r="K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4">
        <f t="shared" si="925"/>
        <v>0</v>
      </c>
      <c r="Z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4">
        <f t="shared" si="926"/>
        <v>0</v>
      </c>
      <c r="AD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4">
        <f t="shared" si="927"/>
        <v>0</v>
      </c>
      <c r="AH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4">
        <f t="shared" si="928"/>
        <v>0</v>
      </c>
      <c r="AL461" s="214">
        <f t="shared" si="929"/>
        <v>0</v>
      </c>
    </row>
    <row r="462" spans="2:38" x14ac:dyDescent="0.25">
      <c r="B462" s="212" t="s">
        <v>1386</v>
      </c>
      <c r="C462" s="213" t="s">
        <v>1387</v>
      </c>
      <c r="D4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4">
        <f t="shared" si="919"/>
        <v>0</v>
      </c>
      <c r="G462" s="214"/>
      <c r="H462" s="214">
        <f t="shared" si="922"/>
        <v>0</v>
      </c>
      <c r="I462" s="214"/>
      <c r="J462" s="214">
        <f t="shared" si="923"/>
        <v>0</v>
      </c>
      <c r="K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4">
        <f t="shared" si="925"/>
        <v>0</v>
      </c>
      <c r="Z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4">
        <f t="shared" si="926"/>
        <v>0</v>
      </c>
      <c r="AD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4">
        <f t="shared" si="927"/>
        <v>0</v>
      </c>
      <c r="AH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4">
        <f t="shared" si="928"/>
        <v>0</v>
      </c>
      <c r="AL462" s="214">
        <f t="shared" si="929"/>
        <v>0</v>
      </c>
    </row>
    <row r="463" spans="2:38" x14ac:dyDescent="0.25">
      <c r="B463" s="212" t="s">
        <v>1388</v>
      </c>
      <c r="C463" s="213" t="s">
        <v>1389</v>
      </c>
      <c r="D4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4">
        <f t="shared" si="919"/>
        <v>0</v>
      </c>
      <c r="G463" s="214"/>
      <c r="H463" s="214">
        <f t="shared" si="922"/>
        <v>0</v>
      </c>
      <c r="I463" s="214"/>
      <c r="J463" s="214">
        <f t="shared" si="923"/>
        <v>0</v>
      </c>
      <c r="K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4">
        <f t="shared" si="925"/>
        <v>0</v>
      </c>
      <c r="Z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4">
        <f t="shared" si="926"/>
        <v>0</v>
      </c>
      <c r="AD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4">
        <f t="shared" si="927"/>
        <v>0</v>
      </c>
      <c r="AH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4">
        <f t="shared" si="928"/>
        <v>0</v>
      </c>
      <c r="AL463" s="214">
        <f t="shared" si="929"/>
        <v>0</v>
      </c>
    </row>
    <row r="464" spans="2:38" x14ac:dyDescent="0.25">
      <c r="B464" s="212" t="s">
        <v>1390</v>
      </c>
      <c r="C464" s="213" t="s">
        <v>1391</v>
      </c>
      <c r="D4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4">
        <f t="shared" si="919"/>
        <v>0</v>
      </c>
      <c r="G464" s="214"/>
      <c r="H464" s="214">
        <f t="shared" si="922"/>
        <v>0</v>
      </c>
      <c r="I464" s="214"/>
      <c r="J464" s="214">
        <f t="shared" si="923"/>
        <v>0</v>
      </c>
      <c r="K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4">
        <f t="shared" si="925"/>
        <v>0</v>
      </c>
      <c r="Z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4">
        <f t="shared" si="926"/>
        <v>0</v>
      </c>
      <c r="AD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4">
        <f t="shared" si="927"/>
        <v>0</v>
      </c>
      <c r="AH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4">
        <f t="shared" si="928"/>
        <v>0</v>
      </c>
      <c r="AL464" s="214">
        <f t="shared" si="929"/>
        <v>0</v>
      </c>
    </row>
    <row r="465" spans="2:38" x14ac:dyDescent="0.25">
      <c r="B465" s="212" t="s">
        <v>1392</v>
      </c>
      <c r="C465" s="213" t="s">
        <v>1393</v>
      </c>
      <c r="D4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4">
        <f t="shared" si="919"/>
        <v>0</v>
      </c>
      <c r="G465" s="214"/>
      <c r="H465" s="214">
        <f t="shared" si="922"/>
        <v>0</v>
      </c>
      <c r="I465" s="214"/>
      <c r="J465" s="214">
        <f t="shared" si="923"/>
        <v>0</v>
      </c>
      <c r="K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4">
        <f t="shared" si="925"/>
        <v>0</v>
      </c>
      <c r="Z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4">
        <f t="shared" si="926"/>
        <v>0</v>
      </c>
      <c r="AD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4">
        <f t="shared" si="927"/>
        <v>0</v>
      </c>
      <c r="AH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4">
        <f t="shared" si="928"/>
        <v>0</v>
      </c>
      <c r="AL465" s="214">
        <f t="shared" si="929"/>
        <v>0</v>
      </c>
    </row>
    <row r="466" spans="2:38" x14ac:dyDescent="0.25">
      <c r="B466" s="212" t="s">
        <v>1394</v>
      </c>
      <c r="C466" s="213" t="s">
        <v>1395</v>
      </c>
      <c r="D4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4">
        <f t="shared" si="919"/>
        <v>0</v>
      </c>
      <c r="G466" s="214"/>
      <c r="H466" s="214">
        <f t="shared" si="922"/>
        <v>0</v>
      </c>
      <c r="I466" s="214"/>
      <c r="J466" s="214">
        <f t="shared" si="923"/>
        <v>0</v>
      </c>
      <c r="K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4">
        <f t="shared" si="925"/>
        <v>0</v>
      </c>
      <c r="Z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4">
        <f t="shared" si="926"/>
        <v>0</v>
      </c>
      <c r="AD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4">
        <f t="shared" si="927"/>
        <v>0</v>
      </c>
      <c r="AH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4">
        <f t="shared" si="928"/>
        <v>0</v>
      </c>
      <c r="AL466" s="214">
        <f t="shared" si="929"/>
        <v>0</v>
      </c>
    </row>
    <row r="467" spans="2:38" x14ac:dyDescent="0.25">
      <c r="B467" s="212" t="s">
        <v>1396</v>
      </c>
      <c r="C467" s="213" t="s">
        <v>1397</v>
      </c>
      <c r="D4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4">
        <f t="shared" si="919"/>
        <v>0</v>
      </c>
      <c r="G467" s="214"/>
      <c r="H467" s="214">
        <f t="shared" si="922"/>
        <v>0</v>
      </c>
      <c r="I467" s="214"/>
      <c r="J467" s="214">
        <f t="shared" si="923"/>
        <v>0</v>
      </c>
      <c r="K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4">
        <f t="shared" si="925"/>
        <v>0</v>
      </c>
      <c r="Z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4">
        <f t="shared" si="926"/>
        <v>0</v>
      </c>
      <c r="AD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4">
        <f t="shared" si="927"/>
        <v>0</v>
      </c>
      <c r="AH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4">
        <f t="shared" si="928"/>
        <v>0</v>
      </c>
      <c r="AL467" s="214">
        <f t="shared" si="929"/>
        <v>0</v>
      </c>
    </row>
    <row r="468" spans="2:38" x14ac:dyDescent="0.25">
      <c r="B468" s="212" t="s">
        <v>1398</v>
      </c>
      <c r="C468" s="213" t="s">
        <v>1399</v>
      </c>
      <c r="D4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4">
        <f t="shared" ref="F468:F476" si="930">D468+E468</f>
        <v>0</v>
      </c>
      <c r="G468" s="214"/>
      <c r="H468" s="214">
        <f t="shared" ref="H468:H476" si="931">F468-G468</f>
        <v>0</v>
      </c>
      <c r="I468" s="214"/>
      <c r="J468" s="214">
        <f t="shared" ref="J468:J476" si="932">F468-I468</f>
        <v>0</v>
      </c>
      <c r="K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4">
        <f t="shared" ref="Y468:Y476" si="933">V468+W468+X468</f>
        <v>0</v>
      </c>
      <c r="Z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4">
        <f t="shared" ref="AC468:AC476" si="934">Z468+AA468+AB468</f>
        <v>0</v>
      </c>
      <c r="AD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4">
        <f t="shared" ref="AG468:AG476" si="935">AD468+AE468+AF468</f>
        <v>0</v>
      </c>
      <c r="AH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4">
        <f t="shared" ref="AK468:AK476" si="936">AH468+AI468+AJ468</f>
        <v>0</v>
      </c>
      <c r="AL468" s="214">
        <f t="shared" ref="AL468:AL476" si="937">Y468+AC468+AG468+AK468</f>
        <v>0</v>
      </c>
    </row>
    <row r="469" spans="2:38" x14ac:dyDescent="0.25">
      <c r="B469" s="212" t="s">
        <v>1400</v>
      </c>
      <c r="C469" s="213" t="s">
        <v>1401</v>
      </c>
      <c r="D4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4">
        <f t="shared" si="930"/>
        <v>0</v>
      </c>
      <c r="G469" s="214"/>
      <c r="H469" s="214">
        <f t="shared" si="931"/>
        <v>0</v>
      </c>
      <c r="I469" s="214"/>
      <c r="J469" s="214">
        <f t="shared" si="932"/>
        <v>0</v>
      </c>
      <c r="K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4">
        <f t="shared" si="933"/>
        <v>0</v>
      </c>
      <c r="Z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4">
        <f t="shared" si="934"/>
        <v>0</v>
      </c>
      <c r="AD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4">
        <f t="shared" si="935"/>
        <v>0</v>
      </c>
      <c r="AH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4">
        <f t="shared" si="936"/>
        <v>0</v>
      </c>
      <c r="AL469" s="214">
        <f t="shared" si="937"/>
        <v>0</v>
      </c>
    </row>
    <row r="470" spans="2:38" x14ac:dyDescent="0.25">
      <c r="B470" s="212" t="s">
        <v>1402</v>
      </c>
      <c r="C470" s="213" t="s">
        <v>1403</v>
      </c>
      <c r="D4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4">
        <f t="shared" si="930"/>
        <v>0</v>
      </c>
      <c r="G470" s="214"/>
      <c r="H470" s="214">
        <f t="shared" si="931"/>
        <v>0</v>
      </c>
      <c r="I470" s="214"/>
      <c r="J470" s="214">
        <f t="shared" si="932"/>
        <v>0</v>
      </c>
      <c r="K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4">
        <f t="shared" si="933"/>
        <v>0</v>
      </c>
      <c r="Z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4">
        <f t="shared" si="934"/>
        <v>0</v>
      </c>
      <c r="AD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4">
        <f t="shared" si="935"/>
        <v>0</v>
      </c>
      <c r="AH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4">
        <f t="shared" si="936"/>
        <v>0</v>
      </c>
      <c r="AL470" s="214">
        <f t="shared" si="937"/>
        <v>0</v>
      </c>
    </row>
    <row r="471" spans="2:38" x14ac:dyDescent="0.25">
      <c r="B471" s="212" t="s">
        <v>1404</v>
      </c>
      <c r="C471" s="213" t="s">
        <v>1405</v>
      </c>
      <c r="D4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4">
        <f t="shared" si="930"/>
        <v>0</v>
      </c>
      <c r="G471" s="214"/>
      <c r="H471" s="214">
        <f t="shared" si="931"/>
        <v>0</v>
      </c>
      <c r="I471" s="214"/>
      <c r="J471" s="214">
        <f t="shared" si="932"/>
        <v>0</v>
      </c>
      <c r="K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4">
        <f t="shared" si="933"/>
        <v>0</v>
      </c>
      <c r="Z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4">
        <f t="shared" si="934"/>
        <v>0</v>
      </c>
      <c r="AD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4">
        <f t="shared" si="935"/>
        <v>0</v>
      </c>
      <c r="AH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4">
        <f t="shared" si="936"/>
        <v>0</v>
      </c>
      <c r="AL471" s="214">
        <f t="shared" si="937"/>
        <v>0</v>
      </c>
    </row>
    <row r="472" spans="2:38" x14ac:dyDescent="0.25">
      <c r="B472" s="212" t="s">
        <v>1406</v>
      </c>
      <c r="C472" s="213" t="s">
        <v>1407</v>
      </c>
      <c r="D4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4">
        <f t="shared" si="930"/>
        <v>0</v>
      </c>
      <c r="G472" s="214"/>
      <c r="H472" s="214">
        <f t="shared" si="931"/>
        <v>0</v>
      </c>
      <c r="I472" s="214"/>
      <c r="J472" s="214">
        <f t="shared" si="932"/>
        <v>0</v>
      </c>
      <c r="K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4">
        <f t="shared" si="933"/>
        <v>0</v>
      </c>
      <c r="Z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4">
        <f t="shared" si="934"/>
        <v>0</v>
      </c>
      <c r="AD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4">
        <f t="shared" si="935"/>
        <v>0</v>
      </c>
      <c r="AH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4">
        <f t="shared" si="936"/>
        <v>0</v>
      </c>
      <c r="AL472" s="214">
        <f t="shared" si="937"/>
        <v>0</v>
      </c>
    </row>
    <row r="473" spans="2:38" x14ac:dyDescent="0.25">
      <c r="B473" s="212" t="s">
        <v>1408</v>
      </c>
      <c r="C473" s="213" t="s">
        <v>1409</v>
      </c>
      <c r="D4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4">
        <f t="shared" si="930"/>
        <v>0</v>
      </c>
      <c r="G473" s="214"/>
      <c r="H473" s="214">
        <f t="shared" si="931"/>
        <v>0</v>
      </c>
      <c r="I473" s="214"/>
      <c r="J473" s="214">
        <f t="shared" si="932"/>
        <v>0</v>
      </c>
      <c r="K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4">
        <f t="shared" si="933"/>
        <v>0</v>
      </c>
      <c r="Z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4">
        <f t="shared" si="934"/>
        <v>0</v>
      </c>
      <c r="AD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4">
        <f t="shared" si="935"/>
        <v>0</v>
      </c>
      <c r="AH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4">
        <f t="shared" si="936"/>
        <v>0</v>
      </c>
      <c r="AL473" s="214">
        <f t="shared" si="937"/>
        <v>0</v>
      </c>
    </row>
    <row r="474" spans="2:38" x14ac:dyDescent="0.25">
      <c r="B474" s="212" t="s">
        <v>489</v>
      </c>
      <c r="C474" s="213" t="s">
        <v>1410</v>
      </c>
      <c r="D4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4">
        <f t="shared" si="930"/>
        <v>0</v>
      </c>
      <c r="G474" s="214"/>
      <c r="H474" s="214">
        <f t="shared" si="931"/>
        <v>0</v>
      </c>
      <c r="I474" s="214"/>
      <c r="J474" s="214">
        <f t="shared" si="932"/>
        <v>0</v>
      </c>
      <c r="K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4">
        <f t="shared" si="933"/>
        <v>0</v>
      </c>
      <c r="Z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4">
        <f t="shared" si="934"/>
        <v>0</v>
      </c>
      <c r="AD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4">
        <f t="shared" si="935"/>
        <v>0</v>
      </c>
      <c r="AH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4">
        <f t="shared" si="936"/>
        <v>0</v>
      </c>
      <c r="AL474" s="214">
        <f t="shared" si="937"/>
        <v>0</v>
      </c>
    </row>
    <row r="475" spans="2:38" x14ac:dyDescent="0.25">
      <c r="B475" s="212" t="s">
        <v>1411</v>
      </c>
      <c r="C475" s="213" t="s">
        <v>1412</v>
      </c>
      <c r="D4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4">
        <f t="shared" si="930"/>
        <v>0</v>
      </c>
      <c r="G475" s="214"/>
      <c r="H475" s="214">
        <f t="shared" si="931"/>
        <v>0</v>
      </c>
      <c r="I475" s="214"/>
      <c r="J475" s="214">
        <f t="shared" si="932"/>
        <v>0</v>
      </c>
      <c r="K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4">
        <f t="shared" si="933"/>
        <v>0</v>
      </c>
      <c r="Z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4">
        <f t="shared" si="934"/>
        <v>0</v>
      </c>
      <c r="AD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4">
        <f t="shared" si="935"/>
        <v>0</v>
      </c>
      <c r="AH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4">
        <f t="shared" si="936"/>
        <v>0</v>
      </c>
      <c r="AL475" s="214">
        <f t="shared" si="937"/>
        <v>0</v>
      </c>
    </row>
    <row r="476" spans="2:38" x14ac:dyDescent="0.25">
      <c r="B476" s="212" t="s">
        <v>1413</v>
      </c>
      <c r="C476" s="213" t="s">
        <v>1403</v>
      </c>
      <c r="D4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4">
        <f t="shared" si="930"/>
        <v>0</v>
      </c>
      <c r="G476" s="214"/>
      <c r="H476" s="214">
        <f t="shared" si="931"/>
        <v>0</v>
      </c>
      <c r="I476" s="214"/>
      <c r="J476" s="214">
        <f t="shared" si="932"/>
        <v>0</v>
      </c>
      <c r="K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4">
        <f t="shared" si="933"/>
        <v>0</v>
      </c>
      <c r="Z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4">
        <f t="shared" si="934"/>
        <v>0</v>
      </c>
      <c r="AD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4">
        <f t="shared" si="935"/>
        <v>0</v>
      </c>
      <c r="AH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4">
        <f t="shared" si="936"/>
        <v>0</v>
      </c>
      <c r="AL476" s="214">
        <f t="shared" si="937"/>
        <v>0</v>
      </c>
    </row>
    <row r="477" spans="2:38" x14ac:dyDescent="0.25">
      <c r="B477" s="212" t="s">
        <v>1414</v>
      </c>
      <c r="C477" s="213" t="s">
        <v>1415</v>
      </c>
      <c r="D4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4">
        <f t="shared" ref="F477:F492" si="938">D477+E477</f>
        <v>0</v>
      </c>
      <c r="G477" s="214"/>
      <c r="H477" s="214">
        <f t="shared" ref="H477:H492" si="939">F477-G477</f>
        <v>0</v>
      </c>
      <c r="I477" s="214"/>
      <c r="J477" s="214">
        <f t="shared" ref="J477:J492" si="940">F477-I477</f>
        <v>0</v>
      </c>
      <c r="K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4">
        <f t="shared" ref="Y477:Y492" si="941">V477+W477+X477</f>
        <v>0</v>
      </c>
      <c r="Z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4">
        <f t="shared" ref="AC477:AC492" si="942">Z477+AA477+AB477</f>
        <v>0</v>
      </c>
      <c r="AD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4">
        <f t="shared" ref="AG477:AG492" si="943">AD477+AE477+AF477</f>
        <v>0</v>
      </c>
      <c r="AH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4">
        <f t="shared" ref="AK477:AK492" si="944">AH477+AI477+AJ477</f>
        <v>0</v>
      </c>
      <c r="AL477" s="214">
        <f t="shared" ref="AL477:AL492" si="945">Y477+AC477+AG477+AK477</f>
        <v>0</v>
      </c>
    </row>
    <row r="478" spans="2:38" x14ac:dyDescent="0.25">
      <c r="B478" s="212" t="s">
        <v>1416</v>
      </c>
      <c r="C478" s="213" t="s">
        <v>1417</v>
      </c>
      <c r="D4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4">
        <f t="shared" si="938"/>
        <v>0</v>
      </c>
      <c r="G478" s="214"/>
      <c r="H478" s="214">
        <f t="shared" si="939"/>
        <v>0</v>
      </c>
      <c r="I478" s="214"/>
      <c r="J478" s="214">
        <f t="shared" si="940"/>
        <v>0</v>
      </c>
      <c r="K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4">
        <f t="shared" si="941"/>
        <v>0</v>
      </c>
      <c r="Z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4">
        <f t="shared" si="942"/>
        <v>0</v>
      </c>
      <c r="AD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4">
        <f t="shared" si="943"/>
        <v>0</v>
      </c>
      <c r="AH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4">
        <f t="shared" si="944"/>
        <v>0</v>
      </c>
      <c r="AL478" s="214">
        <f t="shared" si="945"/>
        <v>0</v>
      </c>
    </row>
    <row r="479" spans="2:38" x14ac:dyDescent="0.25">
      <c r="B479" s="212" t="s">
        <v>1418</v>
      </c>
      <c r="C479" s="213" t="s">
        <v>1419</v>
      </c>
      <c r="D4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4">
        <f t="shared" si="938"/>
        <v>0</v>
      </c>
      <c r="G479" s="214"/>
      <c r="H479" s="214">
        <f t="shared" si="939"/>
        <v>0</v>
      </c>
      <c r="I479" s="214"/>
      <c r="J479" s="214">
        <f t="shared" si="940"/>
        <v>0</v>
      </c>
      <c r="K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4">
        <f t="shared" si="941"/>
        <v>0</v>
      </c>
      <c r="Z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4">
        <f t="shared" si="942"/>
        <v>0</v>
      </c>
      <c r="AD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4">
        <f t="shared" si="943"/>
        <v>0</v>
      </c>
      <c r="AH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4">
        <f t="shared" si="944"/>
        <v>0</v>
      </c>
      <c r="AL479" s="214">
        <f t="shared" si="945"/>
        <v>0</v>
      </c>
    </row>
    <row r="480" spans="2:38" x14ac:dyDescent="0.25">
      <c r="B480" s="212" t="s">
        <v>1420</v>
      </c>
      <c r="C480" s="213" t="s">
        <v>1421</v>
      </c>
      <c r="D4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4">
        <f t="shared" si="938"/>
        <v>0</v>
      </c>
      <c r="G480" s="214"/>
      <c r="H480" s="214">
        <f t="shared" si="939"/>
        <v>0</v>
      </c>
      <c r="I480" s="214"/>
      <c r="J480" s="214">
        <f t="shared" si="940"/>
        <v>0</v>
      </c>
      <c r="K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4">
        <f t="shared" si="941"/>
        <v>0</v>
      </c>
      <c r="Z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4">
        <f t="shared" si="942"/>
        <v>0</v>
      </c>
      <c r="AD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4">
        <f t="shared" si="943"/>
        <v>0</v>
      </c>
      <c r="AH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4">
        <f t="shared" si="944"/>
        <v>0</v>
      </c>
      <c r="AL480" s="214">
        <f t="shared" si="945"/>
        <v>0</v>
      </c>
    </row>
    <row r="481" spans="2:38" x14ac:dyDescent="0.25">
      <c r="B481" s="212" t="s">
        <v>1422</v>
      </c>
      <c r="C481" s="213" t="s">
        <v>1423</v>
      </c>
      <c r="D4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4">
        <f t="shared" si="938"/>
        <v>0</v>
      </c>
      <c r="G481" s="214"/>
      <c r="H481" s="214">
        <f t="shared" si="939"/>
        <v>0</v>
      </c>
      <c r="I481" s="214"/>
      <c r="J481" s="214">
        <f t="shared" si="940"/>
        <v>0</v>
      </c>
      <c r="K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4">
        <f t="shared" si="941"/>
        <v>0</v>
      </c>
      <c r="Z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4">
        <f t="shared" si="942"/>
        <v>0</v>
      </c>
      <c r="AD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4">
        <f t="shared" si="943"/>
        <v>0</v>
      </c>
      <c r="AH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4">
        <f t="shared" si="944"/>
        <v>0</v>
      </c>
      <c r="AL481" s="214">
        <f t="shared" si="945"/>
        <v>0</v>
      </c>
    </row>
    <row r="482" spans="2:38" x14ac:dyDescent="0.25">
      <c r="B482" s="212" t="s">
        <v>1424</v>
      </c>
      <c r="C482" s="213" t="s">
        <v>1425</v>
      </c>
      <c r="D4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4">
        <f t="shared" si="938"/>
        <v>0</v>
      </c>
      <c r="G482" s="214"/>
      <c r="H482" s="214">
        <f t="shared" si="939"/>
        <v>0</v>
      </c>
      <c r="I482" s="214"/>
      <c r="J482" s="214">
        <f t="shared" si="940"/>
        <v>0</v>
      </c>
      <c r="K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4">
        <f t="shared" si="941"/>
        <v>0</v>
      </c>
      <c r="Z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4">
        <f t="shared" si="942"/>
        <v>0</v>
      </c>
      <c r="AD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4">
        <f t="shared" si="943"/>
        <v>0</v>
      </c>
      <c r="AH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4">
        <f t="shared" si="944"/>
        <v>0</v>
      </c>
      <c r="AL482" s="214">
        <f t="shared" si="945"/>
        <v>0</v>
      </c>
    </row>
    <row r="483" spans="2:38" x14ac:dyDescent="0.25">
      <c r="B483" s="212" t="s">
        <v>1426</v>
      </c>
      <c r="C483" s="213" t="s">
        <v>1427</v>
      </c>
      <c r="D4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4">
        <f t="shared" si="938"/>
        <v>0</v>
      </c>
      <c r="G483" s="214"/>
      <c r="H483" s="214">
        <f t="shared" si="939"/>
        <v>0</v>
      </c>
      <c r="I483" s="214"/>
      <c r="J483" s="214">
        <f t="shared" si="940"/>
        <v>0</v>
      </c>
      <c r="K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4">
        <f t="shared" si="941"/>
        <v>0</v>
      </c>
      <c r="Z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4">
        <f t="shared" si="942"/>
        <v>0</v>
      </c>
      <c r="AD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4">
        <f t="shared" si="943"/>
        <v>0</v>
      </c>
      <c r="AH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4">
        <f t="shared" si="944"/>
        <v>0</v>
      </c>
      <c r="AL483" s="214">
        <f t="shared" si="945"/>
        <v>0</v>
      </c>
    </row>
    <row r="484" spans="2:38" x14ac:dyDescent="0.25">
      <c r="B484" s="212" t="s">
        <v>1428</v>
      </c>
      <c r="C484" s="213" t="s">
        <v>1429</v>
      </c>
      <c r="D4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4">
        <f t="shared" si="938"/>
        <v>0</v>
      </c>
      <c r="G484" s="214"/>
      <c r="H484" s="214">
        <f t="shared" si="939"/>
        <v>0</v>
      </c>
      <c r="I484" s="214"/>
      <c r="J484" s="214">
        <f t="shared" si="940"/>
        <v>0</v>
      </c>
      <c r="K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4">
        <f t="shared" si="941"/>
        <v>0</v>
      </c>
      <c r="Z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4">
        <f t="shared" si="942"/>
        <v>0</v>
      </c>
      <c r="AD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4">
        <f t="shared" si="943"/>
        <v>0</v>
      </c>
      <c r="AH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4">
        <f t="shared" si="944"/>
        <v>0</v>
      </c>
      <c r="AL484" s="214">
        <f t="shared" si="945"/>
        <v>0</v>
      </c>
    </row>
    <row r="485" spans="2:38" x14ac:dyDescent="0.25">
      <c r="B485" s="212" t="s">
        <v>1430</v>
      </c>
      <c r="C485" s="213" t="s">
        <v>1431</v>
      </c>
      <c r="D4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4">
        <f t="shared" si="938"/>
        <v>0</v>
      </c>
      <c r="G485" s="214"/>
      <c r="H485" s="214">
        <f t="shared" si="939"/>
        <v>0</v>
      </c>
      <c r="I485" s="214"/>
      <c r="J485" s="214">
        <f t="shared" si="940"/>
        <v>0</v>
      </c>
      <c r="K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4">
        <f t="shared" si="941"/>
        <v>0</v>
      </c>
      <c r="Z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4">
        <f t="shared" si="942"/>
        <v>0</v>
      </c>
      <c r="AD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4">
        <f t="shared" si="943"/>
        <v>0</v>
      </c>
      <c r="AH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4">
        <f t="shared" si="944"/>
        <v>0</v>
      </c>
      <c r="AL485" s="214">
        <f t="shared" si="945"/>
        <v>0</v>
      </c>
    </row>
    <row r="486" spans="2:38" x14ac:dyDescent="0.25">
      <c r="B486" s="212" t="s">
        <v>1432</v>
      </c>
      <c r="C486" s="213" t="s">
        <v>1433</v>
      </c>
      <c r="D4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4">
        <f t="shared" si="938"/>
        <v>0</v>
      </c>
      <c r="G486" s="214"/>
      <c r="H486" s="214">
        <f t="shared" si="939"/>
        <v>0</v>
      </c>
      <c r="I486" s="214"/>
      <c r="J486" s="214">
        <f t="shared" si="940"/>
        <v>0</v>
      </c>
      <c r="K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4">
        <f t="shared" si="941"/>
        <v>0</v>
      </c>
      <c r="Z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4">
        <f t="shared" si="942"/>
        <v>0</v>
      </c>
      <c r="AD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4">
        <f t="shared" si="943"/>
        <v>0</v>
      </c>
      <c r="AH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4">
        <f t="shared" si="944"/>
        <v>0</v>
      </c>
      <c r="AL486" s="214">
        <f t="shared" si="945"/>
        <v>0</v>
      </c>
    </row>
    <row r="487" spans="2:38" x14ac:dyDescent="0.25">
      <c r="B487" s="212" t="s">
        <v>1434</v>
      </c>
      <c r="C487" s="213" t="s">
        <v>1435</v>
      </c>
      <c r="D4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4">
        <f t="shared" si="938"/>
        <v>0</v>
      </c>
      <c r="G487" s="214"/>
      <c r="H487" s="214">
        <f t="shared" si="939"/>
        <v>0</v>
      </c>
      <c r="I487" s="214"/>
      <c r="J487" s="214">
        <f t="shared" si="940"/>
        <v>0</v>
      </c>
      <c r="K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4">
        <f t="shared" si="941"/>
        <v>0</v>
      </c>
      <c r="Z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4">
        <f t="shared" si="942"/>
        <v>0</v>
      </c>
      <c r="AD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4">
        <f t="shared" si="943"/>
        <v>0</v>
      </c>
      <c r="AH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4">
        <f t="shared" si="944"/>
        <v>0</v>
      </c>
      <c r="AL487" s="214">
        <f t="shared" si="945"/>
        <v>0</v>
      </c>
    </row>
    <row r="488" spans="2:38" x14ac:dyDescent="0.25">
      <c r="B488" s="212" t="s">
        <v>1436</v>
      </c>
      <c r="C488" s="213" t="s">
        <v>1437</v>
      </c>
      <c r="D4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4">
        <f t="shared" si="938"/>
        <v>0</v>
      </c>
      <c r="G488" s="214"/>
      <c r="H488" s="214">
        <f t="shared" si="939"/>
        <v>0</v>
      </c>
      <c r="I488" s="214"/>
      <c r="J488" s="214">
        <f t="shared" si="940"/>
        <v>0</v>
      </c>
      <c r="K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4">
        <f t="shared" si="941"/>
        <v>0</v>
      </c>
      <c r="Z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4">
        <f t="shared" si="942"/>
        <v>0</v>
      </c>
      <c r="AD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4">
        <f t="shared" si="943"/>
        <v>0</v>
      </c>
      <c r="AH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4">
        <f t="shared" si="944"/>
        <v>0</v>
      </c>
      <c r="AL488" s="214">
        <f t="shared" si="945"/>
        <v>0</v>
      </c>
    </row>
    <row r="489" spans="2:38" x14ac:dyDescent="0.25">
      <c r="B489" s="212" t="s">
        <v>1438</v>
      </c>
      <c r="C489" s="213" t="s">
        <v>1439</v>
      </c>
      <c r="D4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4">
        <f t="shared" si="938"/>
        <v>0</v>
      </c>
      <c r="G489" s="214"/>
      <c r="H489" s="214">
        <f t="shared" si="939"/>
        <v>0</v>
      </c>
      <c r="I489" s="214"/>
      <c r="J489" s="214">
        <f t="shared" si="940"/>
        <v>0</v>
      </c>
      <c r="K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4">
        <f t="shared" si="941"/>
        <v>0</v>
      </c>
      <c r="Z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4">
        <f t="shared" si="942"/>
        <v>0</v>
      </c>
      <c r="AD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4">
        <f t="shared" si="943"/>
        <v>0</v>
      </c>
      <c r="AH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4">
        <f t="shared" si="944"/>
        <v>0</v>
      </c>
      <c r="AL489" s="214">
        <f t="shared" si="945"/>
        <v>0</v>
      </c>
    </row>
    <row r="490" spans="2:38" x14ac:dyDescent="0.25">
      <c r="B490" s="212" t="s">
        <v>1440</v>
      </c>
      <c r="C490" s="213" t="s">
        <v>1441</v>
      </c>
      <c r="D4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4">
        <f t="shared" si="938"/>
        <v>0</v>
      </c>
      <c r="G490" s="214"/>
      <c r="H490" s="214">
        <f t="shared" si="939"/>
        <v>0</v>
      </c>
      <c r="I490" s="214"/>
      <c r="J490" s="214">
        <f t="shared" si="940"/>
        <v>0</v>
      </c>
      <c r="K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4">
        <f t="shared" si="941"/>
        <v>0</v>
      </c>
      <c r="Z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4">
        <f t="shared" si="942"/>
        <v>0</v>
      </c>
      <c r="AD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4">
        <f t="shared" si="943"/>
        <v>0</v>
      </c>
      <c r="AH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4">
        <f t="shared" si="944"/>
        <v>0</v>
      </c>
      <c r="AL490" s="214">
        <f t="shared" si="945"/>
        <v>0</v>
      </c>
    </row>
    <row r="491" spans="2:38" x14ac:dyDescent="0.25">
      <c r="B491" s="212" t="s">
        <v>1442</v>
      </c>
      <c r="C491" s="213" t="s">
        <v>1443</v>
      </c>
      <c r="D4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4">
        <f t="shared" si="938"/>
        <v>0</v>
      </c>
      <c r="G491" s="214"/>
      <c r="H491" s="214">
        <f t="shared" si="939"/>
        <v>0</v>
      </c>
      <c r="I491" s="214"/>
      <c r="J491" s="214">
        <f t="shared" si="940"/>
        <v>0</v>
      </c>
      <c r="K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4">
        <f t="shared" si="941"/>
        <v>0</v>
      </c>
      <c r="Z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4">
        <f t="shared" si="942"/>
        <v>0</v>
      </c>
      <c r="AD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4">
        <f t="shared" si="943"/>
        <v>0</v>
      </c>
      <c r="AH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4">
        <f t="shared" si="944"/>
        <v>0</v>
      </c>
      <c r="AL491" s="214">
        <f t="shared" si="945"/>
        <v>0</v>
      </c>
    </row>
    <row r="492" spans="2:38" x14ac:dyDescent="0.25">
      <c r="B492" s="212" t="s">
        <v>1444</v>
      </c>
      <c r="C492" s="213" t="s">
        <v>1445</v>
      </c>
      <c r="D4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4">
        <f t="shared" si="938"/>
        <v>0</v>
      </c>
      <c r="G492" s="214"/>
      <c r="H492" s="214">
        <f t="shared" si="939"/>
        <v>0</v>
      </c>
      <c r="I492" s="214"/>
      <c r="J492" s="214">
        <f t="shared" si="940"/>
        <v>0</v>
      </c>
      <c r="K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4">
        <f t="shared" si="941"/>
        <v>0</v>
      </c>
      <c r="Z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4">
        <f t="shared" si="942"/>
        <v>0</v>
      </c>
      <c r="AD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4">
        <f t="shared" si="943"/>
        <v>0</v>
      </c>
      <c r="AH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4">
        <f t="shared" si="944"/>
        <v>0</v>
      </c>
      <c r="AL492" s="214">
        <f t="shared" si="945"/>
        <v>0</v>
      </c>
    </row>
    <row r="493" spans="2:38" x14ac:dyDescent="0.25">
      <c r="B493" s="212" t="s">
        <v>1446</v>
      </c>
      <c r="C493" s="213" t="s">
        <v>1447</v>
      </c>
      <c r="D4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4">
        <f t="shared" si="919"/>
        <v>0</v>
      </c>
      <c r="G493" s="214"/>
      <c r="H493" s="214">
        <f t="shared" si="922"/>
        <v>0</v>
      </c>
      <c r="I493" s="214"/>
      <c r="J493" s="214">
        <f t="shared" si="923"/>
        <v>0</v>
      </c>
      <c r="K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4">
        <f t="shared" si="925"/>
        <v>0</v>
      </c>
      <c r="Z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4">
        <f t="shared" si="926"/>
        <v>0</v>
      </c>
      <c r="AD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4">
        <f t="shared" si="927"/>
        <v>0</v>
      </c>
      <c r="AH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4">
        <f t="shared" si="928"/>
        <v>0</v>
      </c>
      <c r="AL493" s="214">
        <f t="shared" si="929"/>
        <v>0</v>
      </c>
    </row>
    <row r="494" spans="2:38" x14ac:dyDescent="0.25">
      <c r="B494" s="212" t="s">
        <v>1448</v>
      </c>
      <c r="C494" s="213" t="s">
        <v>1449</v>
      </c>
      <c r="D4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4">
        <f t="shared" si="919"/>
        <v>0</v>
      </c>
      <c r="G494" s="214"/>
      <c r="H494" s="214">
        <f t="shared" si="922"/>
        <v>0</v>
      </c>
      <c r="I494" s="214"/>
      <c r="J494" s="214">
        <f t="shared" si="923"/>
        <v>0</v>
      </c>
      <c r="K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4">
        <f t="shared" si="925"/>
        <v>0</v>
      </c>
      <c r="Z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4">
        <f t="shared" si="926"/>
        <v>0</v>
      </c>
      <c r="AD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4">
        <f t="shared" si="927"/>
        <v>0</v>
      </c>
      <c r="AH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4">
        <f t="shared" si="928"/>
        <v>0</v>
      </c>
      <c r="AL494" s="214">
        <f t="shared" si="929"/>
        <v>0</v>
      </c>
    </row>
    <row r="495" spans="2:38" x14ac:dyDescent="0.25">
      <c r="B495" s="212" t="s">
        <v>1450</v>
      </c>
      <c r="C495" s="213" t="s">
        <v>1451</v>
      </c>
      <c r="D4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4">
        <f t="shared" si="919"/>
        <v>0</v>
      </c>
      <c r="G495" s="214"/>
      <c r="H495" s="214">
        <f t="shared" si="922"/>
        <v>0</v>
      </c>
      <c r="I495" s="214"/>
      <c r="J495" s="214">
        <f t="shared" si="923"/>
        <v>0</v>
      </c>
      <c r="K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4">
        <f t="shared" si="925"/>
        <v>0</v>
      </c>
      <c r="Z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4">
        <f t="shared" si="926"/>
        <v>0</v>
      </c>
      <c r="AD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4">
        <f t="shared" si="927"/>
        <v>0</v>
      </c>
      <c r="AH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4">
        <f t="shared" si="928"/>
        <v>0</v>
      </c>
      <c r="AL495" s="214">
        <f t="shared" si="929"/>
        <v>0</v>
      </c>
    </row>
    <row r="496" spans="2:38" x14ac:dyDescent="0.25">
      <c r="B496" s="212" t="s">
        <v>1452</v>
      </c>
      <c r="C496" s="213" t="s">
        <v>1453</v>
      </c>
      <c r="D4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4">
        <f t="shared" si="919"/>
        <v>0</v>
      </c>
      <c r="G496" s="214"/>
      <c r="H496" s="214">
        <f t="shared" si="922"/>
        <v>0</v>
      </c>
      <c r="I496" s="214"/>
      <c r="J496" s="214">
        <f t="shared" si="923"/>
        <v>0</v>
      </c>
      <c r="K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4">
        <f t="shared" si="925"/>
        <v>0</v>
      </c>
      <c r="Z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4">
        <f t="shared" si="926"/>
        <v>0</v>
      </c>
      <c r="AD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4">
        <f t="shared" si="927"/>
        <v>0</v>
      </c>
      <c r="AH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4">
        <f t="shared" si="928"/>
        <v>0</v>
      </c>
      <c r="AL496" s="214">
        <f t="shared" si="929"/>
        <v>0</v>
      </c>
    </row>
    <row r="497" spans="2:38" x14ac:dyDescent="0.25">
      <c r="B497" s="212" t="s">
        <v>1454</v>
      </c>
      <c r="C497" s="213" t="s">
        <v>1455</v>
      </c>
      <c r="D4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4">
        <f t="shared" ref="F497:F500" si="946">D497+E497</f>
        <v>0</v>
      </c>
      <c r="G497" s="214"/>
      <c r="H497" s="214">
        <f t="shared" ref="H497:H500" si="947">F497-G497</f>
        <v>0</v>
      </c>
      <c r="I497" s="214"/>
      <c r="J497" s="214">
        <f t="shared" ref="J497:J500" si="948">F497-I497</f>
        <v>0</v>
      </c>
      <c r="K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4">
        <f t="shared" ref="Y497:Y500" si="949">V497+W497+X497</f>
        <v>0</v>
      </c>
      <c r="Z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4">
        <f t="shared" ref="AC497:AC500" si="950">Z497+AA497+AB497</f>
        <v>0</v>
      </c>
      <c r="AD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4">
        <f t="shared" ref="AG497:AG500" si="951">AD497+AE497+AF497</f>
        <v>0</v>
      </c>
      <c r="AH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4">
        <f t="shared" ref="AK497:AK500" si="952">AH497+AI497+AJ497</f>
        <v>0</v>
      </c>
      <c r="AL497" s="214">
        <f t="shared" ref="AL497:AL500" si="953">Y497+AC497+AG497+AK497</f>
        <v>0</v>
      </c>
    </row>
    <row r="498" spans="2:38" x14ac:dyDescent="0.25">
      <c r="B498" s="212" t="s">
        <v>1456</v>
      </c>
      <c r="C498" s="213" t="s">
        <v>1457</v>
      </c>
      <c r="D4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4">
        <f t="shared" si="946"/>
        <v>0</v>
      </c>
      <c r="G498" s="214"/>
      <c r="H498" s="214">
        <f t="shared" si="947"/>
        <v>0</v>
      </c>
      <c r="I498" s="214"/>
      <c r="J498" s="214">
        <f t="shared" si="948"/>
        <v>0</v>
      </c>
      <c r="K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4">
        <f t="shared" si="949"/>
        <v>0</v>
      </c>
      <c r="Z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4">
        <f t="shared" si="950"/>
        <v>0</v>
      </c>
      <c r="AD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4">
        <f t="shared" si="951"/>
        <v>0</v>
      </c>
      <c r="AH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4">
        <f t="shared" si="952"/>
        <v>0</v>
      </c>
      <c r="AL498" s="214">
        <f t="shared" si="953"/>
        <v>0</v>
      </c>
    </row>
    <row r="499" spans="2:38" x14ac:dyDescent="0.25">
      <c r="B499" s="212" t="s">
        <v>1458</v>
      </c>
      <c r="C499" s="213" t="s">
        <v>1459</v>
      </c>
      <c r="D4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4">
        <f t="shared" si="946"/>
        <v>0</v>
      </c>
      <c r="G499" s="214"/>
      <c r="H499" s="214">
        <f t="shared" si="947"/>
        <v>0</v>
      </c>
      <c r="I499" s="214"/>
      <c r="J499" s="214">
        <f t="shared" si="948"/>
        <v>0</v>
      </c>
      <c r="K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4">
        <f t="shared" si="949"/>
        <v>0</v>
      </c>
      <c r="Z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4">
        <f t="shared" si="950"/>
        <v>0</v>
      </c>
      <c r="AD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4">
        <f t="shared" si="951"/>
        <v>0</v>
      </c>
      <c r="AH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4">
        <f t="shared" si="952"/>
        <v>0</v>
      </c>
      <c r="AL499" s="214">
        <f t="shared" si="953"/>
        <v>0</v>
      </c>
    </row>
    <row r="500" spans="2:38" x14ac:dyDescent="0.25">
      <c r="B500" s="212" t="s">
        <v>1460</v>
      </c>
      <c r="C500" s="213" t="s">
        <v>1461</v>
      </c>
      <c r="D5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4">
        <f t="shared" si="946"/>
        <v>0</v>
      </c>
      <c r="G500" s="214"/>
      <c r="H500" s="214">
        <f t="shared" si="947"/>
        <v>0</v>
      </c>
      <c r="I500" s="214"/>
      <c r="J500" s="214">
        <f t="shared" si="948"/>
        <v>0</v>
      </c>
      <c r="K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4">
        <f t="shared" si="949"/>
        <v>0</v>
      </c>
      <c r="Z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4">
        <f t="shared" si="950"/>
        <v>0</v>
      </c>
      <c r="AD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4">
        <f t="shared" si="951"/>
        <v>0</v>
      </c>
      <c r="AH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4">
        <f t="shared" si="952"/>
        <v>0</v>
      </c>
      <c r="AL500" s="214">
        <f t="shared" si="953"/>
        <v>0</v>
      </c>
    </row>
    <row r="501" spans="2:38" x14ac:dyDescent="0.25">
      <c r="B501" s="209" t="s">
        <v>482</v>
      </c>
      <c r="C501" s="210" t="s">
        <v>350</v>
      </c>
      <c r="D501" s="211">
        <f>D502</f>
        <v>0</v>
      </c>
      <c r="E501" s="211">
        <f>E502</f>
        <v>0</v>
      </c>
      <c r="F501" s="211">
        <f t="shared" si="919"/>
        <v>0</v>
      </c>
      <c r="G501" s="211">
        <f t="shared" ref="G501:I501" si="954">G502</f>
        <v>0</v>
      </c>
      <c r="H501" s="211">
        <f t="shared" si="922"/>
        <v>0</v>
      </c>
      <c r="I501" s="211">
        <f t="shared" si="954"/>
        <v>0</v>
      </c>
      <c r="J501" s="211">
        <f t="shared" si="923"/>
        <v>0</v>
      </c>
      <c r="K501" s="211">
        <f t="shared" ref="K501:AJ501" si="955">K502</f>
        <v>0</v>
      </c>
      <c r="L501" s="211">
        <f t="shared" si="955"/>
        <v>0</v>
      </c>
      <c r="M501" s="211">
        <f t="shared" si="955"/>
        <v>0</v>
      </c>
      <c r="N501" s="211">
        <f t="shared" si="955"/>
        <v>0</v>
      </c>
      <c r="O501" s="211">
        <f t="shared" si="955"/>
        <v>0</v>
      </c>
      <c r="P501" s="211">
        <f t="shared" si="955"/>
        <v>0</v>
      </c>
      <c r="Q501" s="211">
        <f t="shared" si="955"/>
        <v>0</v>
      </c>
      <c r="R501" s="211">
        <f t="shared" si="955"/>
        <v>0</v>
      </c>
      <c r="S501" s="211">
        <f t="shared" si="955"/>
        <v>0</v>
      </c>
      <c r="T501" s="211">
        <f t="shared" si="955"/>
        <v>0</v>
      </c>
      <c r="U501" s="211">
        <f t="shared" si="955"/>
        <v>0</v>
      </c>
      <c r="V501" s="211">
        <f t="shared" si="955"/>
        <v>0</v>
      </c>
      <c r="W501" s="211">
        <f t="shared" si="955"/>
        <v>0</v>
      </c>
      <c r="X501" s="211">
        <f t="shared" si="955"/>
        <v>0</v>
      </c>
      <c r="Y501" s="211">
        <f t="shared" si="925"/>
        <v>0</v>
      </c>
      <c r="Z501" s="211">
        <f t="shared" si="955"/>
        <v>0</v>
      </c>
      <c r="AA501" s="211">
        <f t="shared" si="955"/>
        <v>0</v>
      </c>
      <c r="AB501" s="211">
        <f t="shared" si="955"/>
        <v>0</v>
      </c>
      <c r="AC501" s="211">
        <f t="shared" si="926"/>
        <v>0</v>
      </c>
      <c r="AD501" s="211">
        <f t="shared" si="955"/>
        <v>0</v>
      </c>
      <c r="AE501" s="211">
        <f t="shared" si="955"/>
        <v>0</v>
      </c>
      <c r="AF501" s="211">
        <f t="shared" si="955"/>
        <v>0</v>
      </c>
      <c r="AG501" s="211">
        <f t="shared" si="927"/>
        <v>0</v>
      </c>
      <c r="AH501" s="211">
        <f t="shared" si="955"/>
        <v>0</v>
      </c>
      <c r="AI501" s="211">
        <f t="shared" si="955"/>
        <v>0</v>
      </c>
      <c r="AJ501" s="211">
        <f t="shared" si="955"/>
        <v>0</v>
      </c>
      <c r="AK501" s="211">
        <f t="shared" si="928"/>
        <v>0</v>
      </c>
      <c r="AL501" s="211">
        <f t="shared" si="929"/>
        <v>0</v>
      </c>
    </row>
    <row r="502" spans="2:38" x14ac:dyDescent="0.25">
      <c r="B502" s="220" t="s">
        <v>483</v>
      </c>
      <c r="C502" s="221" t="s">
        <v>351</v>
      </c>
      <c r="D502" s="222">
        <f>SUM(D503:D517)</f>
        <v>0</v>
      </c>
      <c r="E502" s="222">
        <f>SUM(E503:E517)</f>
        <v>0</v>
      </c>
      <c r="F502" s="222">
        <f t="shared" si="919"/>
        <v>0</v>
      </c>
      <c r="G502" s="222">
        <f>SUM(G503:G517)</f>
        <v>0</v>
      </c>
      <c r="H502" s="222">
        <f t="shared" si="922"/>
        <v>0</v>
      </c>
      <c r="I502" s="222">
        <f>SUM(I503:I517)</f>
        <v>0</v>
      </c>
      <c r="J502" s="222">
        <f t="shared" si="923"/>
        <v>0</v>
      </c>
      <c r="K502" s="222">
        <f t="shared" ref="K502:X502" si="956">SUM(K503:K517)</f>
        <v>0</v>
      </c>
      <c r="L502" s="222">
        <f t="shared" si="956"/>
        <v>0</v>
      </c>
      <c r="M502" s="222">
        <f t="shared" si="956"/>
        <v>0</v>
      </c>
      <c r="N502" s="222">
        <f t="shared" si="956"/>
        <v>0</v>
      </c>
      <c r="O502" s="222">
        <f t="shared" si="956"/>
        <v>0</v>
      </c>
      <c r="P502" s="222">
        <f t="shared" si="956"/>
        <v>0</v>
      </c>
      <c r="Q502" s="222">
        <f t="shared" si="956"/>
        <v>0</v>
      </c>
      <c r="R502" s="222">
        <f t="shared" si="956"/>
        <v>0</v>
      </c>
      <c r="S502" s="222">
        <f t="shared" si="956"/>
        <v>0</v>
      </c>
      <c r="T502" s="222">
        <f t="shared" si="956"/>
        <v>0</v>
      </c>
      <c r="U502" s="222">
        <f t="shared" si="956"/>
        <v>0</v>
      </c>
      <c r="V502" s="222">
        <f t="shared" si="956"/>
        <v>0</v>
      </c>
      <c r="W502" s="222">
        <f t="shared" si="956"/>
        <v>0</v>
      </c>
      <c r="X502" s="222">
        <f t="shared" si="956"/>
        <v>0</v>
      </c>
      <c r="Y502" s="222">
        <f t="shared" si="925"/>
        <v>0</v>
      </c>
      <c r="Z502" s="222">
        <f>SUM(Z503:Z517)</f>
        <v>0</v>
      </c>
      <c r="AA502" s="222">
        <f>SUM(AA503:AA517)</f>
        <v>0</v>
      </c>
      <c r="AB502" s="222">
        <f>SUM(AB503:AB517)</f>
        <v>0</v>
      </c>
      <c r="AC502" s="222">
        <f t="shared" si="926"/>
        <v>0</v>
      </c>
      <c r="AD502" s="222">
        <f>SUM(AD503:AD517)</f>
        <v>0</v>
      </c>
      <c r="AE502" s="222">
        <f>SUM(AE503:AE517)</f>
        <v>0</v>
      </c>
      <c r="AF502" s="222">
        <f>SUM(AF503:AF517)</f>
        <v>0</v>
      </c>
      <c r="AG502" s="222">
        <f t="shared" si="927"/>
        <v>0</v>
      </c>
      <c r="AH502" s="222">
        <f>SUM(AH503:AH517)</f>
        <v>0</v>
      </c>
      <c r="AI502" s="222">
        <f>SUM(AI503:AI517)</f>
        <v>0</v>
      </c>
      <c r="AJ502" s="222">
        <f>SUM(AJ503:AJ517)</f>
        <v>0</v>
      </c>
      <c r="AK502" s="222">
        <f t="shared" si="928"/>
        <v>0</v>
      </c>
      <c r="AL502" s="222">
        <f t="shared" si="929"/>
        <v>0</v>
      </c>
    </row>
    <row r="503" spans="2:38" x14ac:dyDescent="0.25">
      <c r="B503" s="212" t="s">
        <v>490</v>
      </c>
      <c r="C503" s="213" t="s">
        <v>356</v>
      </c>
      <c r="D5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4">
        <f t="shared" si="919"/>
        <v>0</v>
      </c>
      <c r="G503" s="214"/>
      <c r="H503" s="214">
        <f t="shared" si="922"/>
        <v>0</v>
      </c>
      <c r="I503" s="214"/>
      <c r="J503" s="214">
        <f t="shared" si="923"/>
        <v>0</v>
      </c>
      <c r="K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4">
        <f t="shared" si="925"/>
        <v>0</v>
      </c>
      <c r="Z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4">
        <f t="shared" si="926"/>
        <v>0</v>
      </c>
      <c r="AD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4">
        <f t="shared" si="927"/>
        <v>0</v>
      </c>
      <c r="AH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4">
        <f t="shared" si="928"/>
        <v>0</v>
      </c>
      <c r="AL503" s="214">
        <f t="shared" si="929"/>
        <v>0</v>
      </c>
    </row>
    <row r="504" spans="2:38" x14ac:dyDescent="0.25">
      <c r="B504" s="212" t="s">
        <v>1486</v>
      </c>
      <c r="C504" s="213" t="s">
        <v>1487</v>
      </c>
      <c r="D5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4">
        <f t="shared" si="919"/>
        <v>0</v>
      </c>
      <c r="G504" s="214"/>
      <c r="H504" s="214">
        <f t="shared" si="922"/>
        <v>0</v>
      </c>
      <c r="I504" s="214"/>
      <c r="J504" s="214">
        <f t="shared" si="923"/>
        <v>0</v>
      </c>
      <c r="K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4">
        <f t="shared" si="925"/>
        <v>0</v>
      </c>
      <c r="Z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4">
        <f t="shared" si="926"/>
        <v>0</v>
      </c>
      <c r="AD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4">
        <f t="shared" si="927"/>
        <v>0</v>
      </c>
      <c r="AH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4">
        <f t="shared" si="928"/>
        <v>0</v>
      </c>
      <c r="AL504" s="214">
        <f t="shared" si="929"/>
        <v>0</v>
      </c>
    </row>
    <row r="505" spans="2:38" x14ac:dyDescent="0.25">
      <c r="B505" s="212" t="s">
        <v>1488</v>
      </c>
      <c r="C505" s="213" t="s">
        <v>1489</v>
      </c>
      <c r="D5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4">
        <f t="shared" si="919"/>
        <v>0</v>
      </c>
      <c r="G505" s="214"/>
      <c r="H505" s="214">
        <f t="shared" si="922"/>
        <v>0</v>
      </c>
      <c r="I505" s="214"/>
      <c r="J505" s="214">
        <f t="shared" si="923"/>
        <v>0</v>
      </c>
      <c r="K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4">
        <f t="shared" si="925"/>
        <v>0</v>
      </c>
      <c r="Z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4">
        <f t="shared" si="926"/>
        <v>0</v>
      </c>
      <c r="AD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4">
        <f t="shared" si="927"/>
        <v>0</v>
      </c>
      <c r="AH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4">
        <f t="shared" si="928"/>
        <v>0</v>
      </c>
      <c r="AL505" s="214">
        <f t="shared" si="929"/>
        <v>0</v>
      </c>
    </row>
    <row r="506" spans="2:38" x14ac:dyDescent="0.25">
      <c r="B506" s="212" t="s">
        <v>1490</v>
      </c>
      <c r="C506" s="213" t="s">
        <v>1491</v>
      </c>
      <c r="D5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4">
        <f t="shared" si="919"/>
        <v>0</v>
      </c>
      <c r="G506" s="214"/>
      <c r="H506" s="214">
        <f t="shared" si="922"/>
        <v>0</v>
      </c>
      <c r="I506" s="214"/>
      <c r="J506" s="214">
        <f t="shared" si="923"/>
        <v>0</v>
      </c>
      <c r="K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4">
        <f t="shared" si="925"/>
        <v>0</v>
      </c>
      <c r="Z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4">
        <f t="shared" si="926"/>
        <v>0</v>
      </c>
      <c r="AD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4">
        <f t="shared" si="927"/>
        <v>0</v>
      </c>
      <c r="AH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4">
        <f t="shared" si="928"/>
        <v>0</v>
      </c>
      <c r="AL506" s="214">
        <f t="shared" si="929"/>
        <v>0</v>
      </c>
    </row>
    <row r="507" spans="2:38" x14ac:dyDescent="0.25">
      <c r="B507" s="212" t="s">
        <v>1492</v>
      </c>
      <c r="C507" s="213" t="s">
        <v>1493</v>
      </c>
      <c r="D5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4">
        <f t="shared" ref="F507:F510" si="957">D507+E507</f>
        <v>0</v>
      </c>
      <c r="G507" s="214"/>
      <c r="H507" s="214">
        <f t="shared" ref="H507:H510" si="958">F507-G507</f>
        <v>0</v>
      </c>
      <c r="I507" s="214"/>
      <c r="J507" s="214">
        <f t="shared" ref="J507:J510" si="959">F507-I507</f>
        <v>0</v>
      </c>
      <c r="K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4">
        <f t="shared" ref="Y507:Y510" si="960">V507+W507+X507</f>
        <v>0</v>
      </c>
      <c r="Z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4">
        <f t="shared" ref="AC507:AC510" si="961">Z507+AA507+AB507</f>
        <v>0</v>
      </c>
      <c r="AD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4">
        <f t="shared" ref="AG507:AG510" si="962">AD507+AE507+AF507</f>
        <v>0</v>
      </c>
      <c r="AH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4">
        <f t="shared" ref="AK507:AK510" si="963">AH507+AI507+AJ507</f>
        <v>0</v>
      </c>
      <c r="AL507" s="214">
        <f t="shared" ref="AL507:AL510" si="964">Y507+AC507+AG507+AK507</f>
        <v>0</v>
      </c>
    </row>
    <row r="508" spans="2:38" x14ac:dyDescent="0.25">
      <c r="B508" s="212" t="s">
        <v>1494</v>
      </c>
      <c r="C508" s="213" t="s">
        <v>1495</v>
      </c>
      <c r="D5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4">
        <f t="shared" si="957"/>
        <v>0</v>
      </c>
      <c r="G508" s="214"/>
      <c r="H508" s="214">
        <f t="shared" si="958"/>
        <v>0</v>
      </c>
      <c r="I508" s="214"/>
      <c r="J508" s="214">
        <f t="shared" si="959"/>
        <v>0</v>
      </c>
      <c r="K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4">
        <f t="shared" si="960"/>
        <v>0</v>
      </c>
      <c r="Z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4">
        <f t="shared" si="961"/>
        <v>0</v>
      </c>
      <c r="AD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4">
        <f t="shared" si="962"/>
        <v>0</v>
      </c>
      <c r="AH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4">
        <f t="shared" si="963"/>
        <v>0</v>
      </c>
      <c r="AL508" s="214">
        <f t="shared" si="964"/>
        <v>0</v>
      </c>
    </row>
    <row r="509" spans="2:38" x14ac:dyDescent="0.25">
      <c r="B509" s="212" t="s">
        <v>1496</v>
      </c>
      <c r="C509" s="213" t="s">
        <v>1497</v>
      </c>
      <c r="D5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4">
        <f t="shared" si="957"/>
        <v>0</v>
      </c>
      <c r="G509" s="214"/>
      <c r="H509" s="214">
        <f t="shared" si="958"/>
        <v>0</v>
      </c>
      <c r="I509" s="214"/>
      <c r="J509" s="214">
        <f t="shared" si="959"/>
        <v>0</v>
      </c>
      <c r="K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4">
        <f t="shared" si="960"/>
        <v>0</v>
      </c>
      <c r="Z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4">
        <f t="shared" si="961"/>
        <v>0</v>
      </c>
      <c r="AD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4">
        <f t="shared" si="962"/>
        <v>0</v>
      </c>
      <c r="AH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4">
        <f t="shared" si="963"/>
        <v>0</v>
      </c>
      <c r="AL509" s="214">
        <f t="shared" si="964"/>
        <v>0</v>
      </c>
    </row>
    <row r="510" spans="2:38" x14ac:dyDescent="0.25">
      <c r="B510" s="212" t="s">
        <v>1498</v>
      </c>
      <c r="C510" s="213" t="s">
        <v>1499</v>
      </c>
      <c r="D5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4">
        <f t="shared" si="957"/>
        <v>0</v>
      </c>
      <c r="G510" s="214"/>
      <c r="H510" s="214">
        <f t="shared" si="958"/>
        <v>0</v>
      </c>
      <c r="I510" s="214"/>
      <c r="J510" s="214">
        <f t="shared" si="959"/>
        <v>0</v>
      </c>
      <c r="K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4">
        <f t="shared" si="960"/>
        <v>0</v>
      </c>
      <c r="Z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4">
        <f t="shared" si="961"/>
        <v>0</v>
      </c>
      <c r="AD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4">
        <f t="shared" si="962"/>
        <v>0</v>
      </c>
      <c r="AH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4">
        <f t="shared" si="963"/>
        <v>0</v>
      </c>
      <c r="AL510" s="214">
        <f t="shared" si="964"/>
        <v>0</v>
      </c>
    </row>
    <row r="511" spans="2:38" x14ac:dyDescent="0.25">
      <c r="B511" s="212" t="s">
        <v>1500</v>
      </c>
      <c r="C511" s="213" t="s">
        <v>1501</v>
      </c>
      <c r="D5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4">
        <f t="shared" ref="F511:F514" si="965">D511+E511</f>
        <v>0</v>
      </c>
      <c r="G511" s="214"/>
      <c r="H511" s="214">
        <f t="shared" ref="H511:H514" si="966">F511-G511</f>
        <v>0</v>
      </c>
      <c r="I511" s="214"/>
      <c r="J511" s="214">
        <f t="shared" ref="J511:J514" si="967">F511-I511</f>
        <v>0</v>
      </c>
      <c r="K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4">
        <f t="shared" ref="Y511:Y514" si="968">V511+W511+X511</f>
        <v>0</v>
      </c>
      <c r="Z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4">
        <f t="shared" ref="AC511:AC514" si="969">Z511+AA511+AB511</f>
        <v>0</v>
      </c>
      <c r="AD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4">
        <f t="shared" ref="AG511:AG514" si="970">AD511+AE511+AF511</f>
        <v>0</v>
      </c>
      <c r="AH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4">
        <f t="shared" ref="AK511:AK514" si="971">AH511+AI511+AJ511</f>
        <v>0</v>
      </c>
      <c r="AL511" s="214">
        <f t="shared" ref="AL511:AL514" si="972">Y511+AC511+AG511+AK511</f>
        <v>0</v>
      </c>
    </row>
    <row r="512" spans="2:38" x14ac:dyDescent="0.25">
      <c r="B512" s="212" t="s">
        <v>1502</v>
      </c>
      <c r="C512" s="213" t="s">
        <v>1503</v>
      </c>
      <c r="D5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4">
        <f t="shared" si="965"/>
        <v>0</v>
      </c>
      <c r="G512" s="214"/>
      <c r="H512" s="214">
        <f t="shared" si="966"/>
        <v>0</v>
      </c>
      <c r="I512" s="214"/>
      <c r="J512" s="214">
        <f t="shared" si="967"/>
        <v>0</v>
      </c>
      <c r="K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4">
        <f t="shared" si="968"/>
        <v>0</v>
      </c>
      <c r="Z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4">
        <f t="shared" si="969"/>
        <v>0</v>
      </c>
      <c r="AD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4">
        <f t="shared" si="970"/>
        <v>0</v>
      </c>
      <c r="AH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4">
        <f t="shared" si="971"/>
        <v>0</v>
      </c>
      <c r="AL512" s="214">
        <f t="shared" si="972"/>
        <v>0</v>
      </c>
    </row>
    <row r="513" spans="2:38" x14ac:dyDescent="0.25">
      <c r="B513" s="212" t="s">
        <v>1504</v>
      </c>
      <c r="C513" s="213" t="s">
        <v>1505</v>
      </c>
      <c r="D5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4">
        <f t="shared" si="965"/>
        <v>0</v>
      </c>
      <c r="G513" s="214"/>
      <c r="H513" s="214">
        <f t="shared" si="966"/>
        <v>0</v>
      </c>
      <c r="I513" s="214"/>
      <c r="J513" s="214">
        <f t="shared" si="967"/>
        <v>0</v>
      </c>
      <c r="K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4">
        <f t="shared" si="968"/>
        <v>0</v>
      </c>
      <c r="Z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4">
        <f t="shared" si="969"/>
        <v>0</v>
      </c>
      <c r="AD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4">
        <f t="shared" si="970"/>
        <v>0</v>
      </c>
      <c r="AH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4">
        <f t="shared" si="971"/>
        <v>0</v>
      </c>
      <c r="AL513" s="214">
        <f t="shared" si="972"/>
        <v>0</v>
      </c>
    </row>
    <row r="514" spans="2:38" x14ac:dyDescent="0.25">
      <c r="B514" s="212" t="s">
        <v>1506</v>
      </c>
      <c r="C514" s="213" t="s">
        <v>1507</v>
      </c>
      <c r="D5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4">
        <f t="shared" si="965"/>
        <v>0</v>
      </c>
      <c r="G514" s="214"/>
      <c r="H514" s="214">
        <f t="shared" si="966"/>
        <v>0</v>
      </c>
      <c r="I514" s="214"/>
      <c r="J514" s="214">
        <f t="shared" si="967"/>
        <v>0</v>
      </c>
      <c r="K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4">
        <f t="shared" si="968"/>
        <v>0</v>
      </c>
      <c r="Z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4">
        <f t="shared" si="969"/>
        <v>0</v>
      </c>
      <c r="AD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4">
        <f t="shared" si="970"/>
        <v>0</v>
      </c>
      <c r="AH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4">
        <f t="shared" si="971"/>
        <v>0</v>
      </c>
      <c r="AL514" s="214">
        <f t="shared" si="972"/>
        <v>0</v>
      </c>
    </row>
    <row r="515" spans="2:38" x14ac:dyDescent="0.25">
      <c r="B515" s="212" t="s">
        <v>1508</v>
      </c>
      <c r="C515" s="213" t="s">
        <v>1509</v>
      </c>
      <c r="D5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4">
        <f t="shared" si="919"/>
        <v>0</v>
      </c>
      <c r="G515" s="214"/>
      <c r="H515" s="214">
        <f t="shared" si="922"/>
        <v>0</v>
      </c>
      <c r="I515" s="214"/>
      <c r="J515" s="214">
        <f t="shared" si="923"/>
        <v>0</v>
      </c>
      <c r="K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4">
        <f t="shared" si="925"/>
        <v>0</v>
      </c>
      <c r="Z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4">
        <f t="shared" si="926"/>
        <v>0</v>
      </c>
      <c r="AD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4">
        <f t="shared" si="927"/>
        <v>0</v>
      </c>
      <c r="AH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4">
        <f t="shared" si="928"/>
        <v>0</v>
      </c>
      <c r="AL515" s="214">
        <f t="shared" si="929"/>
        <v>0</v>
      </c>
    </row>
    <row r="516" spans="2:38" x14ac:dyDescent="0.25">
      <c r="B516" s="212" t="s">
        <v>1510</v>
      </c>
      <c r="C516" s="213" t="s">
        <v>1511</v>
      </c>
      <c r="D5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4">
        <f t="shared" ref="F516" si="973">D516+E516</f>
        <v>0</v>
      </c>
      <c r="G516" s="214"/>
      <c r="H516" s="214">
        <f t="shared" ref="H516" si="974">F516-G516</f>
        <v>0</v>
      </c>
      <c r="I516" s="214"/>
      <c r="J516" s="214">
        <f t="shared" ref="J516" si="975">F516-I516</f>
        <v>0</v>
      </c>
      <c r="K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4">
        <f t="shared" ref="Y516" si="976">V516+W516+X516</f>
        <v>0</v>
      </c>
      <c r="Z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4">
        <f t="shared" ref="AC516" si="977">Z516+AA516+AB516</f>
        <v>0</v>
      </c>
      <c r="AD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4">
        <f t="shared" ref="AG516" si="978">AD516+AE516+AF516</f>
        <v>0</v>
      </c>
      <c r="AH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4">
        <f t="shared" ref="AK516" si="979">AH516+AI516+AJ516</f>
        <v>0</v>
      </c>
      <c r="AL516" s="214">
        <f t="shared" ref="AL516" si="980">Y516+AC516+AG516+AK516</f>
        <v>0</v>
      </c>
    </row>
    <row r="517" spans="2:38" x14ac:dyDescent="0.25">
      <c r="B517" s="212" t="s">
        <v>1512</v>
      </c>
      <c r="C517" s="213" t="s">
        <v>1513</v>
      </c>
      <c r="D5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4">
        <f t="shared" ref="F517" si="981">D517+E517</f>
        <v>0</v>
      </c>
      <c r="G517" s="214"/>
      <c r="H517" s="214">
        <f t="shared" ref="H517" si="982">F517-G517</f>
        <v>0</v>
      </c>
      <c r="I517" s="214"/>
      <c r="J517" s="214">
        <f t="shared" ref="J517" si="983">F517-I517</f>
        <v>0</v>
      </c>
      <c r="K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4">
        <f t="shared" ref="Y517" si="984">V517+W517+X517</f>
        <v>0</v>
      </c>
      <c r="Z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4">
        <f t="shared" ref="AC517" si="985">Z517+AA517+AB517</f>
        <v>0</v>
      </c>
      <c r="AD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4">
        <f t="shared" ref="AG517" si="986">AD517+AE517+AF517</f>
        <v>0</v>
      </c>
      <c r="AH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4">
        <f t="shared" ref="AK517" si="987">AH517+AI517+AJ517</f>
        <v>0</v>
      </c>
      <c r="AL517" s="214">
        <f t="shared" ref="AL517" si="988">Y517+AC517+AG517+AK517</f>
        <v>0</v>
      </c>
    </row>
    <row r="518" spans="2:38" x14ac:dyDescent="0.25">
      <c r="B518" s="209" t="s">
        <v>491</v>
      </c>
      <c r="C518" s="210" t="s">
        <v>357</v>
      </c>
      <c r="D518" s="211">
        <f>D519+D528</f>
        <v>0</v>
      </c>
      <c r="E518" s="211">
        <f>E519+E528</f>
        <v>0</v>
      </c>
      <c r="F518" s="211">
        <f t="shared" si="919"/>
        <v>0</v>
      </c>
      <c r="G518" s="211">
        <f t="shared" ref="G518:I518" si="989">G519+G528</f>
        <v>0</v>
      </c>
      <c r="H518" s="211">
        <f t="shared" si="922"/>
        <v>0</v>
      </c>
      <c r="I518" s="211">
        <f t="shared" si="989"/>
        <v>0</v>
      </c>
      <c r="J518" s="211">
        <f t="shared" si="923"/>
        <v>0</v>
      </c>
      <c r="K518" s="211">
        <f t="shared" ref="K518:AJ518" si="990">K519+K528</f>
        <v>0</v>
      </c>
      <c r="L518" s="211">
        <f t="shared" si="990"/>
        <v>0</v>
      </c>
      <c r="M518" s="211">
        <f t="shared" si="990"/>
        <v>0</v>
      </c>
      <c r="N518" s="211">
        <f t="shared" si="990"/>
        <v>0</v>
      </c>
      <c r="O518" s="211">
        <f t="shared" si="990"/>
        <v>0</v>
      </c>
      <c r="P518" s="211">
        <f t="shared" si="990"/>
        <v>0</v>
      </c>
      <c r="Q518" s="211">
        <f t="shared" si="990"/>
        <v>0</v>
      </c>
      <c r="R518" s="211">
        <f t="shared" si="990"/>
        <v>0</v>
      </c>
      <c r="S518" s="211">
        <f t="shared" si="990"/>
        <v>0</v>
      </c>
      <c r="T518" s="211">
        <f t="shared" si="990"/>
        <v>0</v>
      </c>
      <c r="U518" s="211">
        <f t="shared" si="990"/>
        <v>0</v>
      </c>
      <c r="V518" s="211">
        <f t="shared" si="990"/>
        <v>0</v>
      </c>
      <c r="W518" s="211">
        <f t="shared" si="990"/>
        <v>0</v>
      </c>
      <c r="X518" s="211">
        <f t="shared" si="990"/>
        <v>0</v>
      </c>
      <c r="Y518" s="211">
        <f t="shared" si="925"/>
        <v>0</v>
      </c>
      <c r="Z518" s="211">
        <f t="shared" si="990"/>
        <v>0</v>
      </c>
      <c r="AA518" s="211">
        <f t="shared" si="990"/>
        <v>0</v>
      </c>
      <c r="AB518" s="211">
        <f t="shared" si="990"/>
        <v>0</v>
      </c>
      <c r="AC518" s="211">
        <f t="shared" si="926"/>
        <v>0</v>
      </c>
      <c r="AD518" s="211">
        <f t="shared" si="990"/>
        <v>0</v>
      </c>
      <c r="AE518" s="211">
        <f t="shared" si="990"/>
        <v>0</v>
      </c>
      <c r="AF518" s="211">
        <f t="shared" si="990"/>
        <v>0</v>
      </c>
      <c r="AG518" s="211">
        <f t="shared" si="927"/>
        <v>0</v>
      </c>
      <c r="AH518" s="211">
        <f t="shared" si="990"/>
        <v>0</v>
      </c>
      <c r="AI518" s="211">
        <f t="shared" si="990"/>
        <v>0</v>
      </c>
      <c r="AJ518" s="211">
        <f t="shared" si="990"/>
        <v>0</v>
      </c>
      <c r="AK518" s="211">
        <f t="shared" si="928"/>
        <v>0</v>
      </c>
      <c r="AL518" s="211">
        <f t="shared" si="929"/>
        <v>0</v>
      </c>
    </row>
    <row r="519" spans="2:38" x14ac:dyDescent="0.25">
      <c r="B519" s="220" t="s">
        <v>492</v>
      </c>
      <c r="C519" s="221" t="s">
        <v>358</v>
      </c>
      <c r="D519" s="222">
        <f>SUM(D520:D527)</f>
        <v>0</v>
      </c>
      <c r="E519" s="222">
        <f>SUM(E520:E527)</f>
        <v>0</v>
      </c>
      <c r="F519" s="222">
        <f t="shared" si="919"/>
        <v>0</v>
      </c>
      <c r="G519" s="222">
        <f t="shared" ref="G519:I519" si="991">SUM(G520:G527)</f>
        <v>0</v>
      </c>
      <c r="H519" s="222">
        <f t="shared" si="922"/>
        <v>0</v>
      </c>
      <c r="I519" s="222">
        <f t="shared" si="991"/>
        <v>0</v>
      </c>
      <c r="J519" s="222">
        <f t="shared" si="923"/>
        <v>0</v>
      </c>
      <c r="K519" s="222">
        <f t="shared" ref="K519:AJ519" si="992">SUM(K520:K527)</f>
        <v>0</v>
      </c>
      <c r="L519" s="222">
        <f t="shared" si="992"/>
        <v>0</v>
      </c>
      <c r="M519" s="222">
        <f t="shared" si="992"/>
        <v>0</v>
      </c>
      <c r="N519" s="222">
        <f t="shared" si="992"/>
        <v>0</v>
      </c>
      <c r="O519" s="222">
        <f t="shared" si="992"/>
        <v>0</v>
      </c>
      <c r="P519" s="222">
        <f t="shared" si="992"/>
        <v>0</v>
      </c>
      <c r="Q519" s="222">
        <f t="shared" si="992"/>
        <v>0</v>
      </c>
      <c r="R519" s="222">
        <f t="shared" si="992"/>
        <v>0</v>
      </c>
      <c r="S519" s="222">
        <f t="shared" si="992"/>
        <v>0</v>
      </c>
      <c r="T519" s="222">
        <f t="shared" si="992"/>
        <v>0</v>
      </c>
      <c r="U519" s="222">
        <f t="shared" si="992"/>
        <v>0</v>
      </c>
      <c r="V519" s="222">
        <f t="shared" si="992"/>
        <v>0</v>
      </c>
      <c r="W519" s="222">
        <f t="shared" si="992"/>
        <v>0</v>
      </c>
      <c r="X519" s="222">
        <f t="shared" si="992"/>
        <v>0</v>
      </c>
      <c r="Y519" s="222">
        <f t="shared" si="925"/>
        <v>0</v>
      </c>
      <c r="Z519" s="222">
        <f t="shared" si="992"/>
        <v>0</v>
      </c>
      <c r="AA519" s="222">
        <f t="shared" si="992"/>
        <v>0</v>
      </c>
      <c r="AB519" s="222">
        <f t="shared" si="992"/>
        <v>0</v>
      </c>
      <c r="AC519" s="222">
        <f t="shared" si="926"/>
        <v>0</v>
      </c>
      <c r="AD519" s="222">
        <f t="shared" si="992"/>
        <v>0</v>
      </c>
      <c r="AE519" s="222">
        <f t="shared" si="992"/>
        <v>0</v>
      </c>
      <c r="AF519" s="222">
        <f t="shared" si="992"/>
        <v>0</v>
      </c>
      <c r="AG519" s="222">
        <f t="shared" si="927"/>
        <v>0</v>
      </c>
      <c r="AH519" s="222">
        <f t="shared" si="992"/>
        <v>0</v>
      </c>
      <c r="AI519" s="222">
        <f t="shared" si="992"/>
        <v>0</v>
      </c>
      <c r="AJ519" s="222">
        <f t="shared" si="992"/>
        <v>0</v>
      </c>
      <c r="AK519" s="222">
        <f t="shared" si="928"/>
        <v>0</v>
      </c>
      <c r="AL519" s="222">
        <f t="shared" si="929"/>
        <v>0</v>
      </c>
    </row>
    <row r="520" spans="2:38" x14ac:dyDescent="0.25">
      <c r="B520" s="212" t="s">
        <v>493</v>
      </c>
      <c r="C520" s="213" t="s">
        <v>359</v>
      </c>
      <c r="D5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4">
        <f t="shared" si="919"/>
        <v>0</v>
      </c>
      <c r="G520" s="214"/>
      <c r="H520" s="214">
        <f t="shared" si="922"/>
        <v>0</v>
      </c>
      <c r="I520" s="214"/>
      <c r="J520" s="214">
        <f t="shared" si="923"/>
        <v>0</v>
      </c>
      <c r="K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4">
        <f t="shared" si="925"/>
        <v>0</v>
      </c>
      <c r="Z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4">
        <f t="shared" si="926"/>
        <v>0</v>
      </c>
      <c r="AD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4">
        <f t="shared" si="927"/>
        <v>0</v>
      </c>
      <c r="AH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4">
        <f t="shared" si="928"/>
        <v>0</v>
      </c>
      <c r="AL520" s="214">
        <f t="shared" si="929"/>
        <v>0</v>
      </c>
    </row>
    <row r="521" spans="2:38" x14ac:dyDescent="0.25">
      <c r="B521" s="212" t="s">
        <v>1529</v>
      </c>
      <c r="C521" s="213" t="s">
        <v>1530</v>
      </c>
      <c r="D5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4">
        <f t="shared" si="919"/>
        <v>0</v>
      </c>
      <c r="G521" s="214"/>
      <c r="H521" s="214">
        <f t="shared" si="922"/>
        <v>0</v>
      </c>
      <c r="I521" s="214"/>
      <c r="J521" s="214">
        <f t="shared" si="923"/>
        <v>0</v>
      </c>
      <c r="K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4">
        <f t="shared" si="925"/>
        <v>0</v>
      </c>
      <c r="Z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4">
        <f t="shared" si="926"/>
        <v>0</v>
      </c>
      <c r="AD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4">
        <f t="shared" si="927"/>
        <v>0</v>
      </c>
      <c r="AH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4">
        <f t="shared" si="928"/>
        <v>0</v>
      </c>
      <c r="AL521" s="214">
        <f t="shared" si="929"/>
        <v>0</v>
      </c>
    </row>
    <row r="522" spans="2:38" x14ac:dyDescent="0.25">
      <c r="B522" s="212" t="s">
        <v>1531</v>
      </c>
      <c r="C522" s="213" t="s">
        <v>1532</v>
      </c>
      <c r="D5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4">
        <f t="shared" ref="F522:F525" si="993">D522+E522</f>
        <v>0</v>
      </c>
      <c r="G522" s="214"/>
      <c r="H522" s="214">
        <f t="shared" ref="H522:H525" si="994">F522-G522</f>
        <v>0</v>
      </c>
      <c r="I522" s="214"/>
      <c r="J522" s="214">
        <f t="shared" ref="J522:J525" si="995">F522-I522</f>
        <v>0</v>
      </c>
      <c r="K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4">
        <f t="shared" ref="Y522:Y525" si="996">V522+W522+X522</f>
        <v>0</v>
      </c>
      <c r="Z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4">
        <f t="shared" ref="AC522:AC525" si="997">Z522+AA522+AB522</f>
        <v>0</v>
      </c>
      <c r="AD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4">
        <f t="shared" ref="AG522:AG525" si="998">AD522+AE522+AF522</f>
        <v>0</v>
      </c>
      <c r="AH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4">
        <f t="shared" ref="AK522:AK525" si="999">AH522+AI522+AJ522</f>
        <v>0</v>
      </c>
      <c r="AL522" s="214">
        <f t="shared" ref="AL522:AL525" si="1000">Y522+AC522+AG522+AK522</f>
        <v>0</v>
      </c>
    </row>
    <row r="523" spans="2:38" x14ac:dyDescent="0.25">
      <c r="B523" s="212" t="s">
        <v>494</v>
      </c>
      <c r="C523" s="213" t="s">
        <v>360</v>
      </c>
      <c r="D5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4">
        <f t="shared" si="993"/>
        <v>0</v>
      </c>
      <c r="G523" s="214"/>
      <c r="H523" s="214">
        <f t="shared" si="994"/>
        <v>0</v>
      </c>
      <c r="I523" s="214"/>
      <c r="J523" s="214">
        <f t="shared" si="995"/>
        <v>0</v>
      </c>
      <c r="K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4">
        <f t="shared" si="996"/>
        <v>0</v>
      </c>
      <c r="Z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4">
        <f t="shared" si="997"/>
        <v>0</v>
      </c>
      <c r="AD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4">
        <f t="shared" si="998"/>
        <v>0</v>
      </c>
      <c r="AH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4">
        <f t="shared" si="999"/>
        <v>0</v>
      </c>
      <c r="AL523" s="214">
        <f t="shared" si="1000"/>
        <v>0</v>
      </c>
    </row>
    <row r="524" spans="2:38" x14ac:dyDescent="0.25">
      <c r="B524" s="212" t="s">
        <v>1533</v>
      </c>
      <c r="C524" s="213" t="s">
        <v>1534</v>
      </c>
      <c r="D5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4">
        <f t="shared" ref="F524" si="1001">D524+E524</f>
        <v>0</v>
      </c>
      <c r="G524" s="214"/>
      <c r="H524" s="214">
        <f t="shared" ref="H524" si="1002">F524-G524</f>
        <v>0</v>
      </c>
      <c r="I524" s="214"/>
      <c r="J524" s="214">
        <f t="shared" ref="J524" si="1003">F524-I524</f>
        <v>0</v>
      </c>
      <c r="K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4">
        <f t="shared" ref="Y524" si="1004">V524+W524+X524</f>
        <v>0</v>
      </c>
      <c r="Z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4">
        <f t="shared" ref="AC524" si="1005">Z524+AA524+AB524</f>
        <v>0</v>
      </c>
      <c r="AD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4">
        <f t="shared" ref="AG524" si="1006">AD524+AE524+AF524</f>
        <v>0</v>
      </c>
      <c r="AH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4">
        <f t="shared" ref="AK524" si="1007">AH524+AI524+AJ524</f>
        <v>0</v>
      </c>
      <c r="AL524" s="214">
        <f t="shared" ref="AL524" si="1008">Y524+AC524+AG524+AK524</f>
        <v>0</v>
      </c>
    </row>
    <row r="525" spans="2:38" x14ac:dyDescent="0.25">
      <c r="B525" s="212" t="s">
        <v>1535</v>
      </c>
      <c r="C525" s="213" t="s">
        <v>1536</v>
      </c>
      <c r="D5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4">
        <f t="shared" si="993"/>
        <v>0</v>
      </c>
      <c r="G525" s="214"/>
      <c r="H525" s="214">
        <f t="shared" si="994"/>
        <v>0</v>
      </c>
      <c r="I525" s="214"/>
      <c r="J525" s="214">
        <f t="shared" si="995"/>
        <v>0</v>
      </c>
      <c r="K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4">
        <f t="shared" si="996"/>
        <v>0</v>
      </c>
      <c r="Z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4">
        <f t="shared" si="997"/>
        <v>0</v>
      </c>
      <c r="AD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4">
        <f t="shared" si="998"/>
        <v>0</v>
      </c>
      <c r="AH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4">
        <f t="shared" si="999"/>
        <v>0</v>
      </c>
      <c r="AL525" s="214">
        <f t="shared" si="1000"/>
        <v>0</v>
      </c>
    </row>
    <row r="526" spans="2:38" x14ac:dyDescent="0.25">
      <c r="B526" s="212" t="s">
        <v>1537</v>
      </c>
      <c r="C526" s="213" t="s">
        <v>1538</v>
      </c>
      <c r="D5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4">
        <f t="shared" ref="F526" si="1009">D526+E526</f>
        <v>0</v>
      </c>
      <c r="G526" s="214"/>
      <c r="H526" s="214">
        <f t="shared" ref="H526" si="1010">F526-G526</f>
        <v>0</v>
      </c>
      <c r="I526" s="214"/>
      <c r="J526" s="214">
        <f t="shared" ref="J526" si="1011">F526-I526</f>
        <v>0</v>
      </c>
      <c r="K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4">
        <f t="shared" ref="Y526" si="1012">V526+W526+X526</f>
        <v>0</v>
      </c>
      <c r="Z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4">
        <f t="shared" ref="AC526" si="1013">Z526+AA526+AB526</f>
        <v>0</v>
      </c>
      <c r="AD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4">
        <f t="shared" ref="AG526" si="1014">AD526+AE526+AF526</f>
        <v>0</v>
      </c>
      <c r="AH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4">
        <f t="shared" ref="AK526" si="1015">AH526+AI526+AJ526</f>
        <v>0</v>
      </c>
      <c r="AL526" s="214">
        <f t="shared" ref="AL526" si="1016">Y526+AC526+AG526+AK526</f>
        <v>0</v>
      </c>
    </row>
    <row r="527" spans="2:38" x14ac:dyDescent="0.25">
      <c r="B527" s="212" t="s">
        <v>1539</v>
      </c>
      <c r="C527" s="213" t="s">
        <v>1540</v>
      </c>
      <c r="D5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4">
        <f t="shared" si="919"/>
        <v>0</v>
      </c>
      <c r="G527" s="214"/>
      <c r="H527" s="214">
        <f t="shared" si="922"/>
        <v>0</v>
      </c>
      <c r="I527" s="214"/>
      <c r="J527" s="214">
        <f t="shared" si="923"/>
        <v>0</v>
      </c>
      <c r="K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4">
        <f t="shared" si="925"/>
        <v>0</v>
      </c>
      <c r="Z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4">
        <f t="shared" si="926"/>
        <v>0</v>
      </c>
      <c r="AD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4">
        <f t="shared" si="927"/>
        <v>0</v>
      </c>
      <c r="AH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4">
        <f t="shared" si="928"/>
        <v>0</v>
      </c>
      <c r="AL527" s="214">
        <f t="shared" si="929"/>
        <v>0</v>
      </c>
    </row>
    <row r="528" spans="2:38" x14ac:dyDescent="0.25">
      <c r="B528" s="220" t="s">
        <v>495</v>
      </c>
      <c r="C528" s="221" t="s">
        <v>361</v>
      </c>
      <c r="D528" s="222">
        <f>SUM(D529:D544)</f>
        <v>0</v>
      </c>
      <c r="E528" s="222">
        <f>SUM(E529:E544)</f>
        <v>0</v>
      </c>
      <c r="F528" s="222">
        <f t="shared" si="919"/>
        <v>0</v>
      </c>
      <c r="G528" s="222">
        <f>SUM(G529:G544)</f>
        <v>0</v>
      </c>
      <c r="H528" s="222">
        <f t="shared" si="922"/>
        <v>0</v>
      </c>
      <c r="I528" s="222">
        <f>SUM(I529:I544)</f>
        <v>0</v>
      </c>
      <c r="J528" s="222">
        <f t="shared" si="923"/>
        <v>0</v>
      </c>
      <c r="K528" s="222">
        <f t="shared" ref="K528:X528" si="1017">SUM(K529:K544)</f>
        <v>0</v>
      </c>
      <c r="L528" s="222">
        <f t="shared" si="1017"/>
        <v>0</v>
      </c>
      <c r="M528" s="222">
        <f t="shared" si="1017"/>
        <v>0</v>
      </c>
      <c r="N528" s="222">
        <f t="shared" si="1017"/>
        <v>0</v>
      </c>
      <c r="O528" s="222">
        <f t="shared" si="1017"/>
        <v>0</v>
      </c>
      <c r="P528" s="222">
        <f t="shared" si="1017"/>
        <v>0</v>
      </c>
      <c r="Q528" s="222">
        <f t="shared" si="1017"/>
        <v>0</v>
      </c>
      <c r="R528" s="222">
        <f t="shared" si="1017"/>
        <v>0</v>
      </c>
      <c r="S528" s="222">
        <f t="shared" si="1017"/>
        <v>0</v>
      </c>
      <c r="T528" s="222">
        <f t="shared" si="1017"/>
        <v>0</v>
      </c>
      <c r="U528" s="222">
        <f t="shared" si="1017"/>
        <v>0</v>
      </c>
      <c r="V528" s="222">
        <f t="shared" si="1017"/>
        <v>0</v>
      </c>
      <c r="W528" s="222">
        <f t="shared" si="1017"/>
        <v>0</v>
      </c>
      <c r="X528" s="222">
        <f t="shared" si="1017"/>
        <v>0</v>
      </c>
      <c r="Y528" s="222">
        <f t="shared" si="925"/>
        <v>0</v>
      </c>
      <c r="Z528" s="222">
        <f>SUM(Z529:Z544)</f>
        <v>0</v>
      </c>
      <c r="AA528" s="222">
        <f>SUM(AA529:AA544)</f>
        <v>0</v>
      </c>
      <c r="AB528" s="222">
        <f>SUM(AB529:AB544)</f>
        <v>0</v>
      </c>
      <c r="AC528" s="222">
        <f t="shared" si="926"/>
        <v>0</v>
      </c>
      <c r="AD528" s="222">
        <f>SUM(AD529:AD544)</f>
        <v>0</v>
      </c>
      <c r="AE528" s="222">
        <f>SUM(AE529:AE544)</f>
        <v>0</v>
      </c>
      <c r="AF528" s="222">
        <f>SUM(AF529:AF544)</f>
        <v>0</v>
      </c>
      <c r="AG528" s="222">
        <f t="shared" si="927"/>
        <v>0</v>
      </c>
      <c r="AH528" s="222">
        <f>SUM(AH529:AH544)</f>
        <v>0</v>
      </c>
      <c r="AI528" s="222">
        <f>SUM(AI529:AI544)</f>
        <v>0</v>
      </c>
      <c r="AJ528" s="222">
        <f>SUM(AJ529:AJ544)</f>
        <v>0</v>
      </c>
      <c r="AK528" s="222">
        <f t="shared" si="928"/>
        <v>0</v>
      </c>
      <c r="AL528" s="222">
        <f t="shared" si="929"/>
        <v>0</v>
      </c>
    </row>
    <row r="529" spans="2:38" x14ac:dyDescent="0.25">
      <c r="B529" s="212" t="s">
        <v>496</v>
      </c>
      <c r="C529" s="213" t="s">
        <v>362</v>
      </c>
      <c r="D5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4">
        <f t="shared" si="919"/>
        <v>0</v>
      </c>
      <c r="G529" s="214"/>
      <c r="H529" s="214">
        <f t="shared" si="922"/>
        <v>0</v>
      </c>
      <c r="I529" s="214"/>
      <c r="J529" s="214">
        <f t="shared" si="923"/>
        <v>0</v>
      </c>
      <c r="K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4">
        <f t="shared" si="925"/>
        <v>0</v>
      </c>
      <c r="Z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4">
        <f t="shared" si="926"/>
        <v>0</v>
      </c>
      <c r="AD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4">
        <f t="shared" si="927"/>
        <v>0</v>
      </c>
      <c r="AH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4">
        <f t="shared" si="928"/>
        <v>0</v>
      </c>
      <c r="AL529" s="214">
        <f t="shared" si="929"/>
        <v>0</v>
      </c>
    </row>
    <row r="530" spans="2:38" x14ac:dyDescent="0.25">
      <c r="B530" s="212" t="s">
        <v>1541</v>
      </c>
      <c r="C530" s="213" t="s">
        <v>1542</v>
      </c>
      <c r="D5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4">
        <f t="shared" ref="F530:F537" si="1018">D530+E530</f>
        <v>0</v>
      </c>
      <c r="G530" s="214"/>
      <c r="H530" s="214">
        <f t="shared" ref="H530:H537" si="1019">F530-G530</f>
        <v>0</v>
      </c>
      <c r="I530" s="214"/>
      <c r="J530" s="214">
        <f t="shared" ref="J530:J537" si="1020">F530-I530</f>
        <v>0</v>
      </c>
      <c r="K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4">
        <f t="shared" ref="Y530:Y537" si="1021">V530+W530+X530</f>
        <v>0</v>
      </c>
      <c r="Z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4">
        <f t="shared" ref="AC530:AC537" si="1022">Z530+AA530+AB530</f>
        <v>0</v>
      </c>
      <c r="AD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4">
        <f t="shared" ref="AG530:AG537" si="1023">AD530+AE530+AF530</f>
        <v>0</v>
      </c>
      <c r="AH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4">
        <f t="shared" ref="AK530:AK537" si="1024">AH530+AI530+AJ530</f>
        <v>0</v>
      </c>
      <c r="AL530" s="214">
        <f t="shared" ref="AL530:AL537" si="1025">Y530+AC530+AG530+AK530</f>
        <v>0</v>
      </c>
    </row>
    <row r="531" spans="2:38" x14ac:dyDescent="0.25">
      <c r="B531" s="212" t="s">
        <v>1543</v>
      </c>
      <c r="C531" s="213" t="s">
        <v>1544</v>
      </c>
      <c r="D5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4">
        <f t="shared" si="1018"/>
        <v>0</v>
      </c>
      <c r="G531" s="214"/>
      <c r="H531" s="214">
        <f t="shared" si="1019"/>
        <v>0</v>
      </c>
      <c r="I531" s="214"/>
      <c r="J531" s="214">
        <f t="shared" si="1020"/>
        <v>0</v>
      </c>
      <c r="K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4">
        <f t="shared" si="1021"/>
        <v>0</v>
      </c>
      <c r="Z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4">
        <f t="shared" si="1022"/>
        <v>0</v>
      </c>
      <c r="AD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4">
        <f t="shared" si="1023"/>
        <v>0</v>
      </c>
      <c r="AH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4">
        <f t="shared" si="1024"/>
        <v>0</v>
      </c>
      <c r="AL531" s="214">
        <f t="shared" si="1025"/>
        <v>0</v>
      </c>
    </row>
    <row r="532" spans="2:38" x14ac:dyDescent="0.25">
      <c r="B532" s="212" t="s">
        <v>1545</v>
      </c>
      <c r="C532" s="213" t="s">
        <v>1546</v>
      </c>
      <c r="D5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4">
        <f t="shared" si="1018"/>
        <v>0</v>
      </c>
      <c r="G532" s="214"/>
      <c r="H532" s="214">
        <f t="shared" si="1019"/>
        <v>0</v>
      </c>
      <c r="I532" s="214"/>
      <c r="J532" s="214">
        <f t="shared" si="1020"/>
        <v>0</v>
      </c>
      <c r="K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4">
        <f t="shared" si="1021"/>
        <v>0</v>
      </c>
      <c r="Z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4">
        <f t="shared" si="1022"/>
        <v>0</v>
      </c>
      <c r="AD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4">
        <f t="shared" si="1023"/>
        <v>0</v>
      </c>
      <c r="AH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4">
        <f t="shared" si="1024"/>
        <v>0</v>
      </c>
      <c r="AL532" s="214">
        <f t="shared" si="1025"/>
        <v>0</v>
      </c>
    </row>
    <row r="533" spans="2:38" x14ac:dyDescent="0.25">
      <c r="B533" s="212" t="s">
        <v>1547</v>
      </c>
      <c r="C533" s="213" t="s">
        <v>1548</v>
      </c>
      <c r="D5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4">
        <f t="shared" si="1018"/>
        <v>0</v>
      </c>
      <c r="G533" s="214"/>
      <c r="H533" s="214">
        <f t="shared" si="1019"/>
        <v>0</v>
      </c>
      <c r="I533" s="214"/>
      <c r="J533" s="214">
        <f t="shared" si="1020"/>
        <v>0</v>
      </c>
      <c r="K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4">
        <f t="shared" si="1021"/>
        <v>0</v>
      </c>
      <c r="Z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4">
        <f t="shared" si="1022"/>
        <v>0</v>
      </c>
      <c r="AD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4">
        <f t="shared" si="1023"/>
        <v>0</v>
      </c>
      <c r="AH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4">
        <f t="shared" si="1024"/>
        <v>0</v>
      </c>
      <c r="AL533" s="214">
        <f t="shared" si="1025"/>
        <v>0</v>
      </c>
    </row>
    <row r="534" spans="2:38" x14ac:dyDescent="0.25">
      <c r="B534" s="212" t="s">
        <v>1549</v>
      </c>
      <c r="C534" s="213" t="s">
        <v>1550</v>
      </c>
      <c r="D5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4">
        <f t="shared" si="1018"/>
        <v>0</v>
      </c>
      <c r="G534" s="214"/>
      <c r="H534" s="214">
        <f t="shared" si="1019"/>
        <v>0</v>
      </c>
      <c r="I534" s="214"/>
      <c r="J534" s="214">
        <f t="shared" si="1020"/>
        <v>0</v>
      </c>
      <c r="K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4">
        <f t="shared" si="1021"/>
        <v>0</v>
      </c>
      <c r="Z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4">
        <f t="shared" si="1022"/>
        <v>0</v>
      </c>
      <c r="AD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4">
        <f t="shared" si="1023"/>
        <v>0</v>
      </c>
      <c r="AH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4">
        <f t="shared" si="1024"/>
        <v>0</v>
      </c>
      <c r="AL534" s="214">
        <f t="shared" si="1025"/>
        <v>0</v>
      </c>
    </row>
    <row r="535" spans="2:38" x14ac:dyDescent="0.25">
      <c r="B535" s="212" t="s">
        <v>1551</v>
      </c>
      <c r="C535" s="213" t="s">
        <v>1552</v>
      </c>
      <c r="D5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4">
        <f t="shared" si="1018"/>
        <v>0</v>
      </c>
      <c r="G535" s="214"/>
      <c r="H535" s="214">
        <f t="shared" si="1019"/>
        <v>0</v>
      </c>
      <c r="I535" s="214"/>
      <c r="J535" s="214">
        <f t="shared" si="1020"/>
        <v>0</v>
      </c>
      <c r="K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4">
        <f t="shared" si="1021"/>
        <v>0</v>
      </c>
      <c r="Z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4">
        <f t="shared" si="1022"/>
        <v>0</v>
      </c>
      <c r="AD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4">
        <f t="shared" si="1023"/>
        <v>0</v>
      </c>
      <c r="AH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4">
        <f t="shared" si="1024"/>
        <v>0</v>
      </c>
      <c r="AL535" s="214">
        <f t="shared" si="1025"/>
        <v>0</v>
      </c>
    </row>
    <row r="536" spans="2:38" x14ac:dyDescent="0.25">
      <c r="B536" s="212" t="s">
        <v>1553</v>
      </c>
      <c r="C536" s="213" t="s">
        <v>1554</v>
      </c>
      <c r="D5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4">
        <f t="shared" si="1018"/>
        <v>0</v>
      </c>
      <c r="G536" s="214"/>
      <c r="H536" s="214">
        <f t="shared" si="1019"/>
        <v>0</v>
      </c>
      <c r="I536" s="214"/>
      <c r="J536" s="214">
        <f t="shared" si="1020"/>
        <v>0</v>
      </c>
      <c r="K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4">
        <f t="shared" si="1021"/>
        <v>0</v>
      </c>
      <c r="Z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4">
        <f t="shared" si="1022"/>
        <v>0</v>
      </c>
      <c r="AD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4">
        <f t="shared" si="1023"/>
        <v>0</v>
      </c>
      <c r="AH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4">
        <f t="shared" si="1024"/>
        <v>0</v>
      </c>
      <c r="AL536" s="214">
        <f t="shared" si="1025"/>
        <v>0</v>
      </c>
    </row>
    <row r="537" spans="2:38" x14ac:dyDescent="0.25">
      <c r="B537" s="212" t="s">
        <v>1555</v>
      </c>
      <c r="C537" s="213" t="s">
        <v>1556</v>
      </c>
      <c r="D5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4">
        <f t="shared" si="1018"/>
        <v>0</v>
      </c>
      <c r="G537" s="214"/>
      <c r="H537" s="214">
        <f t="shared" si="1019"/>
        <v>0</v>
      </c>
      <c r="I537" s="214"/>
      <c r="J537" s="214">
        <f t="shared" si="1020"/>
        <v>0</v>
      </c>
      <c r="K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4">
        <f t="shared" si="1021"/>
        <v>0</v>
      </c>
      <c r="Z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4">
        <f t="shared" si="1022"/>
        <v>0</v>
      </c>
      <c r="AD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4">
        <f t="shared" si="1023"/>
        <v>0</v>
      </c>
      <c r="AH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4">
        <f t="shared" si="1024"/>
        <v>0</v>
      </c>
      <c r="AL537" s="214">
        <f t="shared" si="1025"/>
        <v>0</v>
      </c>
    </row>
    <row r="538" spans="2:38" x14ac:dyDescent="0.25">
      <c r="B538" s="212" t="s">
        <v>1557</v>
      </c>
      <c r="C538" s="213" t="s">
        <v>1558</v>
      </c>
      <c r="D5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4">
        <f t="shared" si="919"/>
        <v>0</v>
      </c>
      <c r="G538" s="214"/>
      <c r="H538" s="214">
        <f t="shared" si="922"/>
        <v>0</v>
      </c>
      <c r="I538" s="214"/>
      <c r="J538" s="214">
        <f t="shared" si="923"/>
        <v>0</v>
      </c>
      <c r="K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4">
        <f t="shared" si="925"/>
        <v>0</v>
      </c>
      <c r="Z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4">
        <f t="shared" si="926"/>
        <v>0</v>
      </c>
      <c r="AD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4">
        <f t="shared" si="927"/>
        <v>0</v>
      </c>
      <c r="AH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4">
        <f t="shared" si="928"/>
        <v>0</v>
      </c>
      <c r="AL538" s="214">
        <f t="shared" si="929"/>
        <v>0</v>
      </c>
    </row>
    <row r="539" spans="2:38" x14ac:dyDescent="0.25">
      <c r="B539" s="212" t="s">
        <v>1559</v>
      </c>
      <c r="C539" s="213" t="s">
        <v>1560</v>
      </c>
      <c r="D5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4">
        <f t="shared" si="919"/>
        <v>0</v>
      </c>
      <c r="G539" s="214"/>
      <c r="H539" s="214">
        <f t="shared" si="922"/>
        <v>0</v>
      </c>
      <c r="I539" s="214"/>
      <c r="J539" s="214">
        <f t="shared" si="923"/>
        <v>0</v>
      </c>
      <c r="K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4">
        <f t="shared" si="925"/>
        <v>0</v>
      </c>
      <c r="Z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4">
        <f t="shared" si="926"/>
        <v>0</v>
      </c>
      <c r="AD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4">
        <f t="shared" si="927"/>
        <v>0</v>
      </c>
      <c r="AH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4">
        <f t="shared" si="928"/>
        <v>0</v>
      </c>
      <c r="AL539" s="214">
        <f t="shared" si="929"/>
        <v>0</v>
      </c>
    </row>
    <row r="540" spans="2:38" x14ac:dyDescent="0.25">
      <c r="B540" s="212" t="s">
        <v>1561</v>
      </c>
      <c r="C540" s="213" t="s">
        <v>1562</v>
      </c>
      <c r="D5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4">
        <f t="shared" ref="F540:F541" si="1026">D540+E540</f>
        <v>0</v>
      </c>
      <c r="G540" s="214"/>
      <c r="H540" s="214">
        <f t="shared" ref="H540:H541" si="1027">F540-G540</f>
        <v>0</v>
      </c>
      <c r="I540" s="214"/>
      <c r="J540" s="214">
        <f t="shared" ref="J540:J541" si="1028">F540-I540</f>
        <v>0</v>
      </c>
      <c r="K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4">
        <f t="shared" ref="Y540:Y541" si="1029">V540+W540+X540</f>
        <v>0</v>
      </c>
      <c r="Z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4">
        <f t="shared" ref="AC540:AC541" si="1030">Z540+AA540+AB540</f>
        <v>0</v>
      </c>
      <c r="AD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4">
        <f t="shared" ref="AG540:AG541" si="1031">AD540+AE540+AF540</f>
        <v>0</v>
      </c>
      <c r="AH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4">
        <f t="shared" ref="AK540:AK541" si="1032">AH540+AI540+AJ540</f>
        <v>0</v>
      </c>
      <c r="AL540" s="214">
        <f t="shared" ref="AL540:AL541" si="1033">Y540+AC540+AG540+AK540</f>
        <v>0</v>
      </c>
    </row>
    <row r="541" spans="2:38" x14ac:dyDescent="0.25">
      <c r="B541" s="212" t="s">
        <v>1563</v>
      </c>
      <c r="C541" s="213" t="s">
        <v>1564</v>
      </c>
      <c r="D5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4">
        <f t="shared" si="1026"/>
        <v>0</v>
      </c>
      <c r="G541" s="214"/>
      <c r="H541" s="214">
        <f t="shared" si="1027"/>
        <v>0</v>
      </c>
      <c r="I541" s="214"/>
      <c r="J541" s="214">
        <f t="shared" si="1028"/>
        <v>0</v>
      </c>
      <c r="K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4">
        <f t="shared" si="1029"/>
        <v>0</v>
      </c>
      <c r="Z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4">
        <f t="shared" si="1030"/>
        <v>0</v>
      </c>
      <c r="AD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4">
        <f t="shared" si="1031"/>
        <v>0</v>
      </c>
      <c r="AH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4">
        <f t="shared" si="1032"/>
        <v>0</v>
      </c>
      <c r="AL541" s="214">
        <f t="shared" si="1033"/>
        <v>0</v>
      </c>
    </row>
    <row r="542" spans="2:38" x14ac:dyDescent="0.25">
      <c r="B542" s="212" t="s">
        <v>1565</v>
      </c>
      <c r="C542" s="213" t="s">
        <v>1566</v>
      </c>
      <c r="D5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4">
        <f t="shared" ref="F542:F543" si="1034">D542+E542</f>
        <v>0</v>
      </c>
      <c r="G542" s="214"/>
      <c r="H542" s="214">
        <f t="shared" ref="H542:H543" si="1035">F542-G542</f>
        <v>0</v>
      </c>
      <c r="I542" s="214"/>
      <c r="J542" s="214">
        <f t="shared" ref="J542:J543" si="1036">F542-I542</f>
        <v>0</v>
      </c>
      <c r="K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4">
        <f t="shared" ref="Y542:Y543" si="1037">V542+W542+X542</f>
        <v>0</v>
      </c>
      <c r="Z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4">
        <f t="shared" ref="AC542:AC543" si="1038">Z542+AA542+AB542</f>
        <v>0</v>
      </c>
      <c r="AD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4">
        <f t="shared" ref="AG542:AG543" si="1039">AD542+AE542+AF542</f>
        <v>0</v>
      </c>
      <c r="AH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4">
        <f t="shared" ref="AK542:AK543" si="1040">AH542+AI542+AJ542</f>
        <v>0</v>
      </c>
      <c r="AL542" s="214">
        <f t="shared" ref="AL542:AL543" si="1041">Y542+AC542+AG542+AK542</f>
        <v>0</v>
      </c>
    </row>
    <row r="543" spans="2:38" x14ac:dyDescent="0.25">
      <c r="B543" s="212" t="s">
        <v>1567</v>
      </c>
      <c r="C543" s="213" t="s">
        <v>1568</v>
      </c>
      <c r="D5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4">
        <f t="shared" si="1034"/>
        <v>0</v>
      </c>
      <c r="G543" s="214"/>
      <c r="H543" s="214">
        <f t="shared" si="1035"/>
        <v>0</v>
      </c>
      <c r="I543" s="214"/>
      <c r="J543" s="214">
        <f t="shared" si="1036"/>
        <v>0</v>
      </c>
      <c r="K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4">
        <f t="shared" si="1037"/>
        <v>0</v>
      </c>
      <c r="Z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4">
        <f t="shared" si="1038"/>
        <v>0</v>
      </c>
      <c r="AD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4">
        <f t="shared" si="1039"/>
        <v>0</v>
      </c>
      <c r="AH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4">
        <f t="shared" si="1040"/>
        <v>0</v>
      </c>
      <c r="AL543" s="214">
        <f t="shared" si="1041"/>
        <v>0</v>
      </c>
    </row>
    <row r="544" spans="2:38" x14ac:dyDescent="0.25">
      <c r="B544" s="212" t="s">
        <v>1569</v>
      </c>
      <c r="C544" s="213" t="s">
        <v>1570</v>
      </c>
      <c r="D5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4">
        <f t="shared" si="919"/>
        <v>0</v>
      </c>
      <c r="G544" s="214"/>
      <c r="H544" s="214">
        <f t="shared" si="922"/>
        <v>0</v>
      </c>
      <c r="I544" s="214"/>
      <c r="J544" s="214">
        <f t="shared" si="923"/>
        <v>0</v>
      </c>
      <c r="K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4">
        <f t="shared" si="925"/>
        <v>0</v>
      </c>
      <c r="Z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4">
        <f t="shared" si="926"/>
        <v>0</v>
      </c>
      <c r="AD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4">
        <f t="shared" si="927"/>
        <v>0</v>
      </c>
      <c r="AH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4">
        <f t="shared" si="928"/>
        <v>0</v>
      </c>
      <c r="AL544" s="214">
        <f t="shared" si="929"/>
        <v>0</v>
      </c>
    </row>
    <row r="545" spans="2:38" x14ac:dyDescent="0.25">
      <c r="B545" s="209" t="s">
        <v>497</v>
      </c>
      <c r="C545" s="210" t="s">
        <v>363</v>
      </c>
      <c r="D545" s="211">
        <f>D546+D560</f>
        <v>0</v>
      </c>
      <c r="E545" s="211">
        <f>E546+E560</f>
        <v>0</v>
      </c>
      <c r="F545" s="211">
        <f t="shared" si="919"/>
        <v>0</v>
      </c>
      <c r="G545" s="211">
        <f t="shared" ref="G545:I545" si="1042">G546+G560</f>
        <v>0</v>
      </c>
      <c r="H545" s="211">
        <f t="shared" si="922"/>
        <v>0</v>
      </c>
      <c r="I545" s="211">
        <f t="shared" si="1042"/>
        <v>0</v>
      </c>
      <c r="J545" s="211">
        <f t="shared" si="923"/>
        <v>0</v>
      </c>
      <c r="K545" s="211">
        <f t="shared" ref="K545:AJ545" si="1043">K546+K560</f>
        <v>0</v>
      </c>
      <c r="L545" s="211">
        <f t="shared" si="1043"/>
        <v>0</v>
      </c>
      <c r="M545" s="211">
        <f t="shared" si="1043"/>
        <v>0</v>
      </c>
      <c r="N545" s="211">
        <f t="shared" si="1043"/>
        <v>0</v>
      </c>
      <c r="O545" s="211">
        <f t="shared" si="1043"/>
        <v>0</v>
      </c>
      <c r="P545" s="211">
        <f t="shared" si="1043"/>
        <v>0</v>
      </c>
      <c r="Q545" s="211">
        <f t="shared" si="1043"/>
        <v>0</v>
      </c>
      <c r="R545" s="211">
        <f t="shared" si="1043"/>
        <v>0</v>
      </c>
      <c r="S545" s="211">
        <f t="shared" si="1043"/>
        <v>0</v>
      </c>
      <c r="T545" s="211">
        <f t="shared" si="1043"/>
        <v>0</v>
      </c>
      <c r="U545" s="211">
        <f t="shared" si="1043"/>
        <v>0</v>
      </c>
      <c r="V545" s="211">
        <f t="shared" si="1043"/>
        <v>0</v>
      </c>
      <c r="W545" s="211">
        <f t="shared" si="1043"/>
        <v>0</v>
      </c>
      <c r="X545" s="211">
        <f t="shared" si="1043"/>
        <v>0</v>
      </c>
      <c r="Y545" s="211">
        <f t="shared" si="925"/>
        <v>0</v>
      </c>
      <c r="Z545" s="211">
        <f t="shared" si="1043"/>
        <v>0</v>
      </c>
      <c r="AA545" s="211">
        <f t="shared" si="1043"/>
        <v>0</v>
      </c>
      <c r="AB545" s="211">
        <f t="shared" si="1043"/>
        <v>0</v>
      </c>
      <c r="AC545" s="211">
        <f t="shared" si="926"/>
        <v>0</v>
      </c>
      <c r="AD545" s="211">
        <f t="shared" si="1043"/>
        <v>0</v>
      </c>
      <c r="AE545" s="211">
        <f t="shared" si="1043"/>
        <v>0</v>
      </c>
      <c r="AF545" s="211">
        <f t="shared" si="1043"/>
        <v>0</v>
      </c>
      <c r="AG545" s="211">
        <f t="shared" si="927"/>
        <v>0</v>
      </c>
      <c r="AH545" s="211">
        <f t="shared" si="1043"/>
        <v>0</v>
      </c>
      <c r="AI545" s="211">
        <f t="shared" si="1043"/>
        <v>0</v>
      </c>
      <c r="AJ545" s="211">
        <f t="shared" si="1043"/>
        <v>0</v>
      </c>
      <c r="AK545" s="211">
        <f t="shared" si="928"/>
        <v>0</v>
      </c>
      <c r="AL545" s="211">
        <f t="shared" si="929"/>
        <v>0</v>
      </c>
    </row>
    <row r="546" spans="2:38" x14ac:dyDescent="0.25">
      <c r="B546" s="220" t="s">
        <v>498</v>
      </c>
      <c r="C546" s="221" t="s">
        <v>364</v>
      </c>
      <c r="D546" s="222">
        <f>SUM(D547:D559)</f>
        <v>0</v>
      </c>
      <c r="E546" s="222">
        <f>SUM(E547:E559)</f>
        <v>0</v>
      </c>
      <c r="F546" s="222">
        <f t="shared" si="919"/>
        <v>0</v>
      </c>
      <c r="G546" s="222">
        <f t="shared" ref="G546:I546" si="1044">SUM(G547:G559)</f>
        <v>0</v>
      </c>
      <c r="H546" s="222">
        <f t="shared" si="922"/>
        <v>0</v>
      </c>
      <c r="I546" s="222">
        <f t="shared" si="1044"/>
        <v>0</v>
      </c>
      <c r="J546" s="222">
        <f t="shared" si="923"/>
        <v>0</v>
      </c>
      <c r="K546" s="222">
        <f t="shared" ref="K546:AJ546" si="1045">SUM(K547:K559)</f>
        <v>0</v>
      </c>
      <c r="L546" s="222">
        <f t="shared" si="1045"/>
        <v>0</v>
      </c>
      <c r="M546" s="222">
        <f t="shared" si="1045"/>
        <v>0</v>
      </c>
      <c r="N546" s="222">
        <f t="shared" si="1045"/>
        <v>0</v>
      </c>
      <c r="O546" s="222">
        <f t="shared" si="1045"/>
        <v>0</v>
      </c>
      <c r="P546" s="222">
        <f t="shared" si="1045"/>
        <v>0</v>
      </c>
      <c r="Q546" s="222">
        <f t="shared" si="1045"/>
        <v>0</v>
      </c>
      <c r="R546" s="222">
        <f t="shared" si="1045"/>
        <v>0</v>
      </c>
      <c r="S546" s="222">
        <f t="shared" si="1045"/>
        <v>0</v>
      </c>
      <c r="T546" s="222">
        <f t="shared" si="1045"/>
        <v>0</v>
      </c>
      <c r="U546" s="222">
        <f t="shared" si="1045"/>
        <v>0</v>
      </c>
      <c r="V546" s="222">
        <f t="shared" si="1045"/>
        <v>0</v>
      </c>
      <c r="W546" s="222">
        <f t="shared" si="1045"/>
        <v>0</v>
      </c>
      <c r="X546" s="222">
        <f t="shared" si="1045"/>
        <v>0</v>
      </c>
      <c r="Y546" s="222">
        <f t="shared" si="925"/>
        <v>0</v>
      </c>
      <c r="Z546" s="222">
        <f t="shared" si="1045"/>
        <v>0</v>
      </c>
      <c r="AA546" s="222">
        <f t="shared" si="1045"/>
        <v>0</v>
      </c>
      <c r="AB546" s="222">
        <f t="shared" si="1045"/>
        <v>0</v>
      </c>
      <c r="AC546" s="222">
        <f t="shared" si="926"/>
        <v>0</v>
      </c>
      <c r="AD546" s="222">
        <f t="shared" si="1045"/>
        <v>0</v>
      </c>
      <c r="AE546" s="222">
        <f t="shared" si="1045"/>
        <v>0</v>
      </c>
      <c r="AF546" s="222">
        <f t="shared" si="1045"/>
        <v>0</v>
      </c>
      <c r="AG546" s="222">
        <f t="shared" si="927"/>
        <v>0</v>
      </c>
      <c r="AH546" s="222">
        <f t="shared" si="1045"/>
        <v>0</v>
      </c>
      <c r="AI546" s="222">
        <f t="shared" si="1045"/>
        <v>0</v>
      </c>
      <c r="AJ546" s="222">
        <f t="shared" si="1045"/>
        <v>0</v>
      </c>
      <c r="AK546" s="222">
        <f t="shared" si="928"/>
        <v>0</v>
      </c>
      <c r="AL546" s="222">
        <f t="shared" si="929"/>
        <v>0</v>
      </c>
    </row>
    <row r="547" spans="2:38" x14ac:dyDescent="0.25">
      <c r="B547" s="212" t="s">
        <v>499</v>
      </c>
      <c r="C547" s="213" t="s">
        <v>365</v>
      </c>
      <c r="D5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4">
        <f t="shared" ref="F547:F559" si="1046">D547+E547</f>
        <v>0</v>
      </c>
      <c r="G547" s="214"/>
      <c r="H547" s="214">
        <f t="shared" ref="H547:H559" si="1047">F547-G547</f>
        <v>0</v>
      </c>
      <c r="I547" s="214"/>
      <c r="J547" s="214">
        <f t="shared" ref="J547:J559" si="1048">F547-I547</f>
        <v>0</v>
      </c>
      <c r="K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4">
        <f t="shared" ref="Y547:Y559" si="1049">V547+W547+X547</f>
        <v>0</v>
      </c>
      <c r="Z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4">
        <f t="shared" ref="AC547:AC559" si="1050">Z547+AA547+AB547</f>
        <v>0</v>
      </c>
      <c r="AD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4">
        <f t="shared" ref="AG547:AG559" si="1051">AD547+AE547+AF547</f>
        <v>0</v>
      </c>
      <c r="AH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4">
        <f t="shared" ref="AK547:AK559" si="1052">AH547+AI547+AJ547</f>
        <v>0</v>
      </c>
      <c r="AL547" s="214">
        <f t="shared" ref="AL547:AL559" si="1053">Y547+AC547+AG547+AK547</f>
        <v>0</v>
      </c>
    </row>
    <row r="548" spans="2:38" x14ac:dyDescent="0.25">
      <c r="B548" s="212" t="s">
        <v>1571</v>
      </c>
      <c r="C548" s="213" t="s">
        <v>1572</v>
      </c>
      <c r="D5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4">
        <f t="shared" ref="F548:F552" si="1054">D548+E548</f>
        <v>0</v>
      </c>
      <c r="G548" s="214"/>
      <c r="H548" s="214">
        <f t="shared" ref="H548:H552" si="1055">F548-G548</f>
        <v>0</v>
      </c>
      <c r="I548" s="214"/>
      <c r="J548" s="214">
        <f t="shared" ref="J548:J552" si="1056">F548-I548</f>
        <v>0</v>
      </c>
      <c r="K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4">
        <f t="shared" ref="Y548:Y552" si="1057">V548+W548+X548</f>
        <v>0</v>
      </c>
      <c r="Z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4">
        <f t="shared" ref="AC548:AC552" si="1058">Z548+AA548+AB548</f>
        <v>0</v>
      </c>
      <c r="AD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4">
        <f t="shared" ref="AG548:AG552" si="1059">AD548+AE548+AF548</f>
        <v>0</v>
      </c>
      <c r="AH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4">
        <f t="shared" ref="AK548:AK552" si="1060">AH548+AI548+AJ548</f>
        <v>0</v>
      </c>
      <c r="AL548" s="214">
        <f t="shared" ref="AL548:AL552" si="1061">Y548+AC548+AG548+AK548</f>
        <v>0</v>
      </c>
    </row>
    <row r="549" spans="2:38" x14ac:dyDescent="0.25">
      <c r="B549" s="212" t="s">
        <v>1573</v>
      </c>
      <c r="C549" s="213" t="s">
        <v>1574</v>
      </c>
      <c r="D5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4">
        <f t="shared" si="1054"/>
        <v>0</v>
      </c>
      <c r="G549" s="214"/>
      <c r="H549" s="214">
        <f t="shared" si="1055"/>
        <v>0</v>
      </c>
      <c r="I549" s="214"/>
      <c r="J549" s="214">
        <f t="shared" si="1056"/>
        <v>0</v>
      </c>
      <c r="K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4">
        <f t="shared" si="1057"/>
        <v>0</v>
      </c>
      <c r="Z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4">
        <f t="shared" si="1058"/>
        <v>0</v>
      </c>
      <c r="AD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4">
        <f t="shared" si="1059"/>
        <v>0</v>
      </c>
      <c r="AH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4">
        <f t="shared" si="1060"/>
        <v>0</v>
      </c>
      <c r="AL549" s="214">
        <f t="shared" si="1061"/>
        <v>0</v>
      </c>
    </row>
    <row r="550" spans="2:38" x14ac:dyDescent="0.25">
      <c r="B550" s="212" t="s">
        <v>1575</v>
      </c>
      <c r="C550" s="213" t="s">
        <v>1576</v>
      </c>
      <c r="D5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4">
        <f t="shared" si="1054"/>
        <v>0</v>
      </c>
      <c r="G550" s="214"/>
      <c r="H550" s="214">
        <f t="shared" si="1055"/>
        <v>0</v>
      </c>
      <c r="I550" s="214"/>
      <c r="J550" s="214">
        <f t="shared" si="1056"/>
        <v>0</v>
      </c>
      <c r="K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4">
        <f t="shared" si="1057"/>
        <v>0</v>
      </c>
      <c r="Z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4">
        <f t="shared" si="1058"/>
        <v>0</v>
      </c>
      <c r="AD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4">
        <f t="shared" si="1059"/>
        <v>0</v>
      </c>
      <c r="AH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4">
        <f t="shared" si="1060"/>
        <v>0</v>
      </c>
      <c r="AL550" s="214">
        <f t="shared" si="1061"/>
        <v>0</v>
      </c>
    </row>
    <row r="551" spans="2:38" x14ac:dyDescent="0.25">
      <c r="B551" s="212" t="s">
        <v>1577</v>
      </c>
      <c r="C551" s="213" t="s">
        <v>1578</v>
      </c>
      <c r="D5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4">
        <f t="shared" si="1054"/>
        <v>0</v>
      </c>
      <c r="G551" s="214"/>
      <c r="H551" s="214">
        <f t="shared" si="1055"/>
        <v>0</v>
      </c>
      <c r="I551" s="214"/>
      <c r="J551" s="214">
        <f t="shared" si="1056"/>
        <v>0</v>
      </c>
      <c r="K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4">
        <f t="shared" si="1057"/>
        <v>0</v>
      </c>
      <c r="Z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4">
        <f t="shared" si="1058"/>
        <v>0</v>
      </c>
      <c r="AD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4">
        <f t="shared" si="1059"/>
        <v>0</v>
      </c>
      <c r="AH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4">
        <f t="shared" si="1060"/>
        <v>0</v>
      </c>
      <c r="AL551" s="214">
        <f t="shared" si="1061"/>
        <v>0</v>
      </c>
    </row>
    <row r="552" spans="2:38" x14ac:dyDescent="0.25">
      <c r="B552" s="212" t="s">
        <v>1579</v>
      </c>
      <c r="C552" s="213" t="s">
        <v>1580</v>
      </c>
      <c r="D5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4">
        <f t="shared" si="1054"/>
        <v>0</v>
      </c>
      <c r="G552" s="214"/>
      <c r="H552" s="214">
        <f t="shared" si="1055"/>
        <v>0</v>
      </c>
      <c r="I552" s="214"/>
      <c r="J552" s="214">
        <f t="shared" si="1056"/>
        <v>0</v>
      </c>
      <c r="K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4">
        <f t="shared" si="1057"/>
        <v>0</v>
      </c>
      <c r="Z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4">
        <f t="shared" si="1058"/>
        <v>0</v>
      </c>
      <c r="AD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4">
        <f t="shared" si="1059"/>
        <v>0</v>
      </c>
      <c r="AH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4">
        <f t="shared" si="1060"/>
        <v>0</v>
      </c>
      <c r="AL552" s="214">
        <f t="shared" si="1061"/>
        <v>0</v>
      </c>
    </row>
    <row r="553" spans="2:38" x14ac:dyDescent="0.25">
      <c r="B553" s="212" t="s">
        <v>500</v>
      </c>
      <c r="C553" s="213" t="s">
        <v>366</v>
      </c>
      <c r="D5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4">
        <f t="shared" si="1046"/>
        <v>0</v>
      </c>
      <c r="G553" s="214"/>
      <c r="H553" s="214">
        <f t="shared" si="1047"/>
        <v>0</v>
      </c>
      <c r="I553" s="214"/>
      <c r="J553" s="214">
        <f t="shared" si="1048"/>
        <v>0</v>
      </c>
      <c r="K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4">
        <f t="shared" si="1049"/>
        <v>0</v>
      </c>
      <c r="Z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4">
        <f t="shared" si="1050"/>
        <v>0</v>
      </c>
      <c r="AD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4">
        <f t="shared" si="1051"/>
        <v>0</v>
      </c>
      <c r="AH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4">
        <f t="shared" si="1052"/>
        <v>0</v>
      </c>
      <c r="AL553" s="214">
        <f t="shared" si="1053"/>
        <v>0</v>
      </c>
    </row>
    <row r="554" spans="2:38" x14ac:dyDescent="0.25">
      <c r="B554" s="212" t="s">
        <v>1581</v>
      </c>
      <c r="C554" s="213" t="s">
        <v>1582</v>
      </c>
      <c r="D5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4">
        <f t="shared" si="1046"/>
        <v>0</v>
      </c>
      <c r="G554" s="214"/>
      <c r="H554" s="214">
        <f t="shared" si="1047"/>
        <v>0</v>
      </c>
      <c r="I554" s="214"/>
      <c r="J554" s="214">
        <f t="shared" si="1048"/>
        <v>0</v>
      </c>
      <c r="K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4">
        <f t="shared" si="1049"/>
        <v>0</v>
      </c>
      <c r="Z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4">
        <f t="shared" si="1050"/>
        <v>0</v>
      </c>
      <c r="AD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4">
        <f t="shared" si="1051"/>
        <v>0</v>
      </c>
      <c r="AH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4">
        <f t="shared" si="1052"/>
        <v>0</v>
      </c>
      <c r="AL554" s="214">
        <f t="shared" si="1053"/>
        <v>0</v>
      </c>
    </row>
    <row r="555" spans="2:38" x14ac:dyDescent="0.25">
      <c r="B555" s="212" t="s">
        <v>1583</v>
      </c>
      <c r="C555" s="213" t="s">
        <v>1584</v>
      </c>
      <c r="D5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4">
        <f t="shared" si="1046"/>
        <v>0</v>
      </c>
      <c r="G555" s="214"/>
      <c r="H555" s="214">
        <f t="shared" si="1047"/>
        <v>0</v>
      </c>
      <c r="I555" s="214"/>
      <c r="J555" s="214">
        <f t="shared" si="1048"/>
        <v>0</v>
      </c>
      <c r="K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4">
        <f t="shared" si="1049"/>
        <v>0</v>
      </c>
      <c r="Z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4">
        <f t="shared" si="1050"/>
        <v>0</v>
      </c>
      <c r="AD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4">
        <f t="shared" si="1051"/>
        <v>0</v>
      </c>
      <c r="AH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4">
        <f t="shared" si="1052"/>
        <v>0</v>
      </c>
      <c r="AL555" s="214">
        <f t="shared" si="1053"/>
        <v>0</v>
      </c>
    </row>
    <row r="556" spans="2:38" x14ac:dyDescent="0.25">
      <c r="B556" s="212" t="s">
        <v>1585</v>
      </c>
      <c r="C556" s="213" t="s">
        <v>1586</v>
      </c>
      <c r="D5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4">
        <f t="shared" ref="F556" si="1062">D556+E556</f>
        <v>0</v>
      </c>
      <c r="G556" s="214"/>
      <c r="H556" s="214">
        <f t="shared" ref="H556" si="1063">F556-G556</f>
        <v>0</v>
      </c>
      <c r="I556" s="214"/>
      <c r="J556" s="214">
        <f t="shared" ref="J556" si="1064">F556-I556</f>
        <v>0</v>
      </c>
      <c r="K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4">
        <f t="shared" ref="Y556" si="1065">V556+W556+X556</f>
        <v>0</v>
      </c>
      <c r="Z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4">
        <f t="shared" ref="AC556" si="1066">Z556+AA556+AB556</f>
        <v>0</v>
      </c>
      <c r="AD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4">
        <f t="shared" ref="AG556" si="1067">AD556+AE556+AF556</f>
        <v>0</v>
      </c>
      <c r="AH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4">
        <f t="shared" ref="AK556" si="1068">AH556+AI556+AJ556</f>
        <v>0</v>
      </c>
      <c r="AL556" s="214">
        <f t="shared" ref="AL556" si="1069">Y556+AC556+AG556+AK556</f>
        <v>0</v>
      </c>
    </row>
    <row r="557" spans="2:38" x14ac:dyDescent="0.25">
      <c r="B557" s="212" t="s">
        <v>1587</v>
      </c>
      <c r="C557" s="213" t="s">
        <v>1588</v>
      </c>
      <c r="D5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4">
        <f t="shared" ref="F557" si="1070">D557+E557</f>
        <v>0</v>
      </c>
      <c r="G557" s="214"/>
      <c r="H557" s="214">
        <f t="shared" ref="H557" si="1071">F557-G557</f>
        <v>0</v>
      </c>
      <c r="I557" s="214"/>
      <c r="J557" s="214">
        <f t="shared" ref="J557" si="1072">F557-I557</f>
        <v>0</v>
      </c>
      <c r="K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4">
        <f t="shared" ref="Y557" si="1073">V557+W557+X557</f>
        <v>0</v>
      </c>
      <c r="Z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4">
        <f t="shared" ref="AC557" si="1074">Z557+AA557+AB557</f>
        <v>0</v>
      </c>
      <c r="AD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4">
        <f t="shared" ref="AG557" si="1075">AD557+AE557+AF557</f>
        <v>0</v>
      </c>
      <c r="AH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4">
        <f t="shared" ref="AK557" si="1076">AH557+AI557+AJ557</f>
        <v>0</v>
      </c>
      <c r="AL557" s="214">
        <f t="shared" ref="AL557" si="1077">Y557+AC557+AG557+AK557</f>
        <v>0</v>
      </c>
    </row>
    <row r="558" spans="2:38" x14ac:dyDescent="0.25">
      <c r="B558" s="212" t="s">
        <v>1589</v>
      </c>
      <c r="C558" s="213" t="s">
        <v>1590</v>
      </c>
      <c r="D5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4">
        <f t="shared" ref="F558" si="1078">D558+E558</f>
        <v>0</v>
      </c>
      <c r="G558" s="214"/>
      <c r="H558" s="214">
        <f t="shared" ref="H558" si="1079">F558-G558</f>
        <v>0</v>
      </c>
      <c r="I558" s="214"/>
      <c r="J558" s="214">
        <f t="shared" ref="J558" si="1080">F558-I558</f>
        <v>0</v>
      </c>
      <c r="K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4">
        <f t="shared" ref="Y558" si="1081">V558+W558+X558</f>
        <v>0</v>
      </c>
      <c r="Z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4">
        <f t="shared" ref="AC558" si="1082">Z558+AA558+AB558</f>
        <v>0</v>
      </c>
      <c r="AD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4">
        <f t="shared" ref="AG558" si="1083">AD558+AE558+AF558</f>
        <v>0</v>
      </c>
      <c r="AH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4">
        <f t="shared" ref="AK558" si="1084">AH558+AI558+AJ558</f>
        <v>0</v>
      </c>
      <c r="AL558" s="214">
        <f t="shared" ref="AL558" si="1085">Y558+AC558+AG558+AK558</f>
        <v>0</v>
      </c>
    </row>
    <row r="559" spans="2:38" x14ac:dyDescent="0.25">
      <c r="B559" s="212" t="s">
        <v>1591</v>
      </c>
      <c r="C559" s="213" t="s">
        <v>1592</v>
      </c>
      <c r="D5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4">
        <f t="shared" si="1046"/>
        <v>0</v>
      </c>
      <c r="G559" s="214"/>
      <c r="H559" s="214">
        <f t="shared" si="1047"/>
        <v>0</v>
      </c>
      <c r="I559" s="214"/>
      <c r="J559" s="214">
        <f t="shared" si="1048"/>
        <v>0</v>
      </c>
      <c r="K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4">
        <f t="shared" si="1049"/>
        <v>0</v>
      </c>
      <c r="Z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4">
        <f t="shared" si="1050"/>
        <v>0</v>
      </c>
      <c r="AD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4">
        <f t="shared" si="1051"/>
        <v>0</v>
      </c>
      <c r="AH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4">
        <f t="shared" si="1052"/>
        <v>0</v>
      </c>
      <c r="AL559" s="214">
        <f t="shared" si="1053"/>
        <v>0</v>
      </c>
    </row>
    <row r="560" spans="2:38" x14ac:dyDescent="0.25">
      <c r="B560" s="220" t="s">
        <v>501</v>
      </c>
      <c r="C560" s="221" t="s">
        <v>367</v>
      </c>
      <c r="D560" s="222">
        <f>D561</f>
        <v>0</v>
      </c>
      <c r="E560" s="222">
        <f>E561</f>
        <v>0</v>
      </c>
      <c r="F560" s="222">
        <f t="shared" si="919"/>
        <v>0</v>
      </c>
      <c r="G560" s="222">
        <f t="shared" ref="G560:I560" si="1086">G561</f>
        <v>0</v>
      </c>
      <c r="H560" s="222">
        <f t="shared" si="922"/>
        <v>0</v>
      </c>
      <c r="I560" s="222">
        <f t="shared" si="1086"/>
        <v>0</v>
      </c>
      <c r="J560" s="222">
        <f t="shared" si="923"/>
        <v>0</v>
      </c>
      <c r="K560" s="222">
        <f t="shared" ref="K560:AJ560" si="1087">K561</f>
        <v>0</v>
      </c>
      <c r="L560" s="222">
        <f t="shared" si="1087"/>
        <v>0</v>
      </c>
      <c r="M560" s="222">
        <f t="shared" si="1087"/>
        <v>0</v>
      </c>
      <c r="N560" s="222">
        <f t="shared" si="1087"/>
        <v>0</v>
      </c>
      <c r="O560" s="222">
        <f t="shared" si="1087"/>
        <v>0</v>
      </c>
      <c r="P560" s="222">
        <f t="shared" si="1087"/>
        <v>0</v>
      </c>
      <c r="Q560" s="222">
        <f t="shared" si="1087"/>
        <v>0</v>
      </c>
      <c r="R560" s="222">
        <f t="shared" si="1087"/>
        <v>0</v>
      </c>
      <c r="S560" s="222">
        <f t="shared" si="1087"/>
        <v>0</v>
      </c>
      <c r="T560" s="222">
        <f t="shared" si="1087"/>
        <v>0</v>
      </c>
      <c r="U560" s="222">
        <f t="shared" si="1087"/>
        <v>0</v>
      </c>
      <c r="V560" s="222">
        <f t="shared" si="1087"/>
        <v>0</v>
      </c>
      <c r="W560" s="222">
        <f t="shared" si="1087"/>
        <v>0</v>
      </c>
      <c r="X560" s="222">
        <f t="shared" si="1087"/>
        <v>0</v>
      </c>
      <c r="Y560" s="222">
        <f t="shared" si="925"/>
        <v>0</v>
      </c>
      <c r="Z560" s="222">
        <f t="shared" si="1087"/>
        <v>0</v>
      </c>
      <c r="AA560" s="222">
        <f t="shared" si="1087"/>
        <v>0</v>
      </c>
      <c r="AB560" s="222">
        <f t="shared" si="1087"/>
        <v>0</v>
      </c>
      <c r="AC560" s="222">
        <f t="shared" si="926"/>
        <v>0</v>
      </c>
      <c r="AD560" s="222">
        <f t="shared" si="1087"/>
        <v>0</v>
      </c>
      <c r="AE560" s="222">
        <f t="shared" si="1087"/>
        <v>0</v>
      </c>
      <c r="AF560" s="222">
        <f t="shared" si="1087"/>
        <v>0</v>
      </c>
      <c r="AG560" s="222">
        <f t="shared" si="927"/>
        <v>0</v>
      </c>
      <c r="AH560" s="222">
        <f t="shared" si="1087"/>
        <v>0</v>
      </c>
      <c r="AI560" s="222">
        <f t="shared" si="1087"/>
        <v>0</v>
      </c>
      <c r="AJ560" s="222">
        <f t="shared" si="1087"/>
        <v>0</v>
      </c>
      <c r="AK560" s="222">
        <f t="shared" si="928"/>
        <v>0</v>
      </c>
      <c r="AL560" s="222">
        <f t="shared" si="929"/>
        <v>0</v>
      </c>
    </row>
    <row r="561" spans="2:38" x14ac:dyDescent="0.25">
      <c r="B561" s="212" t="s">
        <v>502</v>
      </c>
      <c r="C561" s="213" t="s">
        <v>368</v>
      </c>
      <c r="D5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4">
        <f t="shared" ref="F561" si="1088">D561+E561</f>
        <v>0</v>
      </c>
      <c r="G561" s="214"/>
      <c r="H561" s="214">
        <f t="shared" ref="H561" si="1089">F561-G561</f>
        <v>0</v>
      </c>
      <c r="I561" s="214"/>
      <c r="J561" s="214">
        <f t="shared" ref="J561" si="1090">F561-I561</f>
        <v>0</v>
      </c>
      <c r="K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4">
        <f t="shared" ref="Y561" si="1091">V561+W561+X561</f>
        <v>0</v>
      </c>
      <c r="Z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4">
        <f t="shared" ref="AC561" si="1092">Z561+AA561+AB561</f>
        <v>0</v>
      </c>
      <c r="AD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4">
        <f t="shared" ref="AG561" si="1093">AD561+AE561+AF561</f>
        <v>0</v>
      </c>
      <c r="AH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4">
        <f t="shared" ref="AK561" si="1094">AH561+AI561+AJ561</f>
        <v>0</v>
      </c>
      <c r="AL561" s="214">
        <f t="shared" ref="AL561" si="1095">Y561+AC561+AG561+AK561</f>
        <v>0</v>
      </c>
    </row>
    <row r="562" spans="2:38" x14ac:dyDescent="0.25">
      <c r="B562" s="209" t="s">
        <v>501</v>
      </c>
      <c r="C562" s="210" t="s">
        <v>367</v>
      </c>
      <c r="D562" s="211">
        <f>D563</f>
        <v>0</v>
      </c>
      <c r="E562" s="211">
        <f>E563</f>
        <v>0</v>
      </c>
      <c r="F562" s="211">
        <f t="shared" si="919"/>
        <v>0</v>
      </c>
      <c r="G562" s="211">
        <f t="shared" ref="G562:I562" si="1096">G563</f>
        <v>0</v>
      </c>
      <c r="H562" s="211">
        <f t="shared" si="922"/>
        <v>0</v>
      </c>
      <c r="I562" s="211">
        <f t="shared" si="1096"/>
        <v>0</v>
      </c>
      <c r="J562" s="211">
        <f t="shared" si="923"/>
        <v>0</v>
      </c>
      <c r="K562" s="211">
        <f t="shared" ref="K562:AJ562" si="1097">K563</f>
        <v>0</v>
      </c>
      <c r="L562" s="211">
        <f t="shared" si="1097"/>
        <v>0</v>
      </c>
      <c r="M562" s="211">
        <f t="shared" si="1097"/>
        <v>0</v>
      </c>
      <c r="N562" s="211">
        <f t="shared" si="1097"/>
        <v>0</v>
      </c>
      <c r="O562" s="211">
        <f t="shared" si="1097"/>
        <v>0</v>
      </c>
      <c r="P562" s="211">
        <f t="shared" si="1097"/>
        <v>0</v>
      </c>
      <c r="Q562" s="211">
        <f t="shared" si="1097"/>
        <v>0</v>
      </c>
      <c r="R562" s="211">
        <f t="shared" si="1097"/>
        <v>0</v>
      </c>
      <c r="S562" s="211">
        <f t="shared" si="1097"/>
        <v>0</v>
      </c>
      <c r="T562" s="211">
        <f t="shared" si="1097"/>
        <v>0</v>
      </c>
      <c r="U562" s="211">
        <f t="shared" si="1097"/>
        <v>0</v>
      </c>
      <c r="V562" s="211">
        <f t="shared" si="1097"/>
        <v>0</v>
      </c>
      <c r="W562" s="211">
        <f t="shared" si="1097"/>
        <v>0</v>
      </c>
      <c r="X562" s="211">
        <f t="shared" si="1097"/>
        <v>0</v>
      </c>
      <c r="Y562" s="211">
        <f t="shared" si="925"/>
        <v>0</v>
      </c>
      <c r="Z562" s="211">
        <f t="shared" si="1097"/>
        <v>0</v>
      </c>
      <c r="AA562" s="211">
        <f t="shared" si="1097"/>
        <v>0</v>
      </c>
      <c r="AB562" s="211">
        <f t="shared" si="1097"/>
        <v>0</v>
      </c>
      <c r="AC562" s="211">
        <f t="shared" si="926"/>
        <v>0</v>
      </c>
      <c r="AD562" s="211">
        <f t="shared" si="1097"/>
        <v>0</v>
      </c>
      <c r="AE562" s="211">
        <f t="shared" si="1097"/>
        <v>0</v>
      </c>
      <c r="AF562" s="211">
        <f t="shared" si="1097"/>
        <v>0</v>
      </c>
      <c r="AG562" s="211">
        <f t="shared" si="927"/>
        <v>0</v>
      </c>
      <c r="AH562" s="211">
        <f t="shared" si="1097"/>
        <v>0</v>
      </c>
      <c r="AI562" s="211">
        <f t="shared" si="1097"/>
        <v>0</v>
      </c>
      <c r="AJ562" s="211">
        <f t="shared" si="1097"/>
        <v>0</v>
      </c>
      <c r="AK562" s="211">
        <f t="shared" si="928"/>
        <v>0</v>
      </c>
      <c r="AL562" s="211">
        <f t="shared" si="929"/>
        <v>0</v>
      </c>
    </row>
    <row r="563" spans="2:38" x14ac:dyDescent="0.25">
      <c r="B563" s="220" t="s">
        <v>502</v>
      </c>
      <c r="C563" s="221" t="s">
        <v>368</v>
      </c>
      <c r="D563" s="222">
        <f>SUM(D564:D580)</f>
        <v>0</v>
      </c>
      <c r="E563" s="222">
        <f>SUM(E564:E580)</f>
        <v>0</v>
      </c>
      <c r="F563" s="222">
        <f t="shared" si="919"/>
        <v>0</v>
      </c>
      <c r="G563" s="222">
        <f>SUM(G564:G580)</f>
        <v>0</v>
      </c>
      <c r="H563" s="222">
        <f t="shared" si="922"/>
        <v>0</v>
      </c>
      <c r="I563" s="222">
        <f>SUM(I564:I580)</f>
        <v>0</v>
      </c>
      <c r="J563" s="222">
        <f t="shared" si="923"/>
        <v>0</v>
      </c>
      <c r="K563" s="222">
        <f t="shared" ref="K563:X563" si="1098">SUM(K564:K580)</f>
        <v>0</v>
      </c>
      <c r="L563" s="222">
        <f t="shared" si="1098"/>
        <v>0</v>
      </c>
      <c r="M563" s="222">
        <f t="shared" si="1098"/>
        <v>0</v>
      </c>
      <c r="N563" s="222">
        <f t="shared" si="1098"/>
        <v>0</v>
      </c>
      <c r="O563" s="222">
        <f t="shared" si="1098"/>
        <v>0</v>
      </c>
      <c r="P563" s="222">
        <f t="shared" si="1098"/>
        <v>0</v>
      </c>
      <c r="Q563" s="222">
        <f t="shared" si="1098"/>
        <v>0</v>
      </c>
      <c r="R563" s="222">
        <f t="shared" si="1098"/>
        <v>0</v>
      </c>
      <c r="S563" s="222">
        <f t="shared" si="1098"/>
        <v>0</v>
      </c>
      <c r="T563" s="222">
        <f t="shared" si="1098"/>
        <v>0</v>
      </c>
      <c r="U563" s="222">
        <f t="shared" si="1098"/>
        <v>0</v>
      </c>
      <c r="V563" s="222">
        <f t="shared" si="1098"/>
        <v>0</v>
      </c>
      <c r="W563" s="222">
        <f t="shared" si="1098"/>
        <v>0</v>
      </c>
      <c r="X563" s="222">
        <f t="shared" si="1098"/>
        <v>0</v>
      </c>
      <c r="Y563" s="222">
        <f t="shared" si="925"/>
        <v>0</v>
      </c>
      <c r="Z563" s="222">
        <f>SUM(Z564:Z580)</f>
        <v>0</v>
      </c>
      <c r="AA563" s="222">
        <f>SUM(AA564:AA580)</f>
        <v>0</v>
      </c>
      <c r="AB563" s="222">
        <f>SUM(AB564:AB580)</f>
        <v>0</v>
      </c>
      <c r="AC563" s="222">
        <f t="shared" si="926"/>
        <v>0</v>
      </c>
      <c r="AD563" s="222">
        <f>SUM(AD564:AD580)</f>
        <v>0</v>
      </c>
      <c r="AE563" s="222">
        <f>SUM(AE564:AE580)</f>
        <v>0</v>
      </c>
      <c r="AF563" s="222">
        <f>SUM(AF564:AF580)</f>
        <v>0</v>
      </c>
      <c r="AG563" s="222">
        <f t="shared" si="927"/>
        <v>0</v>
      </c>
      <c r="AH563" s="222">
        <f>SUM(AH564:AH580)</f>
        <v>0</v>
      </c>
      <c r="AI563" s="222">
        <f>SUM(AI564:AI580)</f>
        <v>0</v>
      </c>
      <c r="AJ563" s="222">
        <f>SUM(AJ564:AJ580)</f>
        <v>0</v>
      </c>
      <c r="AK563" s="222">
        <f t="shared" si="928"/>
        <v>0</v>
      </c>
      <c r="AL563" s="222">
        <f t="shared" si="929"/>
        <v>0</v>
      </c>
    </row>
    <row r="564" spans="2:38" x14ac:dyDescent="0.25">
      <c r="B564" s="212" t="s">
        <v>503</v>
      </c>
      <c r="C564" s="213" t="s">
        <v>369</v>
      </c>
      <c r="D5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4">
        <f t="shared" ref="F564:F586" si="1099">D564+E564</f>
        <v>0</v>
      </c>
      <c r="G564" s="214"/>
      <c r="H564" s="214">
        <f t="shared" ref="H564:H586" si="1100">F564-G564</f>
        <v>0</v>
      </c>
      <c r="I564" s="214"/>
      <c r="J564" s="214">
        <f t="shared" ref="J564:J586" si="1101">F564-I564</f>
        <v>0</v>
      </c>
      <c r="K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4">
        <f t="shared" ref="Y564:Y586" si="1102">V564+W564+X564</f>
        <v>0</v>
      </c>
      <c r="Z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4">
        <f t="shared" ref="AC564:AC586" si="1103">Z564+AA564+AB564</f>
        <v>0</v>
      </c>
      <c r="AD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4">
        <f t="shared" ref="AG564:AG586" si="1104">AD564+AE564+AF564</f>
        <v>0</v>
      </c>
      <c r="AH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4">
        <f t="shared" ref="AK564:AK586" si="1105">AH564+AI564+AJ564</f>
        <v>0</v>
      </c>
      <c r="AL564" s="214">
        <f t="shared" ref="AL564:AL586" si="1106">Y564+AC564+AG564+AK564</f>
        <v>0</v>
      </c>
    </row>
    <row r="565" spans="2:38" x14ac:dyDescent="0.25">
      <c r="B565" s="212" t="s">
        <v>1593</v>
      </c>
      <c r="C565" s="213" t="s">
        <v>1594</v>
      </c>
      <c r="D5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4">
        <f t="shared" si="1099"/>
        <v>0</v>
      </c>
      <c r="G565" s="214"/>
      <c r="H565" s="214">
        <f t="shared" si="1100"/>
        <v>0</v>
      </c>
      <c r="I565" s="214"/>
      <c r="J565" s="214">
        <f t="shared" si="1101"/>
        <v>0</v>
      </c>
      <c r="K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4">
        <f t="shared" si="1102"/>
        <v>0</v>
      </c>
      <c r="Z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4">
        <f t="shared" si="1103"/>
        <v>0</v>
      </c>
      <c r="AD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4">
        <f t="shared" si="1104"/>
        <v>0</v>
      </c>
      <c r="AH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4">
        <f t="shared" si="1105"/>
        <v>0</v>
      </c>
      <c r="AL565" s="214">
        <f t="shared" si="1106"/>
        <v>0</v>
      </c>
    </row>
    <row r="566" spans="2:38" x14ac:dyDescent="0.25">
      <c r="B566" s="212" t="s">
        <v>1595</v>
      </c>
      <c r="C566" s="213" t="s">
        <v>811</v>
      </c>
      <c r="D5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4">
        <f t="shared" si="1099"/>
        <v>0</v>
      </c>
      <c r="G566" s="214"/>
      <c r="H566" s="214">
        <f t="shared" si="1100"/>
        <v>0</v>
      </c>
      <c r="I566" s="214"/>
      <c r="J566" s="214">
        <f t="shared" si="1101"/>
        <v>0</v>
      </c>
      <c r="K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4">
        <f t="shared" si="1102"/>
        <v>0</v>
      </c>
      <c r="Z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4">
        <f t="shared" si="1103"/>
        <v>0</v>
      </c>
      <c r="AD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4">
        <f t="shared" si="1104"/>
        <v>0</v>
      </c>
      <c r="AH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4">
        <f t="shared" si="1105"/>
        <v>0</v>
      </c>
      <c r="AL566" s="214">
        <f t="shared" si="1106"/>
        <v>0</v>
      </c>
    </row>
    <row r="567" spans="2:38" x14ac:dyDescent="0.25">
      <c r="B567" s="212" t="s">
        <v>1596</v>
      </c>
      <c r="C567" s="213" t="s">
        <v>1597</v>
      </c>
      <c r="D5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4">
        <f t="shared" si="1099"/>
        <v>0</v>
      </c>
      <c r="G567" s="214"/>
      <c r="H567" s="214">
        <f t="shared" si="1100"/>
        <v>0</v>
      </c>
      <c r="I567" s="214"/>
      <c r="J567" s="214">
        <f t="shared" si="1101"/>
        <v>0</v>
      </c>
      <c r="K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4">
        <f t="shared" si="1102"/>
        <v>0</v>
      </c>
      <c r="Z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4">
        <f t="shared" si="1103"/>
        <v>0</v>
      </c>
      <c r="AD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4">
        <f t="shared" si="1104"/>
        <v>0</v>
      </c>
      <c r="AH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4">
        <f t="shared" si="1105"/>
        <v>0</v>
      </c>
      <c r="AL567" s="214">
        <f t="shared" si="1106"/>
        <v>0</v>
      </c>
    </row>
    <row r="568" spans="2:38" x14ac:dyDescent="0.25">
      <c r="B568" s="212" t="s">
        <v>1598</v>
      </c>
      <c r="C568" s="213" t="s">
        <v>1599</v>
      </c>
      <c r="D5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4">
        <f t="shared" si="1099"/>
        <v>0</v>
      </c>
      <c r="G568" s="214"/>
      <c r="H568" s="214">
        <f t="shared" si="1100"/>
        <v>0</v>
      </c>
      <c r="I568" s="214"/>
      <c r="J568" s="214">
        <f t="shared" si="1101"/>
        <v>0</v>
      </c>
      <c r="K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4">
        <f t="shared" si="1102"/>
        <v>0</v>
      </c>
      <c r="Z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4">
        <f t="shared" si="1103"/>
        <v>0</v>
      </c>
      <c r="AD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4">
        <f t="shared" si="1104"/>
        <v>0</v>
      </c>
      <c r="AH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4">
        <f t="shared" si="1105"/>
        <v>0</v>
      </c>
      <c r="AL568" s="214">
        <f t="shared" si="1106"/>
        <v>0</v>
      </c>
    </row>
    <row r="569" spans="2:38" x14ac:dyDescent="0.25">
      <c r="B569" s="212" t="s">
        <v>1600</v>
      </c>
      <c r="C569" s="213" t="s">
        <v>1601</v>
      </c>
      <c r="D5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4">
        <f t="shared" si="1099"/>
        <v>0</v>
      </c>
      <c r="G569" s="214"/>
      <c r="H569" s="214">
        <f t="shared" si="1100"/>
        <v>0</v>
      </c>
      <c r="I569" s="214"/>
      <c r="J569" s="214">
        <f t="shared" si="1101"/>
        <v>0</v>
      </c>
      <c r="K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4">
        <f t="shared" si="1102"/>
        <v>0</v>
      </c>
      <c r="Z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4">
        <f t="shared" si="1103"/>
        <v>0</v>
      </c>
      <c r="AD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4">
        <f t="shared" si="1104"/>
        <v>0</v>
      </c>
      <c r="AH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4">
        <f t="shared" si="1105"/>
        <v>0</v>
      </c>
      <c r="AL569" s="214">
        <f t="shared" si="1106"/>
        <v>0</v>
      </c>
    </row>
    <row r="570" spans="2:38" x14ac:dyDescent="0.25">
      <c r="B570" s="212" t="s">
        <v>1602</v>
      </c>
      <c r="C570" s="213" t="s">
        <v>1603</v>
      </c>
      <c r="D5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4">
        <f t="shared" si="1099"/>
        <v>0</v>
      </c>
      <c r="G570" s="214"/>
      <c r="H570" s="214">
        <f t="shared" si="1100"/>
        <v>0</v>
      </c>
      <c r="I570" s="214"/>
      <c r="J570" s="214">
        <f t="shared" si="1101"/>
        <v>0</v>
      </c>
      <c r="K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4">
        <f t="shared" si="1102"/>
        <v>0</v>
      </c>
      <c r="Z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4">
        <f t="shared" si="1103"/>
        <v>0</v>
      </c>
      <c r="AD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4">
        <f t="shared" si="1104"/>
        <v>0</v>
      </c>
      <c r="AH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4">
        <f t="shared" si="1105"/>
        <v>0</v>
      </c>
      <c r="AL570" s="214">
        <f t="shared" si="1106"/>
        <v>0</v>
      </c>
    </row>
    <row r="571" spans="2:38" x14ac:dyDescent="0.25">
      <c r="B571" s="212" t="s">
        <v>1604</v>
      </c>
      <c r="C571" s="213" t="s">
        <v>1605</v>
      </c>
      <c r="D5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4">
        <f t="shared" si="1099"/>
        <v>0</v>
      </c>
      <c r="G571" s="214"/>
      <c r="H571" s="214">
        <f t="shared" si="1100"/>
        <v>0</v>
      </c>
      <c r="I571" s="214"/>
      <c r="J571" s="214">
        <f t="shared" si="1101"/>
        <v>0</v>
      </c>
      <c r="K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4">
        <f t="shared" si="1102"/>
        <v>0</v>
      </c>
      <c r="Z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4">
        <f t="shared" si="1103"/>
        <v>0</v>
      </c>
      <c r="AD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4">
        <f t="shared" si="1104"/>
        <v>0</v>
      </c>
      <c r="AH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4">
        <f t="shared" si="1105"/>
        <v>0</v>
      </c>
      <c r="AL571" s="214">
        <f t="shared" si="1106"/>
        <v>0</v>
      </c>
    </row>
    <row r="572" spans="2:38" x14ac:dyDescent="0.25">
      <c r="B572" s="212" t="s">
        <v>1606</v>
      </c>
      <c r="C572" s="213" t="s">
        <v>1607</v>
      </c>
      <c r="D5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4">
        <f t="shared" si="1099"/>
        <v>0</v>
      </c>
      <c r="G572" s="214"/>
      <c r="H572" s="214">
        <f t="shared" si="1100"/>
        <v>0</v>
      </c>
      <c r="I572" s="214"/>
      <c r="J572" s="214">
        <f t="shared" si="1101"/>
        <v>0</v>
      </c>
      <c r="K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4">
        <f t="shared" si="1102"/>
        <v>0</v>
      </c>
      <c r="Z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4">
        <f t="shared" si="1103"/>
        <v>0</v>
      </c>
      <c r="AD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4">
        <f t="shared" si="1104"/>
        <v>0</v>
      </c>
      <c r="AH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4">
        <f t="shared" si="1105"/>
        <v>0</v>
      </c>
      <c r="AL572" s="214">
        <f t="shared" si="1106"/>
        <v>0</v>
      </c>
    </row>
    <row r="573" spans="2:38" x14ac:dyDescent="0.25">
      <c r="B573" s="212" t="s">
        <v>1608</v>
      </c>
      <c r="C573" s="213" t="s">
        <v>1609</v>
      </c>
      <c r="D5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4">
        <f t="shared" si="1099"/>
        <v>0</v>
      </c>
      <c r="G573" s="214"/>
      <c r="H573" s="214">
        <f t="shared" si="1100"/>
        <v>0</v>
      </c>
      <c r="I573" s="214"/>
      <c r="J573" s="214">
        <f t="shared" si="1101"/>
        <v>0</v>
      </c>
      <c r="K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4">
        <f t="shared" si="1102"/>
        <v>0</v>
      </c>
      <c r="Z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4">
        <f t="shared" si="1103"/>
        <v>0</v>
      </c>
      <c r="AD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4">
        <f t="shared" si="1104"/>
        <v>0</v>
      </c>
      <c r="AH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4">
        <f t="shared" si="1105"/>
        <v>0</v>
      </c>
      <c r="AL573" s="214">
        <f t="shared" si="1106"/>
        <v>0</v>
      </c>
    </row>
    <row r="574" spans="2:38" x14ac:dyDescent="0.25">
      <c r="B574" s="212" t="s">
        <v>1610</v>
      </c>
      <c r="C574" s="213" t="s">
        <v>1611</v>
      </c>
      <c r="D5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4">
        <f t="shared" si="1099"/>
        <v>0</v>
      </c>
      <c r="G574" s="214"/>
      <c r="H574" s="214">
        <f t="shared" si="1100"/>
        <v>0</v>
      </c>
      <c r="I574" s="214"/>
      <c r="J574" s="214">
        <f t="shared" si="1101"/>
        <v>0</v>
      </c>
      <c r="K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4">
        <f t="shared" si="1102"/>
        <v>0</v>
      </c>
      <c r="Z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4">
        <f t="shared" si="1103"/>
        <v>0</v>
      </c>
      <c r="AD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4">
        <f t="shared" si="1104"/>
        <v>0</v>
      </c>
      <c r="AH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4">
        <f t="shared" si="1105"/>
        <v>0</v>
      </c>
      <c r="AL574" s="214">
        <f t="shared" si="1106"/>
        <v>0</v>
      </c>
    </row>
    <row r="575" spans="2:38" x14ac:dyDescent="0.25">
      <c r="B575" s="212" t="s">
        <v>1612</v>
      </c>
      <c r="C575" s="213" t="s">
        <v>1613</v>
      </c>
      <c r="D5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4">
        <f t="shared" si="1099"/>
        <v>0</v>
      </c>
      <c r="G575" s="214"/>
      <c r="H575" s="214">
        <f t="shared" si="1100"/>
        <v>0</v>
      </c>
      <c r="I575" s="214"/>
      <c r="J575" s="214">
        <f t="shared" si="1101"/>
        <v>0</v>
      </c>
      <c r="K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4">
        <f t="shared" si="1102"/>
        <v>0</v>
      </c>
      <c r="Z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4">
        <f t="shared" si="1103"/>
        <v>0</v>
      </c>
      <c r="AD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4">
        <f t="shared" si="1104"/>
        <v>0</v>
      </c>
      <c r="AH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4">
        <f t="shared" si="1105"/>
        <v>0</v>
      </c>
      <c r="AL575" s="214">
        <f t="shared" si="1106"/>
        <v>0</v>
      </c>
    </row>
    <row r="576" spans="2:38" x14ac:dyDescent="0.25">
      <c r="B576" s="212" t="s">
        <v>1614</v>
      </c>
      <c r="C576" s="213" t="s">
        <v>1615</v>
      </c>
      <c r="D5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4">
        <f t="shared" si="1099"/>
        <v>0</v>
      </c>
      <c r="G576" s="214"/>
      <c r="H576" s="214">
        <f t="shared" si="1100"/>
        <v>0</v>
      </c>
      <c r="I576" s="214"/>
      <c r="J576" s="214">
        <f t="shared" si="1101"/>
        <v>0</v>
      </c>
      <c r="K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4">
        <f t="shared" si="1102"/>
        <v>0</v>
      </c>
      <c r="Z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4">
        <f t="shared" si="1103"/>
        <v>0</v>
      </c>
      <c r="AD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4">
        <f t="shared" si="1104"/>
        <v>0</v>
      </c>
      <c r="AH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4">
        <f t="shared" si="1105"/>
        <v>0</v>
      </c>
      <c r="AL576" s="214">
        <f t="shared" si="1106"/>
        <v>0</v>
      </c>
    </row>
    <row r="577" spans="2:38" x14ac:dyDescent="0.25">
      <c r="B577" s="212" t="s">
        <v>1616</v>
      </c>
      <c r="C577" s="213" t="s">
        <v>1617</v>
      </c>
      <c r="D5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4">
        <f t="shared" si="1099"/>
        <v>0</v>
      </c>
      <c r="G577" s="214"/>
      <c r="H577" s="214">
        <f t="shared" si="1100"/>
        <v>0</v>
      </c>
      <c r="I577" s="214"/>
      <c r="J577" s="214">
        <f t="shared" si="1101"/>
        <v>0</v>
      </c>
      <c r="K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4">
        <f t="shared" si="1102"/>
        <v>0</v>
      </c>
      <c r="Z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4">
        <f t="shared" si="1103"/>
        <v>0</v>
      </c>
      <c r="AD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4">
        <f t="shared" si="1104"/>
        <v>0</v>
      </c>
      <c r="AH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4">
        <f t="shared" si="1105"/>
        <v>0</v>
      </c>
      <c r="AL577" s="214">
        <f t="shared" si="1106"/>
        <v>0</v>
      </c>
    </row>
    <row r="578" spans="2:38" x14ac:dyDescent="0.25">
      <c r="B578" s="212" t="s">
        <v>1618</v>
      </c>
      <c r="C578" s="213" t="s">
        <v>1619</v>
      </c>
      <c r="D5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4">
        <f t="shared" si="1099"/>
        <v>0</v>
      </c>
      <c r="G578" s="214"/>
      <c r="H578" s="214">
        <f t="shared" si="1100"/>
        <v>0</v>
      </c>
      <c r="I578" s="214"/>
      <c r="J578" s="214">
        <f t="shared" si="1101"/>
        <v>0</v>
      </c>
      <c r="K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4">
        <f t="shared" si="1102"/>
        <v>0</v>
      </c>
      <c r="Z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4">
        <f t="shared" si="1103"/>
        <v>0</v>
      </c>
      <c r="AD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4">
        <f t="shared" si="1104"/>
        <v>0</v>
      </c>
      <c r="AH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4">
        <f t="shared" si="1105"/>
        <v>0</v>
      </c>
      <c r="AL578" s="214">
        <f t="shared" si="1106"/>
        <v>0</v>
      </c>
    </row>
    <row r="579" spans="2:38" x14ac:dyDescent="0.25">
      <c r="B579" s="212" t="s">
        <v>1620</v>
      </c>
      <c r="C579" s="213" t="s">
        <v>1621</v>
      </c>
      <c r="D5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4">
        <f t="shared" si="1099"/>
        <v>0</v>
      </c>
      <c r="G579" s="214"/>
      <c r="H579" s="214">
        <f t="shared" si="1100"/>
        <v>0</v>
      </c>
      <c r="I579" s="214"/>
      <c r="J579" s="214">
        <f t="shared" si="1101"/>
        <v>0</v>
      </c>
      <c r="K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4">
        <f t="shared" si="1102"/>
        <v>0</v>
      </c>
      <c r="Z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4">
        <f t="shared" si="1103"/>
        <v>0</v>
      </c>
      <c r="AD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4">
        <f t="shared" si="1104"/>
        <v>0</v>
      </c>
      <c r="AH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4">
        <f t="shared" si="1105"/>
        <v>0</v>
      </c>
      <c r="AL579" s="214">
        <f t="shared" si="1106"/>
        <v>0</v>
      </c>
    </row>
    <row r="580" spans="2:38" x14ac:dyDescent="0.25">
      <c r="B580" s="212" t="s">
        <v>1622</v>
      </c>
      <c r="C580" s="213" t="s">
        <v>1623</v>
      </c>
      <c r="D5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4">
        <f t="shared" si="1099"/>
        <v>0</v>
      </c>
      <c r="G580" s="214"/>
      <c r="H580" s="214">
        <f t="shared" si="1100"/>
        <v>0</v>
      </c>
      <c r="I580" s="214"/>
      <c r="J580" s="214">
        <f t="shared" si="1101"/>
        <v>0</v>
      </c>
      <c r="K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4">
        <f t="shared" si="1102"/>
        <v>0</v>
      </c>
      <c r="Z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4">
        <f t="shared" si="1103"/>
        <v>0</v>
      </c>
      <c r="AD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4">
        <f t="shared" si="1104"/>
        <v>0</v>
      </c>
      <c r="AH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4">
        <f t="shared" si="1105"/>
        <v>0</v>
      </c>
      <c r="AL580" s="214">
        <f t="shared" si="1106"/>
        <v>0</v>
      </c>
    </row>
    <row r="581" spans="2:38" x14ac:dyDescent="0.25">
      <c r="B581" s="209" t="s">
        <v>1624</v>
      </c>
      <c r="C581" s="210" t="s">
        <v>1625</v>
      </c>
      <c r="D581" s="211">
        <f>SUM(D582:D586)</f>
        <v>0</v>
      </c>
      <c r="E581" s="211">
        <f>SUM(E582:E586)</f>
        <v>0</v>
      </c>
      <c r="F581" s="211">
        <f t="shared" si="1099"/>
        <v>0</v>
      </c>
      <c r="G581" s="211">
        <f>SUM(G582:G586)</f>
        <v>0</v>
      </c>
      <c r="H581" s="211">
        <f t="shared" si="1100"/>
        <v>0</v>
      </c>
      <c r="I581" s="211">
        <f>SUM(I582:I586)</f>
        <v>0</v>
      </c>
      <c r="J581" s="211">
        <f t="shared" si="1101"/>
        <v>0</v>
      </c>
      <c r="K581" s="211">
        <f t="shared" ref="K581:X581" si="1107">SUM(K582:K586)</f>
        <v>0</v>
      </c>
      <c r="L581" s="211">
        <f t="shared" si="1107"/>
        <v>0</v>
      </c>
      <c r="M581" s="211">
        <f t="shared" si="1107"/>
        <v>0</v>
      </c>
      <c r="N581" s="211">
        <f t="shared" si="1107"/>
        <v>0</v>
      </c>
      <c r="O581" s="211">
        <f t="shared" si="1107"/>
        <v>0</v>
      </c>
      <c r="P581" s="211">
        <f t="shared" si="1107"/>
        <v>0</v>
      </c>
      <c r="Q581" s="211">
        <f t="shared" si="1107"/>
        <v>0</v>
      </c>
      <c r="R581" s="211">
        <f t="shared" si="1107"/>
        <v>0</v>
      </c>
      <c r="S581" s="211">
        <f t="shared" si="1107"/>
        <v>0</v>
      </c>
      <c r="T581" s="211">
        <f t="shared" si="1107"/>
        <v>0</v>
      </c>
      <c r="U581" s="211">
        <f t="shared" si="1107"/>
        <v>0</v>
      </c>
      <c r="V581" s="211">
        <f t="shared" si="1107"/>
        <v>0</v>
      </c>
      <c r="W581" s="211">
        <f t="shared" si="1107"/>
        <v>0</v>
      </c>
      <c r="X581" s="211">
        <f t="shared" si="1107"/>
        <v>0</v>
      </c>
      <c r="Y581" s="211">
        <f t="shared" si="1102"/>
        <v>0</v>
      </c>
      <c r="Z581" s="211">
        <f>SUM(Z582:Z586)</f>
        <v>0</v>
      </c>
      <c r="AA581" s="211">
        <f>SUM(AA582:AA586)</f>
        <v>0</v>
      </c>
      <c r="AB581" s="211">
        <f>SUM(AB582:AB586)</f>
        <v>0</v>
      </c>
      <c r="AC581" s="211">
        <f t="shared" si="1103"/>
        <v>0</v>
      </c>
      <c r="AD581" s="211">
        <f>SUM(AD582:AD586)</f>
        <v>0</v>
      </c>
      <c r="AE581" s="211">
        <f>SUM(AE582:AE586)</f>
        <v>0</v>
      </c>
      <c r="AF581" s="211">
        <f>SUM(AF582:AF586)</f>
        <v>0</v>
      </c>
      <c r="AG581" s="211">
        <f t="shared" si="1104"/>
        <v>0</v>
      </c>
      <c r="AH581" s="211">
        <f>SUM(AH582:AH586)</f>
        <v>0</v>
      </c>
      <c r="AI581" s="211">
        <f>SUM(AI582:AI586)</f>
        <v>0</v>
      </c>
      <c r="AJ581" s="211">
        <f>SUM(AJ582:AJ586)</f>
        <v>0</v>
      </c>
      <c r="AK581" s="211">
        <f t="shared" si="1105"/>
        <v>0</v>
      </c>
      <c r="AL581" s="211">
        <f t="shared" si="1106"/>
        <v>0</v>
      </c>
    </row>
    <row r="582" spans="2:38" x14ac:dyDescent="0.25">
      <c r="B582" s="212" t="s">
        <v>1626</v>
      </c>
      <c r="C582" s="213" t="s">
        <v>1627</v>
      </c>
      <c r="D5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4">
        <f t="shared" si="1099"/>
        <v>0</v>
      </c>
      <c r="G582" s="214"/>
      <c r="H582" s="214">
        <f t="shared" si="1100"/>
        <v>0</v>
      </c>
      <c r="I582" s="214"/>
      <c r="J582" s="214">
        <f t="shared" si="1101"/>
        <v>0</v>
      </c>
      <c r="K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4">
        <f t="shared" si="1102"/>
        <v>0</v>
      </c>
      <c r="Z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4">
        <f t="shared" si="1103"/>
        <v>0</v>
      </c>
      <c r="AD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4">
        <f t="shared" si="1104"/>
        <v>0</v>
      </c>
      <c r="AH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4">
        <f t="shared" si="1105"/>
        <v>0</v>
      </c>
      <c r="AL582" s="214">
        <f t="shared" si="1106"/>
        <v>0</v>
      </c>
    </row>
    <row r="583" spans="2:38" x14ac:dyDescent="0.25">
      <c r="B583" s="212" t="s">
        <v>1628</v>
      </c>
      <c r="C583" s="213" t="s">
        <v>1629</v>
      </c>
      <c r="D5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4">
        <f t="shared" si="1099"/>
        <v>0</v>
      </c>
      <c r="G583" s="214"/>
      <c r="H583" s="214">
        <f t="shared" si="1100"/>
        <v>0</v>
      </c>
      <c r="I583" s="214"/>
      <c r="J583" s="214">
        <f t="shared" si="1101"/>
        <v>0</v>
      </c>
      <c r="K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4">
        <f t="shared" si="1102"/>
        <v>0</v>
      </c>
      <c r="Z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4">
        <f t="shared" si="1103"/>
        <v>0</v>
      </c>
      <c r="AD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4">
        <f t="shared" si="1104"/>
        <v>0</v>
      </c>
      <c r="AH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4">
        <f t="shared" si="1105"/>
        <v>0</v>
      </c>
      <c r="AL583" s="214">
        <f t="shared" si="1106"/>
        <v>0</v>
      </c>
    </row>
    <row r="584" spans="2:38" x14ac:dyDescent="0.25">
      <c r="B584" s="212" t="s">
        <v>1630</v>
      </c>
      <c r="C584" s="213" t="s">
        <v>1631</v>
      </c>
      <c r="D5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4">
        <f t="shared" si="1099"/>
        <v>0</v>
      </c>
      <c r="G584" s="214"/>
      <c r="H584" s="214">
        <f t="shared" si="1100"/>
        <v>0</v>
      </c>
      <c r="I584" s="214"/>
      <c r="J584" s="214">
        <f t="shared" si="1101"/>
        <v>0</v>
      </c>
      <c r="K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4">
        <f t="shared" si="1102"/>
        <v>0</v>
      </c>
      <c r="Z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4">
        <f t="shared" si="1103"/>
        <v>0</v>
      </c>
      <c r="AD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4">
        <f t="shared" si="1104"/>
        <v>0</v>
      </c>
      <c r="AH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4">
        <f t="shared" si="1105"/>
        <v>0</v>
      </c>
      <c r="AL584" s="214">
        <f t="shared" si="1106"/>
        <v>0</v>
      </c>
    </row>
    <row r="585" spans="2:38" x14ac:dyDescent="0.25">
      <c r="B585" s="212" t="s">
        <v>1632</v>
      </c>
      <c r="C585" s="213" t="s">
        <v>1633</v>
      </c>
      <c r="D5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4">
        <f t="shared" si="1099"/>
        <v>0</v>
      </c>
      <c r="G585" s="214"/>
      <c r="H585" s="214">
        <f t="shared" si="1100"/>
        <v>0</v>
      </c>
      <c r="I585" s="214"/>
      <c r="J585" s="214">
        <f t="shared" si="1101"/>
        <v>0</v>
      </c>
      <c r="K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4">
        <f t="shared" si="1102"/>
        <v>0</v>
      </c>
      <c r="Z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4">
        <f t="shared" si="1103"/>
        <v>0</v>
      </c>
      <c r="AD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4">
        <f t="shared" si="1104"/>
        <v>0</v>
      </c>
      <c r="AH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4">
        <f t="shared" si="1105"/>
        <v>0</v>
      </c>
      <c r="AL585" s="214">
        <f t="shared" si="1106"/>
        <v>0</v>
      </c>
    </row>
    <row r="586" spans="2:38" x14ac:dyDescent="0.25">
      <c r="B586" s="212" t="s">
        <v>1634</v>
      </c>
      <c r="C586" s="213" t="s">
        <v>1635</v>
      </c>
      <c r="D5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4">
        <f t="shared" si="1099"/>
        <v>0</v>
      </c>
      <c r="G586" s="214"/>
      <c r="H586" s="214">
        <f t="shared" si="1100"/>
        <v>0</v>
      </c>
      <c r="I586" s="214"/>
      <c r="J586" s="214">
        <f t="shared" si="1101"/>
        <v>0</v>
      </c>
      <c r="K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4">
        <f t="shared" si="1102"/>
        <v>0</v>
      </c>
      <c r="Z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4">
        <f t="shared" si="1103"/>
        <v>0</v>
      </c>
      <c r="AD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4">
        <f t="shared" si="1104"/>
        <v>0</v>
      </c>
      <c r="AH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4">
        <f t="shared" si="1105"/>
        <v>0</v>
      </c>
      <c r="AL586" s="214">
        <f t="shared" si="1106"/>
        <v>0</v>
      </c>
    </row>
    <row r="587" spans="2:38" ht="26.25" x14ac:dyDescent="0.25">
      <c r="B587" s="215"/>
      <c r="C587" s="501" t="s">
        <v>370</v>
      </c>
      <c r="D587" s="216">
        <f>D12+D86+D97+D110+D212+D229+D330+D336+D393+D407+D412+D449+D501+D518+D562+D581</f>
        <v>2652000</v>
      </c>
      <c r="E587" s="216">
        <f>E12+E86+E97+E110+E212+E229+E330+E336+E393+E407+E412+E449+E501+E518+E562</f>
        <v>102000</v>
      </c>
      <c r="F587" s="216">
        <f t="shared" si="919"/>
        <v>2754000</v>
      </c>
      <c r="G587" s="216">
        <f>G12+G86+G97+G110+G212+G229+G330+G336+G393+G407+G412+G449+G501+G518+G562</f>
        <v>0</v>
      </c>
      <c r="H587" s="216">
        <f t="shared" si="922"/>
        <v>2754000</v>
      </c>
      <c r="I587" s="216">
        <f>I12+I86+I97+I110+I212+I229+I330+I336+I393+I407+I412+I449+I501+I518+I562</f>
        <v>0</v>
      </c>
      <c r="J587" s="216">
        <f t="shared" si="923"/>
        <v>2754000</v>
      </c>
      <c r="K587" s="216">
        <f t="shared" ref="K587:X587" si="1108">K12+K86+K97+K110+K212+K229+K330+K336+K393+K407+K412+K449+K501+K518+K562</f>
        <v>114451</v>
      </c>
      <c r="L587" s="216">
        <f t="shared" si="1108"/>
        <v>0</v>
      </c>
      <c r="M587" s="216">
        <f t="shared" si="1108"/>
        <v>0</v>
      </c>
      <c r="N587" s="216">
        <f t="shared" si="1108"/>
        <v>0</v>
      </c>
      <c r="O587" s="216">
        <f t="shared" si="1108"/>
        <v>300000</v>
      </c>
      <c r="P587" s="216">
        <f t="shared" si="1108"/>
        <v>0</v>
      </c>
      <c r="Q587" s="216">
        <f t="shared" si="1108"/>
        <v>2352000</v>
      </c>
      <c r="R587" s="216">
        <f t="shared" si="1108"/>
        <v>0</v>
      </c>
      <c r="S587" s="216">
        <f t="shared" si="1108"/>
        <v>0</v>
      </c>
      <c r="T587" s="216">
        <f t="shared" si="1108"/>
        <v>0</v>
      </c>
      <c r="U587" s="216">
        <f t="shared" si="1108"/>
        <v>72000</v>
      </c>
      <c r="V587" s="216">
        <f t="shared" si="1108"/>
        <v>2652000</v>
      </c>
      <c r="W587" s="216">
        <f t="shared" si="1108"/>
        <v>0</v>
      </c>
      <c r="X587" s="216">
        <f t="shared" si="1108"/>
        <v>105000</v>
      </c>
      <c r="Y587" s="216">
        <f t="shared" si="925"/>
        <v>2757000</v>
      </c>
      <c r="Z587" s="216">
        <f>Z12+Z86+Z97+Z110+Z212+Z229+Z330+Z336+Z393+Z407+Z412+Z449+Z501+Z518+Z562</f>
        <v>585</v>
      </c>
      <c r="AA587" s="216">
        <f>AA12+AA86+AA97+AA110+AA212+AA229+AA330+AA336+AA393+AA407+AA412+AA449+AA501+AA518+AA562</f>
        <v>80866</v>
      </c>
      <c r="AB587" s="216">
        <f>AB12+AB86+AB97+AB110+AB212+AB229+AB330+AB336+AB393+AB407+AB412+AB449+AB501+AB518+AB562</f>
        <v>0</v>
      </c>
      <c r="AC587" s="216">
        <f t="shared" si="926"/>
        <v>81451</v>
      </c>
      <c r="AD587" s="216">
        <f>AD12+AD86+AD97+AD110+AD212+AD229+AD330+AD336+AD393+AD407+AD412+AD449+AD501+AD518+AD562</f>
        <v>0</v>
      </c>
      <c r="AE587" s="216">
        <f>AE12+AE86+AE97+AE110+AE212+AE229+AE330+AE336+AE393+AE407+AE412+AE449+AE501+AE518+AE562</f>
        <v>0</v>
      </c>
      <c r="AF587" s="216">
        <f>AF12+AF86+AF97+AF110+AF212+AF229+AF330+AF336+AF393+AF407+AF412+AF449+AF501+AF518+AF562</f>
        <v>0</v>
      </c>
      <c r="AG587" s="216">
        <f t="shared" si="927"/>
        <v>0</v>
      </c>
      <c r="AH587" s="216">
        <f>AH12+AH86+AH97+AH110+AH212+AH229+AH330+AH336+AH393+AH407+AH412+AH449+AH501+AH518+AH562</f>
        <v>0</v>
      </c>
      <c r="AI587" s="216">
        <f>AI12+AI86+AI97+AI110+AI212+AI229+AI330+AI336+AI393+AI407+AI412+AI449+AI501+AI518+AI562</f>
        <v>0</v>
      </c>
      <c r="AJ587" s="216">
        <f>AJ12+AJ86+AJ97+AJ110+AJ212+AJ229+AJ330+AJ336+AJ393+AJ407+AJ412+AJ449+AJ501+AJ518+AJ562</f>
        <v>0</v>
      </c>
      <c r="AK587" s="216">
        <f t="shared" si="928"/>
        <v>0</v>
      </c>
      <c r="AL587" s="216">
        <f t="shared" si="929"/>
        <v>2838451</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18"/>
  <sheetViews>
    <sheetView showGridLines="0" topLeftCell="A7" zoomScale="80" zoomScaleNormal="80" workbookViewId="0">
      <selection activeCell="F11" sqref="F11"/>
    </sheetView>
  </sheetViews>
  <sheetFormatPr baseColWidth="10" defaultColWidth="11.5703125" defaultRowHeight="15" x14ac:dyDescent="0.25"/>
  <cols>
    <col min="1" max="1" width="1.85546875" style="115" customWidth="1"/>
    <col min="2" max="2" width="17" style="115" customWidth="1"/>
    <col min="3" max="3" width="50" style="115" bestFit="1" customWidth="1"/>
    <col min="4" max="4" width="23.5703125" style="115" customWidth="1"/>
    <col min="5" max="5" width="10.140625" style="115" customWidth="1"/>
    <col min="6" max="7" width="13.85546875" style="115" customWidth="1"/>
    <col min="8" max="8" width="13.85546875" style="97" customWidth="1"/>
    <col min="9" max="9" width="39.42578125" style="115" bestFit="1" customWidth="1"/>
    <col min="10" max="10" width="58.28515625" style="115" bestFit="1" customWidth="1"/>
    <col min="11" max="11" width="51.7109375" style="115" bestFit="1" customWidth="1"/>
    <col min="12" max="12" width="14.42578125" style="115" customWidth="1"/>
    <col min="13" max="33" width="11.5703125" style="115"/>
    <col min="34" max="34" width="45.42578125" style="115" bestFit="1" customWidth="1"/>
    <col min="35" max="35" width="35.28515625" style="115" bestFit="1" customWidth="1"/>
    <col min="36" max="36" width="35.7109375" style="115" bestFit="1" customWidth="1"/>
    <col min="37" max="41" width="46" style="115" customWidth="1"/>
    <col min="42" max="45" width="46.5703125" style="115" bestFit="1" customWidth="1"/>
    <col min="46" max="49" width="46.7109375" style="115" bestFit="1" customWidth="1"/>
    <col min="50" max="53" width="46.140625" style="115" bestFit="1" customWidth="1"/>
    <col min="54" max="56" width="45.42578125" style="115" bestFit="1" customWidth="1"/>
    <col min="57" max="57" width="49.28515625" style="115" bestFit="1" customWidth="1"/>
    <col min="58" max="61" width="46" style="115" bestFit="1" customWidth="1"/>
    <col min="62" max="65" width="46.5703125" style="115" bestFit="1" customWidth="1"/>
    <col min="66" max="69" width="46.7109375" style="115" bestFit="1" customWidth="1"/>
    <col min="70" max="73" width="46.140625" style="115" bestFit="1" customWidth="1"/>
    <col min="74" max="77" width="12.7109375" style="115" bestFit="1" customWidth="1"/>
    <col min="78" max="78" width="11.5703125" style="115"/>
    <col min="79" max="79" width="12.7109375" style="115" bestFit="1" customWidth="1"/>
    <col min="80" max="80" width="11.5703125" style="115"/>
    <col min="81" max="83" width="12.7109375" style="115" bestFit="1" customWidth="1"/>
    <col min="84" max="16384" width="11.5703125" style="115"/>
  </cols>
  <sheetData>
    <row r="1" spans="1:576" ht="26.25" hidden="1" x14ac:dyDescent="0.25">
      <c r="A1" s="217"/>
      <c r="B1" s="220"/>
      <c r="C1" s="212" t="s">
        <v>377</v>
      </c>
      <c r="D1" s="212" t="s">
        <v>795</v>
      </c>
      <c r="E1" s="212" t="s">
        <v>797</v>
      </c>
      <c r="F1" s="212" t="s">
        <v>799</v>
      </c>
      <c r="G1" s="212" t="s">
        <v>801</v>
      </c>
      <c r="H1" s="212" t="s">
        <v>803</v>
      </c>
      <c r="I1" s="212" t="s">
        <v>805</v>
      </c>
      <c r="J1" s="212" t="s">
        <v>378</v>
      </c>
      <c r="K1" s="212" t="s">
        <v>808</v>
      </c>
      <c r="L1" s="212" t="s">
        <v>379</v>
      </c>
      <c r="M1" s="212" t="s">
        <v>810</v>
      </c>
      <c r="N1" s="212" t="s">
        <v>812</v>
      </c>
      <c r="O1" s="212" t="s">
        <v>814</v>
      </c>
      <c r="P1" s="212" t="s">
        <v>380</v>
      </c>
      <c r="Q1" s="212" t="s">
        <v>815</v>
      </c>
      <c r="R1" s="212" t="s">
        <v>818</v>
      </c>
      <c r="S1" s="212" t="s">
        <v>381</v>
      </c>
      <c r="T1" s="212" t="s">
        <v>820</v>
      </c>
      <c r="U1" s="212" t="s">
        <v>382</v>
      </c>
      <c r="V1" s="212" t="s">
        <v>821</v>
      </c>
      <c r="W1" s="212" t="s">
        <v>822</v>
      </c>
      <c r="X1" s="212" t="s">
        <v>826</v>
      </c>
      <c r="Y1" s="212" t="s">
        <v>374</v>
      </c>
      <c r="Z1" s="212" t="s">
        <v>841</v>
      </c>
      <c r="AA1" s="220"/>
      <c r="AB1" s="212" t="s">
        <v>843</v>
      </c>
      <c r="AC1" s="212" t="s">
        <v>384</v>
      </c>
      <c r="AD1" s="212" t="s">
        <v>845</v>
      </c>
      <c r="AE1" s="212" t="s">
        <v>847</v>
      </c>
      <c r="AF1" s="212" t="s">
        <v>385</v>
      </c>
      <c r="AG1" s="212" t="s">
        <v>849</v>
      </c>
      <c r="AH1" s="212" t="s">
        <v>851</v>
      </c>
      <c r="AI1" s="212" t="s">
        <v>386</v>
      </c>
      <c r="AJ1" s="212" t="s">
        <v>852</v>
      </c>
      <c r="AK1" s="212" t="s">
        <v>854</v>
      </c>
      <c r="AL1" s="212" t="s">
        <v>855</v>
      </c>
      <c r="AM1" s="212" t="s">
        <v>856</v>
      </c>
      <c r="AN1" s="212" t="s">
        <v>858</v>
      </c>
      <c r="AO1" s="212" t="s">
        <v>860</v>
      </c>
      <c r="AP1" s="212" t="s">
        <v>861</v>
      </c>
      <c r="AQ1" s="212" t="s">
        <v>387</v>
      </c>
      <c r="AR1" s="212" t="s">
        <v>863</v>
      </c>
      <c r="AS1" s="212" t="s">
        <v>865</v>
      </c>
      <c r="AT1" s="212" t="s">
        <v>867</v>
      </c>
      <c r="AU1" s="212" t="s">
        <v>869</v>
      </c>
      <c r="AV1" s="212" t="s">
        <v>871</v>
      </c>
      <c r="AW1" s="212" t="s">
        <v>873</v>
      </c>
      <c r="AX1" s="212" t="s">
        <v>875</v>
      </c>
      <c r="AY1" s="212" t="s">
        <v>877</v>
      </c>
      <c r="AZ1" s="220"/>
      <c r="BA1" s="212" t="s">
        <v>389</v>
      </c>
      <c r="BB1" s="212" t="s">
        <v>899</v>
      </c>
      <c r="BC1" s="212" t="s">
        <v>390</v>
      </c>
      <c r="BD1" s="212" t="s">
        <v>901</v>
      </c>
      <c r="BE1" s="212" t="s">
        <v>903</v>
      </c>
      <c r="BF1" s="220"/>
      <c r="BG1" s="212" t="s">
        <v>392</v>
      </c>
      <c r="BH1" s="212" t="s">
        <v>905</v>
      </c>
      <c r="BI1" s="212" t="s">
        <v>393</v>
      </c>
      <c r="BJ1" s="212" t="s">
        <v>907</v>
      </c>
      <c r="BK1" s="212" t="s">
        <v>909</v>
      </c>
      <c r="BL1" s="212" t="s">
        <v>911</v>
      </c>
      <c r="BM1" s="220"/>
      <c r="BN1" s="212" t="s">
        <v>917</v>
      </c>
      <c r="BO1" s="212" t="s">
        <v>919</v>
      </c>
      <c r="BP1" s="212" t="s">
        <v>395</v>
      </c>
      <c r="BQ1" s="212" t="s">
        <v>913</v>
      </c>
      <c r="BR1" s="212" t="s">
        <v>915</v>
      </c>
      <c r="BS1" s="212" t="s">
        <v>396</v>
      </c>
      <c r="BT1" s="212" t="s">
        <v>921</v>
      </c>
      <c r="BU1" s="212" t="s">
        <v>397</v>
      </c>
      <c r="BV1" s="212" t="s">
        <v>922</v>
      </c>
      <c r="BW1" s="209"/>
      <c r="BX1" s="220"/>
      <c r="BY1" s="212" t="s">
        <v>398</v>
      </c>
      <c r="BZ1" s="212" t="s">
        <v>827</v>
      </c>
      <c r="CA1" s="212" t="s">
        <v>829</v>
      </c>
      <c r="CB1" s="212" t="s">
        <v>831</v>
      </c>
      <c r="CC1" s="212" t="s">
        <v>399</v>
      </c>
      <c r="CD1" s="212" t="s">
        <v>833</v>
      </c>
      <c r="CE1" s="212" t="s">
        <v>835</v>
      </c>
      <c r="CF1" s="212" t="s">
        <v>837</v>
      </c>
      <c r="CG1" s="212" t="s">
        <v>839</v>
      </c>
      <c r="CH1" s="209"/>
      <c r="CI1" s="220"/>
      <c r="CJ1" s="212" t="s">
        <v>400</v>
      </c>
      <c r="CK1" s="212" t="s">
        <v>879</v>
      </c>
      <c r="CL1" s="212" t="s">
        <v>881</v>
      </c>
      <c r="CM1" s="212" t="s">
        <v>883</v>
      </c>
      <c r="CN1" s="212" t="s">
        <v>885</v>
      </c>
      <c r="CO1" s="212" t="s">
        <v>887</v>
      </c>
      <c r="CP1" s="212" t="s">
        <v>889</v>
      </c>
      <c r="CQ1" s="212" t="s">
        <v>891</v>
      </c>
      <c r="CR1" s="212" t="s">
        <v>893</v>
      </c>
      <c r="CS1" s="212" t="s">
        <v>895</v>
      </c>
      <c r="CT1" s="212" t="s">
        <v>897</v>
      </c>
      <c r="CU1" s="209"/>
      <c r="CV1" s="220"/>
      <c r="CW1" s="212" t="s">
        <v>923</v>
      </c>
      <c r="CX1" s="212" t="s">
        <v>924</v>
      </c>
      <c r="CY1" s="212" t="s">
        <v>926</v>
      </c>
      <c r="CZ1" s="212" t="s">
        <v>403</v>
      </c>
      <c r="DA1" s="212" t="s">
        <v>928</v>
      </c>
      <c r="DB1" s="212" t="s">
        <v>930</v>
      </c>
      <c r="DC1" s="212" t="s">
        <v>932</v>
      </c>
      <c r="DD1" s="212" t="s">
        <v>934</v>
      </c>
      <c r="DE1" s="212" t="s">
        <v>936</v>
      </c>
      <c r="DF1" s="212" t="s">
        <v>938</v>
      </c>
      <c r="DG1" s="220"/>
      <c r="DH1" s="212" t="s">
        <v>405</v>
      </c>
      <c r="DI1" s="212" t="s">
        <v>940</v>
      </c>
      <c r="DJ1" s="212" t="s">
        <v>406</v>
      </c>
      <c r="DK1" s="212" t="s">
        <v>942</v>
      </c>
      <c r="DL1" s="212" t="s">
        <v>944</v>
      </c>
      <c r="DM1" s="212" t="s">
        <v>946</v>
      </c>
      <c r="DN1" s="212" t="s">
        <v>948</v>
      </c>
      <c r="DO1" s="212" t="s">
        <v>950</v>
      </c>
      <c r="DP1" s="212" t="s">
        <v>952</v>
      </c>
      <c r="DQ1" s="212" t="s">
        <v>954</v>
      </c>
      <c r="DR1" s="212" t="s">
        <v>407</v>
      </c>
      <c r="DS1" s="212" t="s">
        <v>956</v>
      </c>
      <c r="DT1" s="212" t="s">
        <v>958</v>
      </c>
      <c r="DU1" s="212" t="s">
        <v>960</v>
      </c>
      <c r="DV1" s="220"/>
      <c r="DW1" s="212" t="s">
        <v>962</v>
      </c>
      <c r="DX1" s="212" t="s">
        <v>409</v>
      </c>
      <c r="DY1" s="212" t="s">
        <v>964</v>
      </c>
      <c r="DZ1" s="212" t="s">
        <v>410</v>
      </c>
      <c r="EA1" s="212" t="s">
        <v>966</v>
      </c>
      <c r="EB1" s="212" t="s">
        <v>968</v>
      </c>
      <c r="EC1" s="212" t="s">
        <v>970</v>
      </c>
      <c r="ED1" s="212" t="s">
        <v>972</v>
      </c>
      <c r="EE1" s="212" t="s">
        <v>974</v>
      </c>
      <c r="EF1" s="212" t="s">
        <v>976</v>
      </c>
      <c r="EG1" s="212" t="s">
        <v>978</v>
      </c>
      <c r="EH1" s="212" t="s">
        <v>980</v>
      </c>
      <c r="EI1" s="212" t="s">
        <v>982</v>
      </c>
      <c r="EJ1" s="212" t="s">
        <v>984</v>
      </c>
      <c r="EK1" s="212" t="s">
        <v>986</v>
      </c>
      <c r="EL1" s="220"/>
      <c r="EM1" s="212" t="s">
        <v>988</v>
      </c>
      <c r="EN1" s="212" t="s">
        <v>412</v>
      </c>
      <c r="EO1" s="212" t="s">
        <v>990</v>
      </c>
      <c r="EP1" s="212" t="s">
        <v>992</v>
      </c>
      <c r="EQ1" s="212" t="s">
        <v>413</v>
      </c>
      <c r="ER1" s="212" t="s">
        <v>994</v>
      </c>
      <c r="ES1" s="212" t="s">
        <v>996</v>
      </c>
      <c r="ET1" s="212" t="s">
        <v>414</v>
      </c>
      <c r="EU1" s="212" t="s">
        <v>998</v>
      </c>
      <c r="EV1" s="212" t="s">
        <v>1000</v>
      </c>
      <c r="EW1" s="212" t="s">
        <v>1002</v>
      </c>
      <c r="EX1" s="212" t="s">
        <v>415</v>
      </c>
      <c r="EY1" s="212" t="s">
        <v>1004</v>
      </c>
      <c r="EZ1" s="212" t="s">
        <v>1006</v>
      </c>
      <c r="FA1" s="220"/>
      <c r="FB1" s="212" t="s">
        <v>417</v>
      </c>
      <c r="FC1" s="212" t="s">
        <v>1008</v>
      </c>
      <c r="FD1" s="212" t="s">
        <v>1010</v>
      </c>
      <c r="FE1" s="212" t="s">
        <v>1012</v>
      </c>
      <c r="FF1" s="212" t="s">
        <v>1014</v>
      </c>
      <c r="FG1" s="212" t="s">
        <v>418</v>
      </c>
      <c r="FH1" s="212" t="s">
        <v>1016</v>
      </c>
      <c r="FI1" s="212" t="s">
        <v>1018</v>
      </c>
      <c r="FJ1" s="212" t="s">
        <v>1020</v>
      </c>
      <c r="FK1" s="212" t="s">
        <v>1022</v>
      </c>
      <c r="FL1" s="212" t="s">
        <v>1024</v>
      </c>
      <c r="FM1" s="212" t="s">
        <v>419</v>
      </c>
      <c r="FN1" s="212" t="s">
        <v>1027</v>
      </c>
      <c r="FO1" s="212" t="s">
        <v>420</v>
      </c>
      <c r="FP1" s="212" t="s">
        <v>1030</v>
      </c>
      <c r="FQ1" s="212" t="s">
        <v>1031</v>
      </c>
      <c r="FR1" s="212" t="s">
        <v>1033</v>
      </c>
      <c r="FS1" s="212" t="s">
        <v>421</v>
      </c>
      <c r="FT1" s="212" t="s">
        <v>1036</v>
      </c>
      <c r="FU1" s="212" t="s">
        <v>1037</v>
      </c>
      <c r="FV1" s="212" t="s">
        <v>1039</v>
      </c>
      <c r="FW1" s="212" t="s">
        <v>422</v>
      </c>
      <c r="FX1" s="212" t="s">
        <v>1042</v>
      </c>
      <c r="FY1" s="212" t="s">
        <v>1044</v>
      </c>
      <c r="FZ1" s="212" t="s">
        <v>1046</v>
      </c>
      <c r="GA1" s="220"/>
      <c r="GB1" s="212" t="s">
        <v>424</v>
      </c>
      <c r="GC1" s="212" t="s">
        <v>425</v>
      </c>
      <c r="GD1" s="220"/>
      <c r="GE1" s="212" t="s">
        <v>427</v>
      </c>
      <c r="GF1" s="212" t="s">
        <v>1069</v>
      </c>
      <c r="GG1" s="212" t="s">
        <v>1071</v>
      </c>
      <c r="GH1" s="212" t="s">
        <v>1073</v>
      </c>
      <c r="GI1" s="212" t="s">
        <v>1075</v>
      </c>
      <c r="GJ1" s="212" t="s">
        <v>1077</v>
      </c>
      <c r="GK1" s="220"/>
      <c r="GL1" s="212" t="s">
        <v>429</v>
      </c>
      <c r="GM1" s="212" t="s">
        <v>1079</v>
      </c>
      <c r="GN1" s="212" t="s">
        <v>1081</v>
      </c>
      <c r="GO1" s="212" t="s">
        <v>1083</v>
      </c>
      <c r="GP1" s="212" t="s">
        <v>1085</v>
      </c>
      <c r="GQ1" s="212" t="s">
        <v>1087</v>
      </c>
      <c r="GR1" s="212" t="s">
        <v>1089</v>
      </c>
      <c r="GS1" s="209"/>
      <c r="GT1" s="220"/>
      <c r="GU1" s="212" t="s">
        <v>430</v>
      </c>
      <c r="GV1" s="212" t="s">
        <v>1048</v>
      </c>
      <c r="GW1" s="212" t="s">
        <v>1050</v>
      </c>
      <c r="GX1" s="212" t="s">
        <v>1052</v>
      </c>
      <c r="GY1" s="212" t="s">
        <v>1054</v>
      </c>
      <c r="GZ1" s="212" t="s">
        <v>1056</v>
      </c>
      <c r="HA1" s="212" t="s">
        <v>1058</v>
      </c>
      <c r="HB1" s="220"/>
      <c r="HC1" s="212" t="s">
        <v>431</v>
      </c>
      <c r="HD1" s="212" t="s">
        <v>1060</v>
      </c>
      <c r="HE1" s="212" t="s">
        <v>1062</v>
      </c>
      <c r="HF1" s="212" t="s">
        <v>1063</v>
      </c>
      <c r="HG1" s="212" t="s">
        <v>432</v>
      </c>
      <c r="HH1" s="212" t="s">
        <v>1066</v>
      </c>
      <c r="HI1" s="212" t="s">
        <v>1067</v>
      </c>
      <c r="HJ1" s="209"/>
      <c r="HK1" s="220"/>
      <c r="HL1" s="212" t="s">
        <v>435</v>
      </c>
      <c r="HM1" s="212" t="s">
        <v>1091</v>
      </c>
      <c r="HN1" s="212" t="s">
        <v>1093</v>
      </c>
      <c r="HO1" s="212" t="s">
        <v>1095</v>
      </c>
      <c r="HP1" s="212" t="s">
        <v>1097</v>
      </c>
      <c r="HQ1" s="212" t="s">
        <v>436</v>
      </c>
      <c r="HR1" s="212" t="s">
        <v>1100</v>
      </c>
      <c r="HS1" s="220"/>
      <c r="HT1" s="212" t="s">
        <v>1102</v>
      </c>
      <c r="HU1" s="212" t="s">
        <v>1104</v>
      </c>
      <c r="HV1" s="212" t="s">
        <v>438</v>
      </c>
      <c r="HW1" s="212" t="s">
        <v>1107</v>
      </c>
      <c r="HX1" s="212" t="s">
        <v>1109</v>
      </c>
      <c r="HY1" s="212" t="s">
        <v>1110</v>
      </c>
      <c r="HZ1" s="212" t="s">
        <v>1112</v>
      </c>
      <c r="IA1" s="220"/>
      <c r="IB1" s="212" t="s">
        <v>1114</v>
      </c>
      <c r="IC1" s="212" t="s">
        <v>1116</v>
      </c>
      <c r="ID1" s="212" t="s">
        <v>1118</v>
      </c>
      <c r="IE1" s="212" t="s">
        <v>440</v>
      </c>
      <c r="IF1" s="212" t="s">
        <v>1120</v>
      </c>
      <c r="IG1" s="212" t="s">
        <v>1122</v>
      </c>
      <c r="IH1" s="212" t="s">
        <v>441</v>
      </c>
      <c r="II1" s="212" t="s">
        <v>1124</v>
      </c>
      <c r="IJ1" s="212" t="s">
        <v>1126</v>
      </c>
      <c r="IK1" s="212" t="s">
        <v>442</v>
      </c>
      <c r="IL1" s="212" t="s">
        <v>1128</v>
      </c>
      <c r="IM1" s="212" t="s">
        <v>1130</v>
      </c>
      <c r="IN1" s="212" t="s">
        <v>1132</v>
      </c>
      <c r="IO1" s="212" t="s">
        <v>1134</v>
      </c>
      <c r="IP1" s="212" t="s">
        <v>443</v>
      </c>
      <c r="IQ1" s="212" t="s">
        <v>1136</v>
      </c>
      <c r="IR1" s="220"/>
      <c r="IS1" s="212" t="s">
        <v>1144</v>
      </c>
      <c r="IT1" s="212" t="s">
        <v>1146</v>
      </c>
      <c r="IU1" s="212" t="s">
        <v>445</v>
      </c>
      <c r="IV1" s="212" t="s">
        <v>1148</v>
      </c>
      <c r="IW1" s="212" t="s">
        <v>1150</v>
      </c>
      <c r="IX1" s="212" t="s">
        <v>1152</v>
      </c>
      <c r="IY1" s="220"/>
      <c r="IZ1" s="212" t="s">
        <v>1154</v>
      </c>
      <c r="JA1" s="212" t="s">
        <v>447</v>
      </c>
      <c r="JB1" s="212" t="s">
        <v>1157</v>
      </c>
      <c r="JC1" s="212" t="s">
        <v>1159</v>
      </c>
      <c r="JD1" s="212" t="s">
        <v>1161</v>
      </c>
      <c r="JE1" s="212" t="s">
        <v>1163</v>
      </c>
      <c r="JF1" s="212" t="s">
        <v>1165</v>
      </c>
      <c r="JG1" s="212" t="s">
        <v>1167</v>
      </c>
      <c r="JH1" s="212" t="s">
        <v>448</v>
      </c>
      <c r="JI1" s="212" t="s">
        <v>1170</v>
      </c>
      <c r="JJ1" s="212" t="s">
        <v>1172</v>
      </c>
      <c r="JK1" s="212" t="s">
        <v>1174</v>
      </c>
      <c r="JL1" s="212" t="s">
        <v>1176</v>
      </c>
      <c r="JM1" s="212" t="s">
        <v>1178</v>
      </c>
      <c r="JN1" s="212" t="s">
        <v>1180</v>
      </c>
      <c r="JO1" s="212" t="s">
        <v>1182</v>
      </c>
      <c r="JP1" s="212" t="s">
        <v>1184</v>
      </c>
      <c r="JQ1" s="212" t="s">
        <v>449</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0"/>
      <c r="KS1" s="212" t="s">
        <v>1238</v>
      </c>
      <c r="KT1" s="212" t="s">
        <v>451</v>
      </c>
      <c r="KU1" s="212" t="s">
        <v>1241</v>
      </c>
      <c r="KV1" s="212" t="s">
        <v>1243</v>
      </c>
      <c r="KW1" s="212" t="s">
        <v>1245</v>
      </c>
      <c r="KX1" s="212" t="s">
        <v>1247</v>
      </c>
      <c r="KY1" s="212" t="s">
        <v>452</v>
      </c>
      <c r="KZ1" s="212" t="s">
        <v>1250</v>
      </c>
      <c r="LA1" s="212" t="s">
        <v>1252</v>
      </c>
      <c r="LB1" s="212" t="s">
        <v>1254</v>
      </c>
      <c r="LC1" s="212" t="s">
        <v>1256</v>
      </c>
      <c r="LD1" s="212" t="s">
        <v>1258</v>
      </c>
      <c r="LE1" s="212" t="s">
        <v>1260</v>
      </c>
      <c r="LF1" s="212" t="s">
        <v>1262</v>
      </c>
      <c r="LG1" s="209"/>
      <c r="LH1" s="220"/>
      <c r="LI1" s="212" t="s">
        <v>453</v>
      </c>
      <c r="LJ1" s="212" t="s">
        <v>1138</v>
      </c>
      <c r="LK1" s="212" t="s">
        <v>1140</v>
      </c>
      <c r="LL1" s="212" t="s">
        <v>1142</v>
      </c>
      <c r="LM1" s="209"/>
      <c r="LN1" s="220"/>
      <c r="LO1" s="212" t="s">
        <v>456</v>
      </c>
      <c r="LP1" s="212" t="s">
        <v>457</v>
      </c>
      <c r="LQ1" s="220"/>
      <c r="LR1" s="212" t="s">
        <v>459</v>
      </c>
      <c r="LS1" s="212" t="s">
        <v>1282</v>
      </c>
      <c r="LT1" s="212" t="s">
        <v>1284</v>
      </c>
      <c r="LU1" s="212" t="s">
        <v>1285</v>
      </c>
      <c r="LV1" s="212" t="s">
        <v>1287</v>
      </c>
      <c r="LW1" s="212" t="s">
        <v>1288</v>
      </c>
      <c r="LX1" s="212" t="s">
        <v>1290</v>
      </c>
      <c r="LY1" s="212" t="s">
        <v>1292</v>
      </c>
      <c r="LZ1" s="212" t="s">
        <v>1294</v>
      </c>
      <c r="MA1" s="212" t="s">
        <v>1296</v>
      </c>
      <c r="MB1" s="212" t="s">
        <v>460</v>
      </c>
      <c r="MC1" s="212" t="s">
        <v>1299</v>
      </c>
      <c r="MD1" s="212" t="s">
        <v>1300</v>
      </c>
      <c r="ME1" s="212" t="s">
        <v>1302</v>
      </c>
      <c r="MF1" s="212" t="s">
        <v>461</v>
      </c>
      <c r="MG1" s="212" t="s">
        <v>1305</v>
      </c>
      <c r="MH1" s="212" t="s">
        <v>1306</v>
      </c>
      <c r="MI1" s="212" t="s">
        <v>1308</v>
      </c>
      <c r="MJ1" s="212" t="s">
        <v>1310</v>
      </c>
      <c r="MK1" s="212" t="s">
        <v>462</v>
      </c>
      <c r="ML1" s="212" t="s">
        <v>1313</v>
      </c>
      <c r="MM1" s="212" t="s">
        <v>1315</v>
      </c>
      <c r="MN1" s="212" t="s">
        <v>1317</v>
      </c>
      <c r="MO1" s="212" t="s">
        <v>1319</v>
      </c>
      <c r="MP1" s="212" t="s">
        <v>463</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0"/>
      <c r="ND1" s="212" t="s">
        <v>465</v>
      </c>
      <c r="NE1" s="212" t="s">
        <v>1345</v>
      </c>
      <c r="NF1" s="212" t="s">
        <v>1347</v>
      </c>
      <c r="NG1" s="212" t="s">
        <v>1349</v>
      </c>
      <c r="NH1" s="212" t="s">
        <v>1351</v>
      </c>
      <c r="NI1" s="220"/>
      <c r="NJ1" s="212" t="s">
        <v>467</v>
      </c>
      <c r="NK1" s="212" t="s">
        <v>1352</v>
      </c>
      <c r="NL1" s="212" t="s">
        <v>468</v>
      </c>
      <c r="NM1" s="212" t="s">
        <v>1354</v>
      </c>
      <c r="NN1" s="212" t="s">
        <v>1356</v>
      </c>
      <c r="NO1" s="212" t="s">
        <v>469</v>
      </c>
      <c r="NP1" s="212" t="s">
        <v>1358</v>
      </c>
      <c r="NQ1" s="212" t="s">
        <v>1360</v>
      </c>
      <c r="NR1" s="209"/>
      <c r="NS1" s="220"/>
      <c r="NT1" s="212" t="s">
        <v>470</v>
      </c>
      <c r="NU1" s="212" t="s">
        <v>1264</v>
      </c>
      <c r="NV1" s="212" t="s">
        <v>1266</v>
      </c>
      <c r="NW1" s="212" t="s">
        <v>1268</v>
      </c>
      <c r="NX1" s="212" t="s">
        <v>1270</v>
      </c>
      <c r="NY1" s="212" t="s">
        <v>471</v>
      </c>
      <c r="NZ1" s="212" t="s">
        <v>1272</v>
      </c>
      <c r="OA1" s="212" t="s">
        <v>472</v>
      </c>
      <c r="OB1" s="212" t="s">
        <v>1274</v>
      </c>
      <c r="OC1" s="220"/>
      <c r="OD1" s="212" t="s">
        <v>1276</v>
      </c>
      <c r="OE1" s="212" t="s">
        <v>473</v>
      </c>
      <c r="OF1" s="209"/>
      <c r="OG1" s="220"/>
      <c r="OH1" s="212" t="s">
        <v>1278</v>
      </c>
      <c r="OI1" s="212" t="s">
        <v>1280</v>
      </c>
      <c r="OJ1" s="212" t="s">
        <v>474</v>
      </c>
      <c r="OK1" s="209"/>
      <c r="OL1" s="220"/>
      <c r="OM1" s="212" t="s">
        <v>477</v>
      </c>
      <c r="ON1" s="212" t="s">
        <v>1362</v>
      </c>
      <c r="OO1" s="212" t="s">
        <v>1364</v>
      </c>
      <c r="OP1" s="212" t="s">
        <v>478</v>
      </c>
      <c r="OQ1" s="212" t="s">
        <v>479</v>
      </c>
      <c r="OR1" s="212" t="s">
        <v>1462</v>
      </c>
      <c r="OS1" s="212" t="s">
        <v>1464</v>
      </c>
      <c r="OT1" s="212" t="s">
        <v>1466</v>
      </c>
      <c r="OU1" s="212" t="s">
        <v>1468</v>
      </c>
      <c r="OV1" s="212" t="s">
        <v>1470</v>
      </c>
      <c r="OW1" s="220"/>
      <c r="OX1" s="212" t="s">
        <v>481</v>
      </c>
      <c r="OY1" s="212" t="s">
        <v>1472</v>
      </c>
      <c r="OZ1" s="212" t="s">
        <v>1474</v>
      </c>
      <c r="PA1" s="212" t="s">
        <v>1476</v>
      </c>
      <c r="PB1" s="212" t="s">
        <v>1478</v>
      </c>
      <c r="PC1" s="212" t="s">
        <v>1480</v>
      </c>
      <c r="PD1" s="212" t="s">
        <v>1482</v>
      </c>
      <c r="PE1" s="220"/>
      <c r="PF1" s="212" t="s">
        <v>1484</v>
      </c>
      <c r="PG1" s="212" t="s">
        <v>483</v>
      </c>
      <c r="PH1" s="220"/>
      <c r="PI1" s="212" t="s">
        <v>485</v>
      </c>
      <c r="PJ1" s="212" t="s">
        <v>1514</v>
      </c>
      <c r="PK1" s="212" t="s">
        <v>1516</v>
      </c>
      <c r="PL1" s="220"/>
      <c r="PM1" s="212" t="s">
        <v>487</v>
      </c>
      <c r="PN1" s="212" t="s">
        <v>1518</v>
      </c>
      <c r="PO1" s="212" t="s">
        <v>1519</v>
      </c>
      <c r="PP1" s="212" t="s">
        <v>1520</v>
      </c>
      <c r="PQ1" s="212" t="s">
        <v>1521</v>
      </c>
      <c r="PR1" s="212" t="s">
        <v>1523</v>
      </c>
      <c r="PS1" s="212" t="s">
        <v>1524</v>
      </c>
      <c r="PT1" s="212" t="s">
        <v>1526</v>
      </c>
      <c r="PU1" s="212" t="s">
        <v>1527</v>
      </c>
      <c r="PV1" s="209"/>
      <c r="PW1" s="220"/>
      <c r="PX1" s="212" t="s">
        <v>488</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489</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0"/>
      <c r="RX1" s="212" t="s">
        <v>490</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0"/>
      <c r="SO1" s="212" t="s">
        <v>493</v>
      </c>
      <c r="SP1" s="212" t="s">
        <v>1529</v>
      </c>
      <c r="SQ1" s="212" t="s">
        <v>1531</v>
      </c>
      <c r="SR1" s="212" t="s">
        <v>494</v>
      </c>
      <c r="SS1" s="212" t="s">
        <v>1533</v>
      </c>
      <c r="ST1" s="212" t="s">
        <v>1535</v>
      </c>
      <c r="SU1" s="212" t="s">
        <v>1537</v>
      </c>
      <c r="SV1" s="212" t="s">
        <v>1539</v>
      </c>
      <c r="SW1" s="220"/>
      <c r="SX1" s="212" t="s">
        <v>496</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0"/>
      <c r="TP1" s="212" t="s">
        <v>499</v>
      </c>
      <c r="TQ1" s="212" t="s">
        <v>1571</v>
      </c>
      <c r="TR1" s="212" t="s">
        <v>1573</v>
      </c>
      <c r="TS1" s="212" t="s">
        <v>1575</v>
      </c>
      <c r="TT1" s="212" t="s">
        <v>1577</v>
      </c>
      <c r="TU1" s="212" t="s">
        <v>1579</v>
      </c>
      <c r="TV1" s="212" t="s">
        <v>500</v>
      </c>
      <c r="TW1" s="212" t="s">
        <v>1581</v>
      </c>
      <c r="TX1" s="212" t="s">
        <v>1583</v>
      </c>
      <c r="TY1" s="212" t="s">
        <v>1585</v>
      </c>
      <c r="TZ1" s="212" t="s">
        <v>1587</v>
      </c>
      <c r="UA1" s="212" t="s">
        <v>1589</v>
      </c>
      <c r="UB1" s="212" t="s">
        <v>1591</v>
      </c>
      <c r="UC1" s="220"/>
      <c r="UD1" s="212" t="s">
        <v>502</v>
      </c>
      <c r="UE1" s="209"/>
      <c r="UF1" s="220"/>
      <c r="UG1" s="212" t="s">
        <v>503</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2" customFormat="1" hidden="1" x14ac:dyDescent="0.25">
      <c r="A2" s="155" t="s">
        <v>247</v>
      </c>
      <c r="B2" s="155" t="s">
        <v>234</v>
      </c>
      <c r="C2" s="155" t="s">
        <v>600</v>
      </c>
      <c r="D2" s="155" t="s">
        <v>248</v>
      </c>
      <c r="E2" s="155" t="s">
        <v>172</v>
      </c>
      <c r="F2" s="155" t="s">
        <v>601</v>
      </c>
      <c r="G2" s="228" t="s">
        <v>249</v>
      </c>
      <c r="H2" s="228" t="s">
        <v>602</v>
      </c>
      <c r="I2" s="228" t="s">
        <v>603</v>
      </c>
      <c r="J2" s="228" t="s">
        <v>250</v>
      </c>
      <c r="K2" s="228" t="s">
        <v>604</v>
      </c>
      <c r="R2" s="152" t="s">
        <v>252</v>
      </c>
      <c r="S2" s="152" t="s">
        <v>253</v>
      </c>
      <c r="U2" s="152" t="s">
        <v>520</v>
      </c>
      <c r="V2" s="152" t="s">
        <v>538</v>
      </c>
      <c r="W2" s="152" t="s">
        <v>521</v>
      </c>
      <c r="X2" s="152" t="s">
        <v>522</v>
      </c>
      <c r="Y2" s="152" t="s">
        <v>523</v>
      </c>
      <c r="Z2" s="152" t="s">
        <v>524</v>
      </c>
      <c r="AA2" s="152" t="s">
        <v>525</v>
      </c>
      <c r="AB2" s="152" t="s">
        <v>526</v>
      </c>
      <c r="AC2" s="152" t="s">
        <v>527</v>
      </c>
      <c r="AD2" s="152" t="s">
        <v>528</v>
      </c>
      <c r="AE2" s="152" t="s">
        <v>529</v>
      </c>
      <c r="AF2" s="152" t="s">
        <v>530</v>
      </c>
      <c r="AH2" s="264" t="s">
        <v>548</v>
      </c>
      <c r="AI2" s="264" t="s">
        <v>549</v>
      </c>
      <c r="AJ2" s="264" t="s">
        <v>550</v>
      </c>
      <c r="AK2" s="264" t="s">
        <v>551</v>
      </c>
      <c r="AL2" s="264" t="s">
        <v>552</v>
      </c>
      <c r="AM2" s="264" t="s">
        <v>555</v>
      </c>
      <c r="AN2" s="264" t="s">
        <v>553</v>
      </c>
      <c r="AO2" s="264" t="s">
        <v>554</v>
      </c>
      <c r="AP2" s="264" t="s">
        <v>556</v>
      </c>
      <c r="AQ2" s="264" t="s">
        <v>557</v>
      </c>
      <c r="AR2" s="264" t="s">
        <v>558</v>
      </c>
      <c r="AS2" s="264" t="s">
        <v>559</v>
      </c>
      <c r="AT2" s="264" t="s">
        <v>560</v>
      </c>
      <c r="AU2" s="264" t="s">
        <v>561</v>
      </c>
      <c r="AV2" s="264" t="s">
        <v>562</v>
      </c>
      <c r="AW2" s="264" t="s">
        <v>563</v>
      </c>
      <c r="AX2" s="264" t="s">
        <v>564</v>
      </c>
      <c r="AY2" s="264" t="s">
        <v>565</v>
      </c>
      <c r="AZ2" s="264" t="s">
        <v>566</v>
      </c>
      <c r="BA2" s="264" t="s">
        <v>567</v>
      </c>
      <c r="BB2" s="264" t="s">
        <v>568</v>
      </c>
      <c r="BC2" s="264" t="s">
        <v>569</v>
      </c>
      <c r="BD2" s="264" t="s">
        <v>570</v>
      </c>
      <c r="BE2" s="264" t="s">
        <v>571</v>
      </c>
      <c r="BF2" s="264" t="s">
        <v>572</v>
      </c>
      <c r="BG2" s="264" t="s">
        <v>573</v>
      </c>
      <c r="BH2" s="264" t="s">
        <v>574</v>
      </c>
      <c r="BI2" s="264" t="s">
        <v>575</v>
      </c>
      <c r="BJ2" s="264" t="s">
        <v>576</v>
      </c>
      <c r="BK2" s="264" t="s">
        <v>577</v>
      </c>
      <c r="BL2" s="264" t="s">
        <v>578</v>
      </c>
      <c r="BM2" s="264" t="s">
        <v>579</v>
      </c>
      <c r="BN2" s="264" t="s">
        <v>580</v>
      </c>
      <c r="BO2" s="264" t="s">
        <v>581</v>
      </c>
      <c r="BP2" s="264" t="s">
        <v>582</v>
      </c>
      <c r="BQ2" s="264" t="s">
        <v>583</v>
      </c>
      <c r="BR2" s="264" t="s">
        <v>584</v>
      </c>
      <c r="BS2" s="264" t="s">
        <v>585</v>
      </c>
      <c r="BT2" s="264" t="s">
        <v>586</v>
      </c>
      <c r="BU2" s="264" t="s">
        <v>587</v>
      </c>
    </row>
    <row r="3" spans="1:576" s="152" customFormat="1" hidden="1" x14ac:dyDescent="0.25">
      <c r="A3" s="183"/>
      <c r="B3" s="183"/>
      <c r="C3" s="183"/>
      <c r="D3" s="183"/>
      <c r="E3" s="183"/>
      <c r="F3" s="183"/>
      <c r="G3" s="185"/>
      <c r="H3" s="185"/>
      <c r="I3" s="185"/>
      <c r="J3" s="185"/>
      <c r="K3" s="185"/>
      <c r="AH3" s="265">
        <v>2500</v>
      </c>
      <c r="AI3" s="265">
        <v>1900</v>
      </c>
      <c r="AJ3" s="265">
        <v>1650</v>
      </c>
      <c r="AK3" s="265">
        <v>1580</v>
      </c>
      <c r="AL3" s="265">
        <v>2250</v>
      </c>
      <c r="AM3" s="265">
        <v>1650</v>
      </c>
      <c r="AN3" s="265">
        <v>1400</v>
      </c>
      <c r="AO3" s="266">
        <v>1340</v>
      </c>
      <c r="AP3" s="266">
        <v>2000</v>
      </c>
      <c r="AQ3" s="266">
        <v>1400</v>
      </c>
      <c r="AR3" s="266">
        <v>1150</v>
      </c>
      <c r="AS3" s="266">
        <v>1100</v>
      </c>
      <c r="AT3" s="266">
        <v>1750</v>
      </c>
      <c r="AU3" s="266">
        <v>1150</v>
      </c>
      <c r="AV3" s="266">
        <v>900</v>
      </c>
      <c r="AW3" s="266">
        <v>860</v>
      </c>
      <c r="AX3" s="266">
        <v>1200</v>
      </c>
      <c r="AY3" s="152">
        <v>900</v>
      </c>
      <c r="AZ3" s="152">
        <v>650</v>
      </c>
      <c r="BA3" s="152">
        <v>620</v>
      </c>
      <c r="BB3" s="265">
        <v>5355</v>
      </c>
      <c r="BC3" s="265">
        <v>4935</v>
      </c>
      <c r="BD3" s="265">
        <v>6300</v>
      </c>
      <c r="BE3" s="265">
        <v>5880</v>
      </c>
      <c r="BF3" s="265">
        <v>4725</v>
      </c>
      <c r="BG3" s="265">
        <v>4305</v>
      </c>
      <c r="BH3" s="265">
        <v>5670</v>
      </c>
      <c r="BI3" s="266">
        <v>5250</v>
      </c>
      <c r="BJ3" s="266">
        <v>4095</v>
      </c>
      <c r="BK3" s="266">
        <v>3780</v>
      </c>
      <c r="BL3" s="266">
        <v>5040</v>
      </c>
      <c r="BM3" s="266">
        <v>4620</v>
      </c>
      <c r="BN3" s="266">
        <v>3465</v>
      </c>
      <c r="BO3" s="266">
        <v>3150</v>
      </c>
      <c r="BP3" s="266">
        <v>4410</v>
      </c>
      <c r="BQ3" s="266">
        <v>4095</v>
      </c>
      <c r="BR3" s="266">
        <v>3045</v>
      </c>
      <c r="BS3" s="152">
        <v>2835</v>
      </c>
      <c r="BT3" s="152">
        <v>3885</v>
      </c>
      <c r="BU3" s="152">
        <v>3570</v>
      </c>
    </row>
    <row r="5" spans="1:576" ht="60" customHeight="1" x14ac:dyDescent="0.25">
      <c r="C5" s="226" t="s">
        <v>373</v>
      </c>
      <c r="D5" s="199">
        <f>SUMIF(C:C,$C$10,D:D)</f>
        <v>114451</v>
      </c>
    </row>
    <row r="6" spans="1:576" x14ac:dyDescent="0.25">
      <c r="C6" s="72"/>
      <c r="D6" s="72"/>
      <c r="E6" s="72"/>
      <c r="F6" s="72"/>
      <c r="G6" s="72"/>
      <c r="H6" s="99"/>
      <c r="I6" s="72"/>
      <c r="J6" s="72"/>
    </row>
    <row r="7" spans="1:576" x14ac:dyDescent="0.25">
      <c r="C7" s="72" t="s">
        <v>41</v>
      </c>
      <c r="D7" s="72"/>
      <c r="E7" s="72"/>
      <c r="F7" s="72"/>
      <c r="G7" s="72"/>
      <c r="H7" s="99"/>
      <c r="I7" s="72"/>
      <c r="J7" s="72"/>
    </row>
    <row r="8" spans="1:576" x14ac:dyDescent="0.25">
      <c r="C8" s="72" t="s">
        <v>42</v>
      </c>
      <c r="D8" s="72"/>
      <c r="E8" s="72"/>
      <c r="F8" s="72"/>
      <c r="G8" s="72"/>
      <c r="H8" s="99"/>
      <c r="I8" s="72"/>
      <c r="J8" s="72"/>
    </row>
    <row r="9" spans="1:576" ht="15.75" thickBot="1" x14ac:dyDescent="0.3">
      <c r="B9" s="123"/>
      <c r="C9" s="208"/>
      <c r="D9" s="208"/>
      <c r="E9" s="208"/>
      <c r="F9" s="208"/>
      <c r="G9" s="208"/>
      <c r="H9" s="99"/>
      <c r="I9" s="208"/>
      <c r="J9" s="208"/>
      <c r="K9" s="142"/>
    </row>
    <row r="10" spans="1:576" ht="15.75" thickBot="1" x14ac:dyDescent="0.3">
      <c r="B10" s="123"/>
      <c r="C10" s="29" t="s">
        <v>43</v>
      </c>
      <c r="D10" s="30">
        <f>SUM(G17:G26)</f>
        <v>114451</v>
      </c>
      <c r="E10" s="123"/>
      <c r="F10" s="123"/>
      <c r="G10" s="123"/>
      <c r="H10" s="96"/>
      <c r="I10" s="96"/>
      <c r="J10" s="96"/>
      <c r="K10" s="142"/>
    </row>
    <row r="11" spans="1:576" x14ac:dyDescent="0.25">
      <c r="B11" s="123"/>
      <c r="C11" s="72"/>
      <c r="D11" s="31"/>
      <c r="E11" s="123"/>
      <c r="F11" s="123"/>
      <c r="G11" s="123"/>
      <c r="H11" s="96"/>
      <c r="I11" s="96"/>
      <c r="J11" s="96"/>
      <c r="K11" s="142"/>
    </row>
    <row r="12" spans="1:576" hidden="1" x14ac:dyDescent="0.25">
      <c r="B12" s="123"/>
      <c r="C12" s="72"/>
      <c r="D12" s="31"/>
      <c r="E12" s="123"/>
      <c r="F12" s="123"/>
      <c r="G12" s="123"/>
      <c r="H12" s="96"/>
      <c r="I12" s="96"/>
      <c r="J12" s="96"/>
      <c r="K12" s="142"/>
    </row>
    <row r="13" spans="1:576" ht="15.75" x14ac:dyDescent="0.25">
      <c r="B13" s="123"/>
      <c r="C13" s="240" t="s">
        <v>516</v>
      </c>
      <c r="D13" s="241" t="s">
        <v>1861</v>
      </c>
      <c r="E13" s="123"/>
      <c r="F13" s="123"/>
      <c r="G13" s="123"/>
      <c r="H13" s="96"/>
      <c r="I13" s="96"/>
      <c r="J13" s="96"/>
      <c r="K13" s="142"/>
    </row>
    <row r="14" spans="1:576" ht="17.25" customHeight="1" thickBot="1" x14ac:dyDescent="0.3">
      <c r="B14" s="123"/>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3"/>
      <c r="F14" s="123"/>
      <c r="G14" s="123"/>
      <c r="H14" s="96"/>
      <c r="I14" s="96"/>
      <c r="J14" s="96"/>
      <c r="K14" s="142"/>
    </row>
    <row r="15" spans="1:576" ht="15.75" hidden="1" thickBot="1" x14ac:dyDescent="0.3">
      <c r="B15" s="123"/>
      <c r="C15" s="72"/>
      <c r="D15" s="31"/>
      <c r="E15" s="123"/>
      <c r="F15" s="123"/>
      <c r="G15" s="123"/>
      <c r="H15" s="96"/>
      <c r="I15" s="96"/>
      <c r="J15" s="96"/>
      <c r="K15" s="142"/>
    </row>
    <row r="16" spans="1:576" ht="32.25" customHeight="1" thickBot="1" x14ac:dyDescent="0.3">
      <c r="B16" s="123"/>
      <c r="C16" s="156" t="s">
        <v>44</v>
      </c>
      <c r="D16" s="159" t="s">
        <v>45</v>
      </c>
      <c r="E16" s="158" t="s">
        <v>55</v>
      </c>
      <c r="F16" s="158" t="s">
        <v>57</v>
      </c>
      <c r="G16" s="157" t="s">
        <v>27</v>
      </c>
      <c r="H16" s="163" t="s">
        <v>254</v>
      </c>
      <c r="I16" s="158" t="s">
        <v>46</v>
      </c>
      <c r="J16" s="158" t="s">
        <v>255</v>
      </c>
      <c r="K16" s="158" t="s">
        <v>536</v>
      </c>
      <c r="L16" s="158" t="s">
        <v>537</v>
      </c>
    </row>
    <row r="17" spans="2:12" x14ac:dyDescent="0.25">
      <c r="B17" s="123"/>
      <c r="C17" s="125" t="s">
        <v>47</v>
      </c>
      <c r="D17" s="536">
        <v>15</v>
      </c>
      <c r="E17" s="188">
        <v>1</v>
      </c>
      <c r="F17" s="145">
        <v>30000</v>
      </c>
      <c r="G17" s="127">
        <f t="shared" ref="G17:G25" si="0">E17*F17</f>
        <v>30000</v>
      </c>
      <c r="H17" s="191" t="s">
        <v>253</v>
      </c>
      <c r="I17" s="128" t="s">
        <v>998</v>
      </c>
      <c r="J17" s="128" t="str">
        <f>VLOOKUP(I17,Presupuesto!$B$11:$C$587,2,0)</f>
        <v>SERVICIOS DE CAPACITACION.</v>
      </c>
      <c r="K17" s="270" t="s">
        <v>247</v>
      </c>
      <c r="L17" s="128" t="s">
        <v>521</v>
      </c>
    </row>
    <row r="18" spans="2:12" x14ac:dyDescent="0.25">
      <c r="B18" s="123"/>
      <c r="C18" s="129" t="s">
        <v>48</v>
      </c>
      <c r="D18" s="537"/>
      <c r="E18" s="234">
        <f>D17</f>
        <v>15</v>
      </c>
      <c r="F18" s="130">
        <v>50</v>
      </c>
      <c r="G18" s="127">
        <f t="shared" si="0"/>
        <v>750</v>
      </c>
      <c r="H18" s="191"/>
      <c r="I18" s="128" t="s">
        <v>1016</v>
      </c>
      <c r="J18" s="128" t="str">
        <f>VLOOKUP(I18,Presupuesto!$B$11:$C$587,2,0)</f>
        <v>SERVICIOS DE IMPRENTA PUBLIC.Y REPRODUCCION</v>
      </c>
      <c r="K18" s="128" t="str">
        <f>$K$17</f>
        <v>Desarrollo Curricular</v>
      </c>
      <c r="L18" s="128" t="s">
        <v>521</v>
      </c>
    </row>
    <row r="19" spans="2:12" x14ac:dyDescent="0.25">
      <c r="B19" s="123"/>
      <c r="C19" s="129" t="s">
        <v>49</v>
      </c>
      <c r="D19" s="537"/>
      <c r="E19" s="234">
        <f>D17</f>
        <v>15</v>
      </c>
      <c r="F19" s="130">
        <v>150</v>
      </c>
      <c r="G19" s="127">
        <f t="shared" si="0"/>
        <v>2250</v>
      </c>
      <c r="H19" s="191"/>
      <c r="I19" s="128" t="s">
        <v>1091</v>
      </c>
      <c r="J19" s="128" t="str">
        <f>VLOOKUP(I19,Presupuesto!$B$11:$C$587,2,0)</f>
        <v>ALIMENTOS B EBIDAS PARA PERSONAS</v>
      </c>
      <c r="K19" s="128" t="str">
        <f t="shared" ref="K19:K26" si="1">$K$17</f>
        <v>Desarrollo Curricular</v>
      </c>
      <c r="L19" s="128" t="s">
        <v>521</v>
      </c>
    </row>
    <row r="20" spans="2:12" x14ac:dyDescent="0.25">
      <c r="B20" s="123"/>
      <c r="C20" s="129" t="s">
        <v>50</v>
      </c>
      <c r="D20" s="537"/>
      <c r="E20" s="181">
        <v>0</v>
      </c>
      <c r="F20" s="148">
        <v>10000</v>
      </c>
      <c r="G20" s="127">
        <f t="shared" si="0"/>
        <v>0</v>
      </c>
      <c r="H20" s="191"/>
      <c r="I20" s="522" t="s">
        <v>424</v>
      </c>
      <c r="J20" s="128" t="str">
        <f>VLOOKUP(I20,Presupuesto!$B$11:$C$587,2,0)</f>
        <v>PASAJES (26100-00)</v>
      </c>
      <c r="K20" s="128" t="str">
        <f t="shared" si="1"/>
        <v>Desarrollo Curricular</v>
      </c>
      <c r="L20" s="128" t="s">
        <v>522</v>
      </c>
    </row>
    <row r="21" spans="2:12" x14ac:dyDescent="0.25">
      <c r="B21" s="123"/>
      <c r="C21" s="129" t="s">
        <v>545</v>
      </c>
      <c r="D21" s="537"/>
      <c r="E21" s="181">
        <v>2</v>
      </c>
      <c r="F21" s="148">
        <v>250</v>
      </c>
      <c r="G21" s="127">
        <f t="shared" si="0"/>
        <v>500</v>
      </c>
      <c r="H21" s="191"/>
      <c r="I21" s="128" t="s">
        <v>1120</v>
      </c>
      <c r="J21" s="128" t="str">
        <f>VLOOKUP(I21,Presupuesto!$B$11:$C$587,2,0)</f>
        <v>PRODUCTOS PAPEL Y CARTON</v>
      </c>
      <c r="K21" s="128" t="str">
        <f t="shared" si="1"/>
        <v>Desarrollo Curricular</v>
      </c>
      <c r="L21" s="128" t="s">
        <v>522</v>
      </c>
    </row>
    <row r="22" spans="2:12" x14ac:dyDescent="0.25">
      <c r="B22" s="123"/>
      <c r="C22" s="129" t="s">
        <v>51</v>
      </c>
      <c r="D22" s="537"/>
      <c r="E22" s="234">
        <v>1</v>
      </c>
      <c r="F22" s="130">
        <v>85</v>
      </c>
      <c r="G22" s="127">
        <f t="shared" si="0"/>
        <v>85</v>
      </c>
      <c r="H22" s="191"/>
      <c r="I22" s="128" t="s">
        <v>1120</v>
      </c>
      <c r="J22" s="128" t="str">
        <f>VLOOKUP(I22,Presupuesto!$B$11:$C$587,2,0)</f>
        <v>PRODUCTOS PAPEL Y CARTON</v>
      </c>
      <c r="K22" s="128" t="str">
        <f t="shared" si="1"/>
        <v>Desarrollo Curricular</v>
      </c>
      <c r="L22" s="128" t="s">
        <v>522</v>
      </c>
    </row>
    <row r="23" spans="2:12" x14ac:dyDescent="0.25">
      <c r="B23" s="123"/>
      <c r="C23" s="129" t="s">
        <v>238</v>
      </c>
      <c r="D23" s="537"/>
      <c r="E23" s="234">
        <v>1</v>
      </c>
      <c r="F23" s="130">
        <v>36</v>
      </c>
      <c r="G23" s="127">
        <f t="shared" si="0"/>
        <v>36</v>
      </c>
      <c r="H23" s="191"/>
      <c r="I23" s="128" t="s">
        <v>1241</v>
      </c>
      <c r="J23" s="128" t="str">
        <f>VLOOKUP(I23,Presupuesto!$B$11:$C$587,2,0)</f>
        <v>UTILES DE ESCRITORIO, OFICINA Y ENSE¥ANZA</v>
      </c>
      <c r="K23" s="128" t="str">
        <f t="shared" si="1"/>
        <v>Desarrollo Curricular</v>
      </c>
      <c r="L23" s="128" t="s">
        <v>523</v>
      </c>
    </row>
    <row r="24" spans="2:12" x14ac:dyDescent="0.25">
      <c r="B24" s="123"/>
      <c r="C24" s="129" t="s">
        <v>34</v>
      </c>
      <c r="D24" s="537"/>
      <c r="E24" s="234">
        <v>1</v>
      </c>
      <c r="F24" s="130">
        <v>80</v>
      </c>
      <c r="G24" s="127">
        <f t="shared" si="0"/>
        <v>80</v>
      </c>
      <c r="H24" s="191"/>
      <c r="I24" s="128" t="s">
        <v>1241</v>
      </c>
      <c r="J24" s="128" t="str">
        <f>VLOOKUP(I24,Presupuesto!$B$11:$C$587,2,0)</f>
        <v>UTILES DE ESCRITORIO, OFICINA Y ENSE¥ANZA</v>
      </c>
      <c r="K24" s="128" t="str">
        <f t="shared" si="1"/>
        <v>Desarrollo Curricular</v>
      </c>
      <c r="L24" s="128" t="s">
        <v>523</v>
      </c>
    </row>
    <row r="25" spans="2:12" x14ac:dyDescent="0.25">
      <c r="B25" s="123"/>
      <c r="C25" s="139" t="s">
        <v>52</v>
      </c>
      <c r="D25" s="537"/>
      <c r="E25" s="263">
        <v>10</v>
      </c>
      <c r="F25" s="149">
        <v>25</v>
      </c>
      <c r="G25" s="127">
        <f t="shared" si="0"/>
        <v>250</v>
      </c>
      <c r="H25" s="191"/>
      <c r="I25" s="128" t="s">
        <v>1241</v>
      </c>
      <c r="J25" s="128" t="str">
        <f>VLOOKUP(I25,Presupuesto!$B$11:$C$587,2,0)</f>
        <v>UTILES DE ESCRITORIO, OFICINA Y ENSE¥ANZA</v>
      </c>
      <c r="K25" s="128" t="str">
        <f t="shared" si="1"/>
        <v>Desarrollo Curricular</v>
      </c>
      <c r="L25" s="128" t="s">
        <v>523</v>
      </c>
    </row>
    <row r="26" spans="2:12" ht="15.75" thickBot="1" x14ac:dyDescent="0.3">
      <c r="B26" s="123"/>
      <c r="C26" s="267" t="s">
        <v>558</v>
      </c>
      <c r="D26" s="268">
        <v>14</v>
      </c>
      <c r="E26" s="269">
        <v>5</v>
      </c>
      <c r="F26" s="134">
        <f>HLOOKUP(C26,$AH$2:$BU$3,2,0)</f>
        <v>1150</v>
      </c>
      <c r="G26" s="135">
        <f>D26*E26*F26</f>
        <v>80500</v>
      </c>
      <c r="H26" s="191"/>
      <c r="I26" s="522" t="s">
        <v>425</v>
      </c>
      <c r="J26" s="136" t="str">
        <f>VLOOKUP(I26,Presupuesto!$B$11:$C$587,2,0)</f>
        <v>VIATICOS (26200-00)</v>
      </c>
      <c r="K26" s="128" t="str">
        <f t="shared" si="1"/>
        <v>Desarrollo Curricular</v>
      </c>
      <c r="L26" s="128" t="s">
        <v>523</v>
      </c>
    </row>
    <row r="27" spans="2:12" ht="15.75" thickBot="1" x14ac:dyDescent="0.3">
      <c r="B27" s="123"/>
      <c r="C27" s="123"/>
      <c r="E27" s="142"/>
      <c r="F27" s="142"/>
      <c r="G27" s="142"/>
      <c r="H27" s="205"/>
      <c r="I27" s="142"/>
      <c r="J27" s="142"/>
      <c r="K27" s="142"/>
    </row>
    <row r="28" spans="2:12" ht="15.75" thickBot="1" x14ac:dyDescent="0.3">
      <c r="C28" s="29" t="s">
        <v>43</v>
      </c>
      <c r="D28" s="30">
        <f>SUM(G35:G44)</f>
        <v>0</v>
      </c>
      <c r="E28" s="123"/>
      <c r="F28" s="123"/>
      <c r="G28" s="123"/>
      <c r="H28" s="96"/>
      <c r="I28" s="96"/>
      <c r="J28" s="96"/>
      <c r="K28" s="142"/>
    </row>
    <row r="29" spans="2:12" x14ac:dyDescent="0.25">
      <c r="C29" s="72"/>
      <c r="D29" s="31"/>
      <c r="E29" s="123"/>
      <c r="F29" s="123"/>
      <c r="G29" s="123"/>
      <c r="H29" s="96"/>
      <c r="I29" s="96"/>
      <c r="J29" s="96"/>
      <c r="K29" s="142"/>
    </row>
    <row r="30" spans="2:12" x14ac:dyDescent="0.25">
      <c r="C30" s="72"/>
      <c r="D30" s="31"/>
      <c r="E30" s="123"/>
      <c r="F30" s="123"/>
      <c r="G30" s="123"/>
      <c r="H30" s="96"/>
      <c r="I30" s="96"/>
      <c r="J30" s="96"/>
      <c r="K30" s="142"/>
    </row>
    <row r="31" spans="2:12" ht="15.75" x14ac:dyDescent="0.25">
      <c r="C31" s="240" t="s">
        <v>516</v>
      </c>
      <c r="D31" s="241"/>
      <c r="E31" s="123"/>
      <c r="F31" s="123"/>
      <c r="G31" s="123"/>
      <c r="H31" s="96"/>
      <c r="I31" s="96"/>
      <c r="J31" s="96"/>
      <c r="K31" s="142"/>
    </row>
    <row r="32" spans="2:12" ht="18.75" x14ac:dyDescent="0.25">
      <c r="C32" s="259"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3"/>
      <c r="F32" s="123"/>
      <c r="G32" s="123"/>
      <c r="H32" s="96"/>
      <c r="I32" s="96"/>
      <c r="J32" s="96"/>
      <c r="K32" s="142"/>
    </row>
    <row r="33" spans="3:12" ht="15.75" thickBot="1" x14ac:dyDescent="0.3">
      <c r="C33" s="72"/>
      <c r="D33" s="31"/>
      <c r="E33" s="123"/>
      <c r="F33" s="123"/>
      <c r="G33" s="123"/>
      <c r="H33" s="96"/>
      <c r="I33" s="96"/>
      <c r="J33" s="96"/>
      <c r="K33" s="142"/>
    </row>
    <row r="34" spans="3:12" ht="30.75" thickBot="1" x14ac:dyDescent="0.3">
      <c r="C34" s="156" t="s">
        <v>44</v>
      </c>
      <c r="D34" s="159" t="s">
        <v>45</v>
      </c>
      <c r="E34" s="158" t="s">
        <v>55</v>
      </c>
      <c r="F34" s="158" t="s">
        <v>57</v>
      </c>
      <c r="G34" s="157" t="s">
        <v>27</v>
      </c>
      <c r="H34" s="163" t="s">
        <v>254</v>
      </c>
      <c r="I34" s="158" t="s">
        <v>46</v>
      </c>
      <c r="J34" s="158" t="s">
        <v>255</v>
      </c>
      <c r="K34" s="158" t="s">
        <v>536</v>
      </c>
      <c r="L34" s="158" t="s">
        <v>537</v>
      </c>
    </row>
    <row r="35" spans="3:12" x14ac:dyDescent="0.25">
      <c r="C35" s="125" t="s">
        <v>47</v>
      </c>
      <c r="D35" s="536"/>
      <c r="E35" s="188"/>
      <c r="F35" s="145"/>
      <c r="G35" s="127"/>
      <c r="H35" s="191" t="s">
        <v>253</v>
      </c>
      <c r="I35" s="128" t="s">
        <v>998</v>
      </c>
      <c r="J35" s="128" t="str">
        <f>VLOOKUP(I35,Presupuesto!$B$11:$C$587,2,0)</f>
        <v>SERVICIOS DE CAPACITACION.</v>
      </c>
      <c r="K35" s="270" t="s">
        <v>247</v>
      </c>
      <c r="L35" s="128" t="s">
        <v>520</v>
      </c>
    </row>
    <row r="36" spans="3:12" x14ac:dyDescent="0.25">
      <c r="C36" s="129" t="s">
        <v>48</v>
      </c>
      <c r="D36" s="537"/>
      <c r="E36" s="234"/>
      <c r="F36" s="130"/>
      <c r="G36" s="127"/>
      <c r="H36" s="191"/>
      <c r="I36" s="128" t="s">
        <v>1016</v>
      </c>
      <c r="J36" s="128" t="str">
        <f>VLOOKUP(I36,Presupuesto!$B$11:$C$587,2,0)</f>
        <v>SERVICIOS DE IMPRENTA PUBLIC.Y REPRODUCCION</v>
      </c>
      <c r="K36" s="128" t="str">
        <f>$K$17</f>
        <v>Desarrollo Curricular</v>
      </c>
      <c r="L36" s="128" t="s">
        <v>538</v>
      </c>
    </row>
    <row r="37" spans="3:12" x14ac:dyDescent="0.25">
      <c r="C37" s="129" t="s">
        <v>49</v>
      </c>
      <c r="D37" s="537"/>
      <c r="E37" s="234"/>
      <c r="F37" s="130"/>
      <c r="G37" s="127"/>
      <c r="H37" s="191"/>
      <c r="I37" s="128" t="s">
        <v>1091</v>
      </c>
      <c r="J37" s="128" t="str">
        <f>VLOOKUP(I37,Presupuesto!$B$11:$C$587,2,0)</f>
        <v>ALIMENTOS B EBIDAS PARA PERSONAS</v>
      </c>
      <c r="K37" s="128" t="str">
        <f t="shared" ref="K37:K44" si="2">$K$17</f>
        <v>Desarrollo Curricular</v>
      </c>
      <c r="L37" s="128" t="s">
        <v>522</v>
      </c>
    </row>
    <row r="38" spans="3:12" x14ac:dyDescent="0.25">
      <c r="C38" s="129" t="s">
        <v>50</v>
      </c>
      <c r="D38" s="537"/>
      <c r="E38" s="181"/>
      <c r="F38" s="148"/>
      <c r="G38" s="127"/>
      <c r="H38" s="191"/>
      <c r="I38" s="522" t="s">
        <v>424</v>
      </c>
      <c r="J38" s="128" t="str">
        <f>VLOOKUP(I38,Presupuesto!$B$11:$C$587,2,0)</f>
        <v>PASAJES (26100-00)</v>
      </c>
      <c r="K38" s="128" t="str">
        <f t="shared" si="2"/>
        <v>Desarrollo Curricular</v>
      </c>
      <c r="L38" s="128" t="s">
        <v>538</v>
      </c>
    </row>
    <row r="39" spans="3:12" x14ac:dyDescent="0.25">
      <c r="C39" s="129" t="s">
        <v>545</v>
      </c>
      <c r="D39" s="537"/>
      <c r="E39" s="181"/>
      <c r="F39" s="148"/>
      <c r="G39" s="127"/>
      <c r="H39" s="191"/>
      <c r="I39" s="128" t="s">
        <v>1120</v>
      </c>
      <c r="J39" s="128" t="str">
        <f>VLOOKUP(I39,Presupuesto!$B$11:$C$587,2,0)</f>
        <v>PRODUCTOS PAPEL Y CARTON</v>
      </c>
      <c r="K39" s="128" t="str">
        <f t="shared" si="2"/>
        <v>Desarrollo Curricular</v>
      </c>
      <c r="L39" s="128" t="s">
        <v>538</v>
      </c>
    </row>
    <row r="40" spans="3:12" x14ac:dyDescent="0.25">
      <c r="C40" s="129" t="s">
        <v>51</v>
      </c>
      <c r="D40" s="537"/>
      <c r="E40" s="234"/>
      <c r="F40" s="130"/>
      <c r="G40" s="127"/>
      <c r="H40" s="191"/>
      <c r="I40" s="128" t="s">
        <v>1120</v>
      </c>
      <c r="J40" s="128" t="str">
        <f>VLOOKUP(I40,Presupuesto!$B$11:$C$587,2,0)</f>
        <v>PRODUCTOS PAPEL Y CARTON</v>
      </c>
      <c r="K40" s="128" t="str">
        <f t="shared" si="2"/>
        <v>Desarrollo Curricular</v>
      </c>
      <c r="L40" s="128" t="s">
        <v>538</v>
      </c>
    </row>
    <row r="41" spans="3:12" x14ac:dyDescent="0.25">
      <c r="C41" s="129" t="s">
        <v>238</v>
      </c>
      <c r="D41" s="537"/>
      <c r="E41" s="234"/>
      <c r="F41" s="130"/>
      <c r="G41" s="127"/>
      <c r="H41" s="191"/>
      <c r="I41" s="128" t="s">
        <v>1241</v>
      </c>
      <c r="J41" s="128" t="str">
        <f>VLOOKUP(I41,Presupuesto!$B$11:$C$587,2,0)</f>
        <v>UTILES DE ESCRITORIO, OFICINA Y ENSE¥ANZA</v>
      </c>
      <c r="K41" s="128" t="str">
        <f t="shared" si="2"/>
        <v>Desarrollo Curricular</v>
      </c>
      <c r="L41" s="128" t="s">
        <v>538</v>
      </c>
    </row>
    <row r="42" spans="3:12" x14ac:dyDescent="0.25">
      <c r="C42" s="129" t="s">
        <v>34</v>
      </c>
      <c r="D42" s="537"/>
      <c r="E42" s="234"/>
      <c r="F42" s="130"/>
      <c r="G42" s="127"/>
      <c r="H42" s="191"/>
      <c r="I42" s="128" t="s">
        <v>1241</v>
      </c>
      <c r="J42" s="128" t="str">
        <f>VLOOKUP(I42,Presupuesto!$B$11:$C$587,2,0)</f>
        <v>UTILES DE ESCRITORIO, OFICINA Y ENSE¥ANZA</v>
      </c>
      <c r="K42" s="128" t="str">
        <f t="shared" si="2"/>
        <v>Desarrollo Curricular</v>
      </c>
      <c r="L42" s="128" t="s">
        <v>538</v>
      </c>
    </row>
    <row r="43" spans="3:12" x14ac:dyDescent="0.25">
      <c r="C43" s="139" t="s">
        <v>52</v>
      </c>
      <c r="D43" s="537"/>
      <c r="E43" s="263"/>
      <c r="F43" s="149"/>
      <c r="G43" s="127"/>
      <c r="H43" s="191"/>
      <c r="I43" s="128" t="s">
        <v>1241</v>
      </c>
      <c r="J43" s="128" t="str">
        <f>VLOOKUP(I43,Presupuesto!$B$11:$C$587,2,0)</f>
        <v>UTILES DE ESCRITORIO, OFICINA Y ENSE¥ANZA</v>
      </c>
      <c r="K43" s="128" t="str">
        <f t="shared" si="2"/>
        <v>Desarrollo Curricular</v>
      </c>
      <c r="L43" s="128" t="s">
        <v>538</v>
      </c>
    </row>
    <row r="44" spans="3:12" ht="15.75" thickBot="1" x14ac:dyDescent="0.3">
      <c r="C44" s="267" t="s">
        <v>558</v>
      </c>
      <c r="D44" s="268">
        <v>0</v>
      </c>
      <c r="E44" s="269"/>
      <c r="F44" s="134"/>
      <c r="G44" s="135"/>
      <c r="H44" s="191"/>
      <c r="I44" s="522" t="s">
        <v>425</v>
      </c>
      <c r="J44" s="136" t="str">
        <f>VLOOKUP(I44,Presupuesto!$B$11:$C$587,2,0)</f>
        <v>VIATICOS (26200-00)</v>
      </c>
      <c r="K44" s="128" t="str">
        <f t="shared" si="2"/>
        <v>Desarrollo Curricular</v>
      </c>
      <c r="L44" s="128" t="s">
        <v>538</v>
      </c>
    </row>
    <row r="46" spans="3:12" ht="15.75" thickBot="1" x14ac:dyDescent="0.3"/>
    <row r="47" spans="3:12" ht="15.75" thickBot="1" x14ac:dyDescent="0.3">
      <c r="C47" s="29" t="s">
        <v>43</v>
      </c>
      <c r="D47" s="30">
        <f>SUM(G54:G63)</f>
        <v>0</v>
      </c>
      <c r="E47" s="123"/>
      <c r="F47" s="123"/>
      <c r="G47" s="123"/>
      <c r="H47" s="96"/>
      <c r="I47" s="96"/>
      <c r="J47" s="96"/>
      <c r="K47" s="142"/>
    </row>
    <row r="48" spans="3:12" x14ac:dyDescent="0.25">
      <c r="C48" s="72"/>
      <c r="D48" s="31"/>
      <c r="E48" s="123"/>
      <c r="F48" s="123"/>
      <c r="G48" s="123"/>
      <c r="H48" s="96"/>
      <c r="I48" s="96"/>
      <c r="J48" s="96"/>
      <c r="K48" s="142"/>
    </row>
    <row r="49" spans="3:12" x14ac:dyDescent="0.25">
      <c r="C49" s="72"/>
      <c r="D49" s="31"/>
      <c r="E49" s="123"/>
      <c r="F49" s="123"/>
      <c r="G49" s="123"/>
      <c r="H49" s="96"/>
      <c r="I49" s="96"/>
      <c r="J49" s="96"/>
      <c r="K49" s="142"/>
    </row>
    <row r="50" spans="3:12" ht="15.75" x14ac:dyDescent="0.25">
      <c r="C50" s="240" t="s">
        <v>516</v>
      </c>
      <c r="D50" s="241"/>
      <c r="E50" s="123"/>
      <c r="F50" s="123"/>
      <c r="G50" s="123"/>
      <c r="H50" s="96"/>
      <c r="I50" s="96"/>
      <c r="J50" s="96"/>
      <c r="K50" s="142"/>
    </row>
    <row r="51" spans="3:12" ht="18.75" x14ac:dyDescent="0.25">
      <c r="C51" s="259" t="e">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#N/A</v>
      </c>
      <c r="D51" s="31"/>
      <c r="E51" s="123"/>
      <c r="F51" s="123"/>
      <c r="G51" s="123"/>
      <c r="H51" s="96"/>
      <c r="I51" s="96"/>
      <c r="J51" s="96"/>
      <c r="K51" s="142"/>
    </row>
    <row r="52" spans="3:12" ht="15.75" thickBot="1" x14ac:dyDescent="0.3">
      <c r="C52" s="72"/>
      <c r="D52" s="31"/>
      <c r="E52" s="123"/>
      <c r="F52" s="123"/>
      <c r="G52" s="123"/>
      <c r="H52" s="96"/>
      <c r="I52" s="96"/>
      <c r="J52" s="96"/>
      <c r="K52" s="142"/>
    </row>
    <row r="53" spans="3:12" ht="30.75" thickBot="1" x14ac:dyDescent="0.3">
      <c r="C53" s="156" t="s">
        <v>44</v>
      </c>
      <c r="D53" s="159" t="s">
        <v>45</v>
      </c>
      <c r="E53" s="158" t="s">
        <v>55</v>
      </c>
      <c r="F53" s="158" t="s">
        <v>57</v>
      </c>
      <c r="G53" s="157" t="s">
        <v>27</v>
      </c>
      <c r="H53" s="163" t="s">
        <v>254</v>
      </c>
      <c r="I53" s="158" t="s">
        <v>46</v>
      </c>
      <c r="J53" s="158" t="s">
        <v>255</v>
      </c>
      <c r="K53" s="158" t="s">
        <v>536</v>
      </c>
      <c r="L53" s="158" t="s">
        <v>537</v>
      </c>
    </row>
    <row r="54" spans="3:12" x14ac:dyDescent="0.25">
      <c r="C54" s="125" t="s">
        <v>47</v>
      </c>
      <c r="D54" s="536">
        <v>15</v>
      </c>
      <c r="E54" s="188"/>
      <c r="F54" s="145"/>
      <c r="G54" s="127"/>
      <c r="H54" s="191" t="s">
        <v>253</v>
      </c>
      <c r="I54" s="128" t="s">
        <v>998</v>
      </c>
      <c r="J54" s="128" t="str">
        <f>VLOOKUP(I54,Presupuesto!$B$11:$C$587,2,0)</f>
        <v>SERVICIOS DE CAPACITACION.</v>
      </c>
      <c r="K54" s="270" t="s">
        <v>247</v>
      </c>
      <c r="L54" s="128" t="s">
        <v>520</v>
      </c>
    </row>
    <row r="55" spans="3:12" x14ac:dyDescent="0.25">
      <c r="C55" s="129" t="s">
        <v>48</v>
      </c>
      <c r="D55" s="537"/>
      <c r="E55" s="234"/>
      <c r="F55" s="130"/>
      <c r="G55" s="127"/>
      <c r="H55" s="191"/>
      <c r="I55" s="128" t="s">
        <v>1016</v>
      </c>
      <c r="J55" s="128" t="str">
        <f>VLOOKUP(I55,Presupuesto!$B$11:$C$587,2,0)</f>
        <v>SERVICIOS DE IMPRENTA PUBLIC.Y REPRODUCCION</v>
      </c>
      <c r="K55" s="128" t="str">
        <f>$K$17</f>
        <v>Desarrollo Curricular</v>
      </c>
      <c r="L55" s="128" t="s">
        <v>538</v>
      </c>
    </row>
    <row r="56" spans="3:12" x14ac:dyDescent="0.25">
      <c r="C56" s="129" t="s">
        <v>49</v>
      </c>
      <c r="D56" s="537"/>
      <c r="E56" s="234"/>
      <c r="F56" s="130"/>
      <c r="G56" s="127"/>
      <c r="H56" s="191"/>
      <c r="I56" s="128" t="s">
        <v>1091</v>
      </c>
      <c r="J56" s="128" t="str">
        <f>VLOOKUP(I56,Presupuesto!$B$11:$C$587,2,0)</f>
        <v>ALIMENTOS B EBIDAS PARA PERSONAS</v>
      </c>
      <c r="K56" s="128" t="str">
        <f t="shared" ref="K56:K63" si="3">$K$17</f>
        <v>Desarrollo Curricular</v>
      </c>
      <c r="L56" s="128" t="s">
        <v>522</v>
      </c>
    </row>
    <row r="57" spans="3:12" x14ac:dyDescent="0.25">
      <c r="C57" s="129" t="s">
        <v>50</v>
      </c>
      <c r="D57" s="537"/>
      <c r="E57" s="181"/>
      <c r="F57" s="148"/>
      <c r="G57" s="127"/>
      <c r="H57" s="191"/>
      <c r="I57" s="522" t="s">
        <v>424</v>
      </c>
      <c r="J57" s="128" t="str">
        <f>VLOOKUP(I57,Presupuesto!$B$11:$C$587,2,0)</f>
        <v>PASAJES (26100-00)</v>
      </c>
      <c r="K57" s="128" t="str">
        <f t="shared" si="3"/>
        <v>Desarrollo Curricular</v>
      </c>
      <c r="L57" s="128" t="s">
        <v>538</v>
      </c>
    </row>
    <row r="58" spans="3:12" x14ac:dyDescent="0.25">
      <c r="C58" s="129" t="s">
        <v>545</v>
      </c>
      <c r="D58" s="537"/>
      <c r="E58" s="181"/>
      <c r="F58" s="148"/>
      <c r="G58" s="127"/>
      <c r="H58" s="191"/>
      <c r="I58" s="128" t="s">
        <v>1120</v>
      </c>
      <c r="J58" s="128" t="str">
        <f>VLOOKUP(I58,Presupuesto!$B$11:$C$587,2,0)</f>
        <v>PRODUCTOS PAPEL Y CARTON</v>
      </c>
      <c r="K58" s="128" t="str">
        <f t="shared" si="3"/>
        <v>Desarrollo Curricular</v>
      </c>
      <c r="L58" s="128" t="s">
        <v>538</v>
      </c>
    </row>
    <row r="59" spans="3:12" x14ac:dyDescent="0.25">
      <c r="C59" s="129" t="s">
        <v>51</v>
      </c>
      <c r="D59" s="537"/>
      <c r="E59" s="234"/>
      <c r="F59" s="130"/>
      <c r="G59" s="127"/>
      <c r="H59" s="191"/>
      <c r="I59" s="128" t="s">
        <v>1120</v>
      </c>
      <c r="J59" s="128" t="str">
        <f>VLOOKUP(I59,Presupuesto!$B$11:$C$587,2,0)</f>
        <v>PRODUCTOS PAPEL Y CARTON</v>
      </c>
      <c r="K59" s="128" t="str">
        <f t="shared" si="3"/>
        <v>Desarrollo Curricular</v>
      </c>
      <c r="L59" s="128" t="s">
        <v>538</v>
      </c>
    </row>
    <row r="60" spans="3:12" x14ac:dyDescent="0.25">
      <c r="C60" s="129" t="s">
        <v>238</v>
      </c>
      <c r="D60" s="537"/>
      <c r="E60" s="234"/>
      <c r="F60" s="130"/>
      <c r="G60" s="127"/>
      <c r="H60" s="191"/>
      <c r="I60" s="128" t="s">
        <v>1241</v>
      </c>
      <c r="J60" s="128" t="str">
        <f>VLOOKUP(I60,Presupuesto!$B$11:$C$587,2,0)</f>
        <v>UTILES DE ESCRITORIO, OFICINA Y ENSE¥ANZA</v>
      </c>
      <c r="K60" s="128" t="str">
        <f t="shared" si="3"/>
        <v>Desarrollo Curricular</v>
      </c>
      <c r="L60" s="128" t="s">
        <v>538</v>
      </c>
    </row>
    <row r="61" spans="3:12" x14ac:dyDescent="0.25">
      <c r="C61" s="129" t="s">
        <v>34</v>
      </c>
      <c r="D61" s="537"/>
      <c r="E61" s="234"/>
      <c r="F61" s="130"/>
      <c r="G61" s="127"/>
      <c r="H61" s="191"/>
      <c r="I61" s="128" t="s">
        <v>1241</v>
      </c>
      <c r="J61" s="128" t="str">
        <f>VLOOKUP(I61,Presupuesto!$B$11:$C$587,2,0)</f>
        <v>UTILES DE ESCRITORIO, OFICINA Y ENSE¥ANZA</v>
      </c>
      <c r="K61" s="128" t="str">
        <f t="shared" si="3"/>
        <v>Desarrollo Curricular</v>
      </c>
      <c r="L61" s="128" t="s">
        <v>538</v>
      </c>
    </row>
    <row r="62" spans="3:12" x14ac:dyDescent="0.25">
      <c r="C62" s="139" t="s">
        <v>52</v>
      </c>
      <c r="D62" s="537"/>
      <c r="E62" s="263"/>
      <c r="F62" s="149"/>
      <c r="G62" s="127"/>
      <c r="H62" s="191"/>
      <c r="I62" s="128" t="s">
        <v>1241</v>
      </c>
      <c r="J62" s="128" t="str">
        <f>VLOOKUP(I62,Presupuesto!$B$11:$C$587,2,0)</f>
        <v>UTILES DE ESCRITORIO, OFICINA Y ENSE¥ANZA</v>
      </c>
      <c r="K62" s="128" t="str">
        <f t="shared" si="3"/>
        <v>Desarrollo Curricular</v>
      </c>
      <c r="L62" s="128" t="s">
        <v>538</v>
      </c>
    </row>
    <row r="63" spans="3:12" ht="15.75" thickBot="1" x14ac:dyDescent="0.3">
      <c r="C63" s="267" t="s">
        <v>558</v>
      </c>
      <c r="D63" s="268">
        <v>2</v>
      </c>
      <c r="E63" s="269"/>
      <c r="F63" s="134"/>
      <c r="G63" s="135"/>
      <c r="H63" s="191"/>
      <c r="I63" s="522" t="s">
        <v>425</v>
      </c>
      <c r="J63" s="136" t="str">
        <f>VLOOKUP(I63,Presupuesto!$B$11:$C$587,2,0)</f>
        <v>VIATICOS (26200-00)</v>
      </c>
      <c r="K63" s="128" t="str">
        <f t="shared" si="3"/>
        <v>Desarrollo Curricular</v>
      </c>
      <c r="L63" s="128" t="s">
        <v>538</v>
      </c>
    </row>
    <row r="64" spans="3:12" ht="15.75" thickBot="1" x14ac:dyDescent="0.3"/>
    <row r="65" spans="3:12" ht="15.75" thickBot="1" x14ac:dyDescent="0.3">
      <c r="C65" s="29" t="s">
        <v>43</v>
      </c>
      <c r="D65" s="30">
        <f>SUM(G72:G81)</f>
        <v>0</v>
      </c>
      <c r="E65" s="123"/>
      <c r="F65" s="123"/>
      <c r="G65" s="123"/>
      <c r="H65" s="96"/>
      <c r="I65" s="96"/>
      <c r="J65" s="96"/>
      <c r="K65" s="142"/>
    </row>
    <row r="66" spans="3:12" x14ac:dyDescent="0.25">
      <c r="C66" s="72"/>
      <c r="D66" s="31"/>
      <c r="E66" s="123"/>
      <c r="F66" s="123"/>
      <c r="G66" s="123"/>
      <c r="H66" s="96"/>
      <c r="I66" s="96"/>
      <c r="J66" s="96"/>
      <c r="K66" s="142"/>
    </row>
    <row r="67" spans="3:12" x14ac:dyDescent="0.25">
      <c r="C67" s="72"/>
      <c r="D67" s="31"/>
      <c r="E67" s="123"/>
      <c r="F67" s="123"/>
      <c r="G67" s="123"/>
      <c r="H67" s="96"/>
      <c r="I67" s="96"/>
      <c r="J67" s="96"/>
      <c r="K67" s="142"/>
    </row>
    <row r="68" spans="3:12" ht="15.75" x14ac:dyDescent="0.25">
      <c r="C68" s="240" t="s">
        <v>516</v>
      </c>
      <c r="D68" s="241"/>
      <c r="E68" s="123"/>
      <c r="F68" s="123"/>
      <c r="G68" s="123"/>
      <c r="H68" s="96"/>
      <c r="I68" s="96"/>
      <c r="J68" s="96"/>
      <c r="K68" s="142"/>
    </row>
    <row r="69" spans="3:12" ht="18.75" x14ac:dyDescent="0.25">
      <c r="C69" s="259" t="e">
        <f>IFERROR(VLOOKUP(D68,'Desarrollo e Innov. Curricular'!$E:$F,2,FALSE),IFERROR(VLOOKUP(D68,Investigación!$E:$F,2,FALSE),IFERROR(VLOOKUP(D68,'Vinculación Univ. Sociedad'!$E:$F,2,FALSE),IFERROR(VLOOKUP(D68,'Docencia y Profesorado Universi'!$E:$F,2,FALSE),IFERROR(VLOOKUP(D68,Estudiantes!$E:$F,2,FALSE),IFERROR(VLOOKUP(D68,'Gestion Administrativa'!$E:$F,2,FALSE),IFERROR(VLOOKUP(D68,'Gestion Academica'!$E:$F,2,FALSE),IFERROR(VLOOKUP(D68,Graduados!$E:$F,2,FALSE),IFERROR(VLOOKUP(D68,'Gestión del Conocimiento'!$E:$F,2,FALSE),IFERROR(VLOOKUP(D68,Gobernabilidad!$E:$F,2,FALSE),IFERROR(VLOOKUP(D68,'NIVEL DE ES Y  SISTEMA NACIONAL'!$E:$F,2,FALSE),VLOOKUP(D68,'Lo Esencial'!$E:$F,2,0))))))))))))</f>
        <v>#N/A</v>
      </c>
      <c r="D69" s="31"/>
      <c r="E69" s="123"/>
      <c r="F69" s="123"/>
      <c r="G69" s="123"/>
      <c r="H69" s="96"/>
      <c r="I69" s="96"/>
      <c r="J69" s="96"/>
      <c r="K69" s="142"/>
    </row>
    <row r="70" spans="3:12" ht="15.75" thickBot="1" x14ac:dyDescent="0.3">
      <c r="C70" s="72"/>
      <c r="D70" s="31"/>
      <c r="E70" s="123"/>
      <c r="F70" s="123"/>
      <c r="G70" s="123"/>
      <c r="H70" s="96"/>
      <c r="I70" s="96"/>
      <c r="J70" s="96"/>
      <c r="K70" s="142"/>
    </row>
    <row r="71" spans="3:12" ht="30.75" thickBot="1" x14ac:dyDescent="0.3">
      <c r="C71" s="156" t="s">
        <v>44</v>
      </c>
      <c r="D71" s="159" t="s">
        <v>45</v>
      </c>
      <c r="E71" s="158" t="s">
        <v>55</v>
      </c>
      <c r="F71" s="158" t="s">
        <v>57</v>
      </c>
      <c r="G71" s="157" t="s">
        <v>27</v>
      </c>
      <c r="H71" s="163" t="s">
        <v>254</v>
      </c>
      <c r="I71" s="158" t="s">
        <v>46</v>
      </c>
      <c r="J71" s="158" t="s">
        <v>255</v>
      </c>
      <c r="K71" s="158" t="s">
        <v>536</v>
      </c>
      <c r="L71" s="158" t="s">
        <v>537</v>
      </c>
    </row>
    <row r="72" spans="3:12" x14ac:dyDescent="0.25">
      <c r="C72" s="125" t="s">
        <v>47</v>
      </c>
      <c r="D72" s="536">
        <v>15</v>
      </c>
      <c r="E72" s="188"/>
      <c r="F72" s="145"/>
      <c r="G72" s="127"/>
      <c r="H72" s="191" t="s">
        <v>253</v>
      </c>
      <c r="I72" s="128" t="s">
        <v>998</v>
      </c>
      <c r="J72" s="128" t="str">
        <f>VLOOKUP(I72,Presupuesto!$B$11:$C$587,2,0)</f>
        <v>SERVICIOS DE CAPACITACION.</v>
      </c>
      <c r="K72" s="270" t="s">
        <v>247</v>
      </c>
      <c r="L72" s="128" t="s">
        <v>520</v>
      </c>
    </row>
    <row r="73" spans="3:12" x14ac:dyDescent="0.25">
      <c r="C73" s="129" t="s">
        <v>48</v>
      </c>
      <c r="D73" s="537"/>
      <c r="E73" s="234"/>
      <c r="F73" s="130"/>
      <c r="G73" s="127"/>
      <c r="H73" s="191"/>
      <c r="I73" s="128" t="s">
        <v>1016</v>
      </c>
      <c r="J73" s="128" t="str">
        <f>VLOOKUP(I73,Presupuesto!$B$11:$C$587,2,0)</f>
        <v>SERVICIOS DE IMPRENTA PUBLIC.Y REPRODUCCION</v>
      </c>
      <c r="K73" s="128" t="str">
        <f>$K$17</f>
        <v>Desarrollo Curricular</v>
      </c>
      <c r="L73" s="128" t="s">
        <v>538</v>
      </c>
    </row>
    <row r="74" spans="3:12" x14ac:dyDescent="0.25">
      <c r="C74" s="129" t="s">
        <v>49</v>
      </c>
      <c r="D74" s="537"/>
      <c r="E74" s="234"/>
      <c r="F74" s="130"/>
      <c r="G74" s="127"/>
      <c r="H74" s="191"/>
      <c r="I74" s="128" t="s">
        <v>1091</v>
      </c>
      <c r="J74" s="128" t="str">
        <f>VLOOKUP(I74,Presupuesto!$B$11:$C$587,2,0)</f>
        <v>ALIMENTOS B EBIDAS PARA PERSONAS</v>
      </c>
      <c r="K74" s="128" t="str">
        <f t="shared" ref="K74:K81" si="4">$K$17</f>
        <v>Desarrollo Curricular</v>
      </c>
      <c r="L74" s="128" t="s">
        <v>522</v>
      </c>
    </row>
    <row r="75" spans="3:12" x14ac:dyDescent="0.25">
      <c r="C75" s="129" t="s">
        <v>50</v>
      </c>
      <c r="D75" s="537"/>
      <c r="E75" s="181"/>
      <c r="F75" s="148"/>
      <c r="G75" s="127"/>
      <c r="H75" s="191"/>
      <c r="I75" s="522" t="s">
        <v>424</v>
      </c>
      <c r="J75" s="128" t="str">
        <f>VLOOKUP(I75,Presupuesto!$B$11:$C$587,2,0)</f>
        <v>PASAJES (26100-00)</v>
      </c>
      <c r="K75" s="128" t="str">
        <f t="shared" si="4"/>
        <v>Desarrollo Curricular</v>
      </c>
      <c r="L75" s="128" t="s">
        <v>538</v>
      </c>
    </row>
    <row r="76" spans="3:12" x14ac:dyDescent="0.25">
      <c r="C76" s="129" t="s">
        <v>545</v>
      </c>
      <c r="D76" s="537"/>
      <c r="E76" s="181"/>
      <c r="F76" s="148"/>
      <c r="G76" s="127"/>
      <c r="H76" s="191"/>
      <c r="I76" s="128" t="s">
        <v>1120</v>
      </c>
      <c r="J76" s="128" t="str">
        <f>VLOOKUP(I76,Presupuesto!$B$11:$C$587,2,0)</f>
        <v>PRODUCTOS PAPEL Y CARTON</v>
      </c>
      <c r="K76" s="128" t="str">
        <f t="shared" si="4"/>
        <v>Desarrollo Curricular</v>
      </c>
      <c r="L76" s="128" t="s">
        <v>538</v>
      </c>
    </row>
    <row r="77" spans="3:12" x14ac:dyDescent="0.25">
      <c r="C77" s="129" t="s">
        <v>51</v>
      </c>
      <c r="D77" s="537"/>
      <c r="E77" s="234"/>
      <c r="F77" s="130"/>
      <c r="G77" s="127"/>
      <c r="H77" s="191"/>
      <c r="I77" s="128" t="s">
        <v>1120</v>
      </c>
      <c r="J77" s="128" t="str">
        <f>VLOOKUP(I77,Presupuesto!$B$11:$C$587,2,0)</f>
        <v>PRODUCTOS PAPEL Y CARTON</v>
      </c>
      <c r="K77" s="128" t="str">
        <f t="shared" si="4"/>
        <v>Desarrollo Curricular</v>
      </c>
      <c r="L77" s="128" t="s">
        <v>538</v>
      </c>
    </row>
    <row r="78" spans="3:12" x14ac:dyDescent="0.25">
      <c r="C78" s="129" t="s">
        <v>238</v>
      </c>
      <c r="D78" s="537"/>
      <c r="E78" s="234"/>
      <c r="F78" s="130"/>
      <c r="G78" s="127"/>
      <c r="H78" s="191"/>
      <c r="I78" s="128" t="s">
        <v>1241</v>
      </c>
      <c r="J78" s="128" t="str">
        <f>VLOOKUP(I78,Presupuesto!$B$11:$C$587,2,0)</f>
        <v>UTILES DE ESCRITORIO, OFICINA Y ENSE¥ANZA</v>
      </c>
      <c r="K78" s="128" t="str">
        <f t="shared" si="4"/>
        <v>Desarrollo Curricular</v>
      </c>
      <c r="L78" s="128" t="s">
        <v>538</v>
      </c>
    </row>
    <row r="79" spans="3:12" x14ac:dyDescent="0.25">
      <c r="C79" s="129" t="s">
        <v>34</v>
      </c>
      <c r="D79" s="537"/>
      <c r="E79" s="234"/>
      <c r="F79" s="130"/>
      <c r="G79" s="127"/>
      <c r="H79" s="191"/>
      <c r="I79" s="128" t="s">
        <v>1241</v>
      </c>
      <c r="J79" s="128" t="str">
        <f>VLOOKUP(I79,Presupuesto!$B$11:$C$587,2,0)</f>
        <v>UTILES DE ESCRITORIO, OFICINA Y ENSE¥ANZA</v>
      </c>
      <c r="K79" s="128" t="str">
        <f t="shared" si="4"/>
        <v>Desarrollo Curricular</v>
      </c>
      <c r="L79" s="128" t="s">
        <v>538</v>
      </c>
    </row>
    <row r="80" spans="3:12" x14ac:dyDescent="0.25">
      <c r="C80" s="139" t="s">
        <v>52</v>
      </c>
      <c r="D80" s="537"/>
      <c r="E80" s="263"/>
      <c r="F80" s="149"/>
      <c r="G80" s="127"/>
      <c r="H80" s="191"/>
      <c r="I80" s="128" t="s">
        <v>1241</v>
      </c>
      <c r="J80" s="128" t="str">
        <f>VLOOKUP(I80,Presupuesto!$B$11:$C$587,2,0)</f>
        <v>UTILES DE ESCRITORIO, OFICINA Y ENSE¥ANZA</v>
      </c>
      <c r="K80" s="128" t="str">
        <f t="shared" si="4"/>
        <v>Desarrollo Curricular</v>
      </c>
      <c r="L80" s="128" t="s">
        <v>538</v>
      </c>
    </row>
    <row r="81" spans="3:12" ht="15.75" thickBot="1" x14ac:dyDescent="0.3">
      <c r="C81" s="267" t="s">
        <v>558</v>
      </c>
      <c r="D81" s="268">
        <v>0</v>
      </c>
      <c r="E81" s="269"/>
      <c r="F81" s="134"/>
      <c r="G81" s="135"/>
      <c r="H81" s="191"/>
      <c r="I81" s="522" t="s">
        <v>425</v>
      </c>
      <c r="J81" s="136" t="str">
        <f>VLOOKUP(I81,Presupuesto!$B$11:$C$587,2,0)</f>
        <v>VIATICOS (26200-00)</v>
      </c>
      <c r="K81" s="128" t="str">
        <f t="shared" si="4"/>
        <v>Desarrollo Curricular</v>
      </c>
      <c r="L81" s="128" t="s">
        <v>538</v>
      </c>
    </row>
    <row r="83" spans="3:12" ht="15.75" thickBot="1" x14ac:dyDescent="0.3"/>
    <row r="84" spans="3:12" ht="15.75" thickBot="1" x14ac:dyDescent="0.3">
      <c r="C84" s="29" t="s">
        <v>43</v>
      </c>
      <c r="D84" s="30">
        <f>SUM(G91:G100)</f>
        <v>0</v>
      </c>
      <c r="E84" s="123"/>
      <c r="F84" s="123"/>
      <c r="G84" s="123"/>
      <c r="H84" s="96"/>
      <c r="I84" s="96"/>
      <c r="J84" s="96"/>
      <c r="K84" s="142"/>
    </row>
    <row r="85" spans="3:12" x14ac:dyDescent="0.25">
      <c r="C85" s="72"/>
      <c r="D85" s="31"/>
      <c r="E85" s="123"/>
      <c r="F85" s="123"/>
      <c r="G85" s="123"/>
      <c r="H85" s="96"/>
      <c r="I85" s="96"/>
      <c r="J85" s="96"/>
      <c r="K85" s="142"/>
    </row>
    <row r="86" spans="3:12" x14ac:dyDescent="0.25">
      <c r="C86" s="72"/>
      <c r="D86" s="31"/>
      <c r="E86" s="123"/>
      <c r="F86" s="123"/>
      <c r="G86" s="123"/>
      <c r="H86" s="96"/>
      <c r="I86" s="96"/>
      <c r="J86" s="96"/>
      <c r="K86" s="142"/>
    </row>
    <row r="87" spans="3:12" ht="15.75" x14ac:dyDescent="0.25">
      <c r="C87" s="240" t="s">
        <v>516</v>
      </c>
      <c r="D87" s="241"/>
      <c r="E87" s="123"/>
      <c r="F87" s="123"/>
      <c r="G87" s="123"/>
      <c r="H87" s="96"/>
      <c r="I87" s="96"/>
      <c r="J87" s="96"/>
      <c r="K87" s="142"/>
    </row>
    <row r="88" spans="3:12" ht="18.75" x14ac:dyDescent="0.25">
      <c r="C88" s="259" t="e">
        <f>IFERROR(VLOOKUP(D87,'Desarrollo e Innov. Curricular'!$E:$F,2,FALSE),IFERROR(VLOOKUP(D87,Investigación!$E:$F,2,FALSE),IFERROR(VLOOKUP(D87,'Vinculación Univ. Sociedad'!$E:$F,2,FALSE),IFERROR(VLOOKUP(D87,'Docencia y Profesorado Universi'!$E:$F,2,FALSE),IFERROR(VLOOKUP(D87,Estudiantes!$E:$F,2,FALSE),IFERROR(VLOOKUP(D87,'Gestion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#N/A</v>
      </c>
      <c r="D88" s="31"/>
      <c r="E88" s="123"/>
      <c r="F88" s="123"/>
      <c r="G88" s="123"/>
      <c r="H88" s="96"/>
      <c r="I88" s="96"/>
      <c r="J88" s="96"/>
      <c r="K88" s="142"/>
    </row>
    <row r="89" spans="3:12" ht="15.75" thickBot="1" x14ac:dyDescent="0.3">
      <c r="C89" s="72"/>
      <c r="D89" s="31"/>
      <c r="E89" s="123"/>
      <c r="F89" s="123"/>
      <c r="G89" s="123"/>
      <c r="H89" s="96"/>
      <c r="I89" s="96"/>
      <c r="J89" s="96"/>
      <c r="K89" s="142"/>
    </row>
    <row r="90" spans="3:12" ht="30.75" thickBot="1" x14ac:dyDescent="0.3">
      <c r="C90" s="156" t="s">
        <v>44</v>
      </c>
      <c r="D90" s="159" t="s">
        <v>45</v>
      </c>
      <c r="E90" s="158" t="s">
        <v>55</v>
      </c>
      <c r="F90" s="158" t="s">
        <v>57</v>
      </c>
      <c r="G90" s="157" t="s">
        <v>27</v>
      </c>
      <c r="H90" s="163" t="s">
        <v>254</v>
      </c>
      <c r="I90" s="158" t="s">
        <v>46</v>
      </c>
      <c r="J90" s="158" t="s">
        <v>255</v>
      </c>
      <c r="K90" s="158" t="s">
        <v>536</v>
      </c>
      <c r="L90" s="158" t="s">
        <v>537</v>
      </c>
    </row>
    <row r="91" spans="3:12" x14ac:dyDescent="0.25">
      <c r="C91" s="125" t="s">
        <v>47</v>
      </c>
      <c r="D91" s="536">
        <v>15</v>
      </c>
      <c r="E91" s="188"/>
      <c r="F91" s="145"/>
      <c r="G91" s="127"/>
      <c r="H91" s="191" t="s">
        <v>253</v>
      </c>
      <c r="I91" s="128" t="s">
        <v>998</v>
      </c>
      <c r="J91" s="128" t="str">
        <f>VLOOKUP(I91,Presupuesto!$B$11:$C$587,2,0)</f>
        <v>SERVICIOS DE CAPACITACION.</v>
      </c>
      <c r="K91" s="270" t="s">
        <v>247</v>
      </c>
      <c r="L91" s="128" t="s">
        <v>520</v>
      </c>
    </row>
    <row r="92" spans="3:12" x14ac:dyDescent="0.25">
      <c r="C92" s="129" t="s">
        <v>48</v>
      </c>
      <c r="D92" s="537"/>
      <c r="E92" s="234"/>
      <c r="F92" s="130"/>
      <c r="G92" s="127"/>
      <c r="H92" s="191"/>
      <c r="I92" s="128" t="s">
        <v>1016</v>
      </c>
      <c r="J92" s="128" t="str">
        <f>VLOOKUP(I92,Presupuesto!$B$11:$C$587,2,0)</f>
        <v>SERVICIOS DE IMPRENTA PUBLIC.Y REPRODUCCION</v>
      </c>
      <c r="K92" s="128" t="str">
        <f>$K$17</f>
        <v>Desarrollo Curricular</v>
      </c>
      <c r="L92" s="128" t="s">
        <v>538</v>
      </c>
    </row>
    <row r="93" spans="3:12" x14ac:dyDescent="0.25">
      <c r="C93" s="129" t="s">
        <v>49</v>
      </c>
      <c r="D93" s="537"/>
      <c r="E93" s="234"/>
      <c r="F93" s="130"/>
      <c r="G93" s="127"/>
      <c r="H93" s="191"/>
      <c r="I93" s="128" t="s">
        <v>1091</v>
      </c>
      <c r="J93" s="128" t="str">
        <f>VLOOKUP(I93,Presupuesto!$B$11:$C$587,2,0)</f>
        <v>ALIMENTOS B EBIDAS PARA PERSONAS</v>
      </c>
      <c r="K93" s="128" t="str">
        <f t="shared" ref="K93:K100" si="5">$K$17</f>
        <v>Desarrollo Curricular</v>
      </c>
      <c r="L93" s="128" t="s">
        <v>522</v>
      </c>
    </row>
    <row r="94" spans="3:12" x14ac:dyDescent="0.25">
      <c r="C94" s="129" t="s">
        <v>50</v>
      </c>
      <c r="D94" s="537"/>
      <c r="E94" s="181"/>
      <c r="F94" s="148"/>
      <c r="G94" s="127"/>
      <c r="H94" s="191"/>
      <c r="I94" s="522" t="s">
        <v>424</v>
      </c>
      <c r="J94" s="128" t="str">
        <f>VLOOKUP(I94,Presupuesto!$B$11:$C$587,2,0)</f>
        <v>PASAJES (26100-00)</v>
      </c>
      <c r="K94" s="128" t="str">
        <f t="shared" si="5"/>
        <v>Desarrollo Curricular</v>
      </c>
      <c r="L94" s="128" t="s">
        <v>538</v>
      </c>
    </row>
    <row r="95" spans="3:12" x14ac:dyDescent="0.25">
      <c r="C95" s="129" t="s">
        <v>545</v>
      </c>
      <c r="D95" s="537"/>
      <c r="E95" s="181"/>
      <c r="F95" s="148"/>
      <c r="G95" s="127"/>
      <c r="H95" s="191"/>
      <c r="I95" s="128" t="s">
        <v>1120</v>
      </c>
      <c r="J95" s="128" t="str">
        <f>VLOOKUP(I95,Presupuesto!$B$11:$C$587,2,0)</f>
        <v>PRODUCTOS PAPEL Y CARTON</v>
      </c>
      <c r="K95" s="128" t="str">
        <f t="shared" si="5"/>
        <v>Desarrollo Curricular</v>
      </c>
      <c r="L95" s="128" t="s">
        <v>538</v>
      </c>
    </row>
    <row r="96" spans="3:12" x14ac:dyDescent="0.25">
      <c r="C96" s="129" t="s">
        <v>51</v>
      </c>
      <c r="D96" s="537"/>
      <c r="E96" s="234"/>
      <c r="F96" s="130"/>
      <c r="G96" s="127"/>
      <c r="H96" s="191"/>
      <c r="I96" s="128" t="s">
        <v>1120</v>
      </c>
      <c r="J96" s="128" t="str">
        <f>VLOOKUP(I96,Presupuesto!$B$11:$C$587,2,0)</f>
        <v>PRODUCTOS PAPEL Y CARTON</v>
      </c>
      <c r="K96" s="128" t="str">
        <f t="shared" si="5"/>
        <v>Desarrollo Curricular</v>
      </c>
      <c r="L96" s="128" t="s">
        <v>538</v>
      </c>
    </row>
    <row r="97" spans="3:12" x14ac:dyDescent="0.25">
      <c r="C97" s="129" t="s">
        <v>238</v>
      </c>
      <c r="D97" s="537"/>
      <c r="E97" s="234"/>
      <c r="F97" s="130"/>
      <c r="G97" s="127"/>
      <c r="H97" s="191"/>
      <c r="I97" s="128" t="s">
        <v>1241</v>
      </c>
      <c r="J97" s="128" t="str">
        <f>VLOOKUP(I97,Presupuesto!$B$11:$C$587,2,0)</f>
        <v>UTILES DE ESCRITORIO, OFICINA Y ENSE¥ANZA</v>
      </c>
      <c r="K97" s="128" t="str">
        <f t="shared" si="5"/>
        <v>Desarrollo Curricular</v>
      </c>
      <c r="L97" s="128" t="s">
        <v>538</v>
      </c>
    </row>
    <row r="98" spans="3:12" x14ac:dyDescent="0.25">
      <c r="C98" s="129" t="s">
        <v>34</v>
      </c>
      <c r="D98" s="537"/>
      <c r="E98" s="234"/>
      <c r="F98" s="130"/>
      <c r="G98" s="127"/>
      <c r="H98" s="191"/>
      <c r="I98" s="128" t="s">
        <v>1241</v>
      </c>
      <c r="J98" s="128" t="str">
        <f>VLOOKUP(I98,Presupuesto!$B$11:$C$587,2,0)</f>
        <v>UTILES DE ESCRITORIO, OFICINA Y ENSE¥ANZA</v>
      </c>
      <c r="K98" s="128" t="str">
        <f t="shared" si="5"/>
        <v>Desarrollo Curricular</v>
      </c>
      <c r="L98" s="128" t="s">
        <v>538</v>
      </c>
    </row>
    <row r="99" spans="3:12" x14ac:dyDescent="0.25">
      <c r="C99" s="139" t="s">
        <v>52</v>
      </c>
      <c r="D99" s="537"/>
      <c r="E99" s="263"/>
      <c r="F99" s="149"/>
      <c r="G99" s="127"/>
      <c r="H99" s="191"/>
      <c r="I99" s="128" t="s">
        <v>1241</v>
      </c>
      <c r="J99" s="128" t="str">
        <f>VLOOKUP(I99,Presupuesto!$B$11:$C$587,2,0)</f>
        <v>UTILES DE ESCRITORIO, OFICINA Y ENSE¥ANZA</v>
      </c>
      <c r="K99" s="128" t="str">
        <f t="shared" si="5"/>
        <v>Desarrollo Curricular</v>
      </c>
      <c r="L99" s="128" t="s">
        <v>538</v>
      </c>
    </row>
    <row r="100" spans="3:12" ht="15.75" thickBot="1" x14ac:dyDescent="0.3">
      <c r="C100" s="267" t="s">
        <v>558</v>
      </c>
      <c r="D100" s="268">
        <v>0</v>
      </c>
      <c r="E100" s="269"/>
      <c r="F100" s="134"/>
      <c r="G100" s="135"/>
      <c r="H100" s="191"/>
      <c r="I100" s="522" t="s">
        <v>425</v>
      </c>
      <c r="J100" s="136" t="str">
        <f>VLOOKUP(I100,Presupuesto!$B$11:$C$587,2,0)</f>
        <v>VIATICOS (26200-00)</v>
      </c>
      <c r="K100" s="128" t="str">
        <f t="shared" si="5"/>
        <v>Desarrollo Curricular</v>
      </c>
      <c r="L100" s="128" t="s">
        <v>538</v>
      </c>
    </row>
    <row r="101" spans="3:12" ht="15.75" thickBot="1" x14ac:dyDescent="0.3"/>
    <row r="102" spans="3:12" ht="15.75" thickBot="1" x14ac:dyDescent="0.3">
      <c r="C102" s="29" t="s">
        <v>43</v>
      </c>
      <c r="D102" s="30">
        <f>SUM(G109:G118)</f>
        <v>0</v>
      </c>
      <c r="E102" s="123"/>
      <c r="F102" s="123"/>
      <c r="G102" s="123"/>
      <c r="H102" s="96"/>
      <c r="I102" s="96"/>
      <c r="J102" s="96"/>
      <c r="K102" s="142"/>
    </row>
    <row r="103" spans="3:12" x14ac:dyDescent="0.25">
      <c r="C103" s="72"/>
      <c r="D103" s="31"/>
      <c r="E103" s="123"/>
      <c r="F103" s="123"/>
      <c r="G103" s="123"/>
      <c r="H103" s="96"/>
      <c r="I103" s="96"/>
      <c r="J103" s="96"/>
      <c r="K103" s="142"/>
    </row>
    <row r="104" spans="3:12" x14ac:dyDescent="0.25">
      <c r="C104" s="72"/>
      <c r="D104" s="31"/>
      <c r="E104" s="123"/>
      <c r="F104" s="123"/>
      <c r="G104" s="123"/>
      <c r="H104" s="96"/>
      <c r="I104" s="96"/>
      <c r="J104" s="96"/>
      <c r="K104" s="142"/>
    </row>
    <row r="105" spans="3:12" ht="15.75" x14ac:dyDescent="0.25">
      <c r="C105" s="240" t="s">
        <v>516</v>
      </c>
      <c r="D105" s="241"/>
      <c r="E105" s="123"/>
      <c r="F105" s="123"/>
      <c r="G105" s="123"/>
      <c r="H105" s="96"/>
      <c r="I105" s="96"/>
      <c r="J105" s="96"/>
      <c r="K105" s="142"/>
    </row>
    <row r="106" spans="3:12" ht="18.75" x14ac:dyDescent="0.25">
      <c r="C106" s="259"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31"/>
      <c r="E106" s="123"/>
      <c r="F106" s="123"/>
      <c r="G106" s="123"/>
      <c r="H106" s="96"/>
      <c r="I106" s="96"/>
      <c r="J106" s="96"/>
      <c r="K106" s="142"/>
    </row>
    <row r="107" spans="3:12" ht="15.75" thickBot="1" x14ac:dyDescent="0.3">
      <c r="C107" s="72"/>
      <c r="D107" s="31"/>
      <c r="E107" s="123"/>
      <c r="F107" s="123"/>
      <c r="G107" s="123"/>
      <c r="H107" s="96"/>
      <c r="I107" s="96"/>
      <c r="J107" s="96"/>
      <c r="K107" s="142"/>
    </row>
    <row r="108" spans="3:12" ht="30.75" thickBot="1" x14ac:dyDescent="0.3">
      <c r="C108" s="156" t="s">
        <v>44</v>
      </c>
      <c r="D108" s="159" t="s">
        <v>45</v>
      </c>
      <c r="E108" s="158" t="s">
        <v>55</v>
      </c>
      <c r="F108" s="158" t="s">
        <v>57</v>
      </c>
      <c r="G108" s="157" t="s">
        <v>27</v>
      </c>
      <c r="H108" s="163" t="s">
        <v>254</v>
      </c>
      <c r="I108" s="158" t="s">
        <v>46</v>
      </c>
      <c r="J108" s="158" t="s">
        <v>255</v>
      </c>
      <c r="K108" s="158" t="s">
        <v>536</v>
      </c>
      <c r="L108" s="158" t="s">
        <v>537</v>
      </c>
    </row>
    <row r="109" spans="3:12" x14ac:dyDescent="0.25">
      <c r="C109" s="125" t="s">
        <v>47</v>
      </c>
      <c r="D109" s="536">
        <v>15</v>
      </c>
      <c r="E109" s="188"/>
      <c r="F109" s="145"/>
      <c r="G109" s="127"/>
      <c r="H109" s="191" t="s">
        <v>253</v>
      </c>
      <c r="I109" s="128" t="s">
        <v>998</v>
      </c>
      <c r="J109" s="128" t="str">
        <f>VLOOKUP(I109,Presupuesto!$B$11:$C$587,2,0)</f>
        <v>SERVICIOS DE CAPACITACION.</v>
      </c>
      <c r="K109" s="270" t="s">
        <v>247</v>
      </c>
      <c r="L109" s="128" t="s">
        <v>520</v>
      </c>
    </row>
    <row r="110" spans="3:12" x14ac:dyDescent="0.25">
      <c r="C110" s="129" t="s">
        <v>48</v>
      </c>
      <c r="D110" s="537"/>
      <c r="E110" s="234"/>
      <c r="F110" s="130"/>
      <c r="G110" s="127"/>
      <c r="H110" s="191"/>
      <c r="I110" s="128" t="s">
        <v>1016</v>
      </c>
      <c r="J110" s="128" t="str">
        <f>VLOOKUP(I110,Presupuesto!$B$11:$C$587,2,0)</f>
        <v>SERVICIOS DE IMPRENTA PUBLIC.Y REPRODUCCION</v>
      </c>
      <c r="K110" s="128" t="str">
        <f>$K$17</f>
        <v>Desarrollo Curricular</v>
      </c>
      <c r="L110" s="128" t="s">
        <v>538</v>
      </c>
    </row>
    <row r="111" spans="3:12" x14ac:dyDescent="0.25">
      <c r="C111" s="129" t="s">
        <v>49</v>
      </c>
      <c r="D111" s="537"/>
      <c r="E111" s="234"/>
      <c r="F111" s="130"/>
      <c r="G111" s="127"/>
      <c r="H111" s="191"/>
      <c r="I111" s="128" t="s">
        <v>1091</v>
      </c>
      <c r="J111" s="128" t="str">
        <f>VLOOKUP(I111,Presupuesto!$B$11:$C$587,2,0)</f>
        <v>ALIMENTOS B EBIDAS PARA PERSONAS</v>
      </c>
      <c r="K111" s="128" t="str">
        <f t="shared" ref="K111:K118" si="6">$K$17</f>
        <v>Desarrollo Curricular</v>
      </c>
      <c r="L111" s="128" t="s">
        <v>522</v>
      </c>
    </row>
    <row r="112" spans="3:12" x14ac:dyDescent="0.25">
      <c r="C112" s="129" t="s">
        <v>50</v>
      </c>
      <c r="D112" s="537"/>
      <c r="E112" s="181"/>
      <c r="F112" s="148"/>
      <c r="G112" s="127"/>
      <c r="H112" s="191"/>
      <c r="I112" s="522" t="s">
        <v>424</v>
      </c>
      <c r="J112" s="128" t="str">
        <f>VLOOKUP(I112,Presupuesto!$B$11:$C$587,2,0)</f>
        <v>PASAJES (26100-00)</v>
      </c>
      <c r="K112" s="128" t="str">
        <f t="shared" si="6"/>
        <v>Desarrollo Curricular</v>
      </c>
      <c r="L112" s="128" t="s">
        <v>538</v>
      </c>
    </row>
    <row r="113" spans="3:12" x14ac:dyDescent="0.25">
      <c r="C113" s="129" t="s">
        <v>545</v>
      </c>
      <c r="D113" s="537"/>
      <c r="E113" s="181"/>
      <c r="F113" s="148"/>
      <c r="G113" s="127"/>
      <c r="H113" s="191"/>
      <c r="I113" s="128" t="s">
        <v>1120</v>
      </c>
      <c r="J113" s="128" t="str">
        <f>VLOOKUP(I113,Presupuesto!$B$11:$C$587,2,0)</f>
        <v>PRODUCTOS PAPEL Y CARTON</v>
      </c>
      <c r="K113" s="128" t="str">
        <f t="shared" si="6"/>
        <v>Desarrollo Curricular</v>
      </c>
      <c r="L113" s="128" t="s">
        <v>538</v>
      </c>
    </row>
    <row r="114" spans="3:12" x14ac:dyDescent="0.25">
      <c r="C114" s="129" t="s">
        <v>51</v>
      </c>
      <c r="D114" s="537"/>
      <c r="E114" s="234"/>
      <c r="F114" s="130"/>
      <c r="G114" s="127"/>
      <c r="H114" s="191"/>
      <c r="I114" s="128" t="s">
        <v>1120</v>
      </c>
      <c r="J114" s="128" t="str">
        <f>VLOOKUP(I114,Presupuesto!$B$11:$C$587,2,0)</f>
        <v>PRODUCTOS PAPEL Y CARTON</v>
      </c>
      <c r="K114" s="128" t="str">
        <f t="shared" si="6"/>
        <v>Desarrollo Curricular</v>
      </c>
      <c r="L114" s="128" t="s">
        <v>538</v>
      </c>
    </row>
    <row r="115" spans="3:12" x14ac:dyDescent="0.25">
      <c r="C115" s="129" t="s">
        <v>238</v>
      </c>
      <c r="D115" s="537"/>
      <c r="E115" s="234"/>
      <c r="F115" s="130"/>
      <c r="G115" s="127"/>
      <c r="H115" s="191"/>
      <c r="I115" s="128" t="s">
        <v>1241</v>
      </c>
      <c r="J115" s="128" t="str">
        <f>VLOOKUP(I115,Presupuesto!$B$11:$C$587,2,0)</f>
        <v>UTILES DE ESCRITORIO, OFICINA Y ENSE¥ANZA</v>
      </c>
      <c r="K115" s="128" t="str">
        <f t="shared" si="6"/>
        <v>Desarrollo Curricular</v>
      </c>
      <c r="L115" s="128" t="s">
        <v>538</v>
      </c>
    </row>
    <row r="116" spans="3:12" x14ac:dyDescent="0.25">
      <c r="C116" s="129" t="s">
        <v>34</v>
      </c>
      <c r="D116" s="537"/>
      <c r="E116" s="234"/>
      <c r="F116" s="130"/>
      <c r="G116" s="127"/>
      <c r="H116" s="191"/>
      <c r="I116" s="128" t="s">
        <v>1241</v>
      </c>
      <c r="J116" s="128" t="str">
        <f>VLOOKUP(I116,Presupuesto!$B$11:$C$587,2,0)</f>
        <v>UTILES DE ESCRITORIO, OFICINA Y ENSE¥ANZA</v>
      </c>
      <c r="K116" s="128" t="str">
        <f t="shared" si="6"/>
        <v>Desarrollo Curricular</v>
      </c>
      <c r="L116" s="128" t="s">
        <v>538</v>
      </c>
    </row>
    <row r="117" spans="3:12" x14ac:dyDescent="0.25">
      <c r="C117" s="139" t="s">
        <v>52</v>
      </c>
      <c r="D117" s="537"/>
      <c r="E117" s="263"/>
      <c r="F117" s="149"/>
      <c r="G117" s="127"/>
      <c r="H117" s="191"/>
      <c r="I117" s="128" t="s">
        <v>1241</v>
      </c>
      <c r="J117" s="128" t="str">
        <f>VLOOKUP(I117,Presupuesto!$B$11:$C$587,2,0)</f>
        <v>UTILES DE ESCRITORIO, OFICINA Y ENSE¥ANZA</v>
      </c>
      <c r="K117" s="128" t="str">
        <f t="shared" si="6"/>
        <v>Desarrollo Curricular</v>
      </c>
      <c r="L117" s="128" t="s">
        <v>538</v>
      </c>
    </row>
    <row r="118" spans="3:12" ht="15.75" thickBot="1" x14ac:dyDescent="0.3">
      <c r="C118" s="267" t="s">
        <v>558</v>
      </c>
      <c r="D118" s="268">
        <v>0</v>
      </c>
      <c r="E118" s="269"/>
      <c r="F118" s="134"/>
      <c r="G118" s="135"/>
      <c r="H118" s="191"/>
      <c r="I118" s="522" t="s">
        <v>425</v>
      </c>
      <c r="J118" s="136" t="str">
        <f>VLOOKUP(I118,Presupuesto!$B$11:$C$587,2,0)</f>
        <v>VIATICOS (26200-00)</v>
      </c>
      <c r="K118" s="128" t="str">
        <f t="shared" si="6"/>
        <v>Desarrollo Curricular</v>
      </c>
      <c r="L118" s="128" t="s">
        <v>538</v>
      </c>
    </row>
  </sheetData>
  <mergeCells count="6">
    <mergeCell ref="D109:D117"/>
    <mergeCell ref="D17:D25"/>
    <mergeCell ref="D35:D43"/>
    <mergeCell ref="D54:D62"/>
    <mergeCell ref="D72:D80"/>
    <mergeCell ref="D91:D99"/>
  </mergeCells>
  <dataValidations count="5">
    <dataValidation type="list" allowBlank="1" showInputMessage="1" showErrorMessage="1" sqref="C26 C44 C63 C81 C100 C118">
      <formula1>$AH$2:$BU$2</formula1>
    </dataValidation>
    <dataValidation type="list" allowBlank="1" showInputMessage="1" showErrorMessage="1" errorTitle="¡Ingreso no valido!" error="Favor ingrese un elemento de la lista." promptTitle="Tipo de Presupuesto" prompt="Seleccione una opción de la lista." sqref="H17:H26 H35:H44 H54:H63 H72:H81 H91:H100 H109:H118">
      <formula1>$R$2:$S$2</formula1>
    </dataValidation>
    <dataValidation type="list" allowBlank="1" showInputMessage="1" showErrorMessage="1" errorTitle="¡Ingreso Inválido!" error="Seleccione una opción de la lista" promptTitle="Mes Requerido" prompt="Seleccione el mes en el que requiere el recurso." sqref="L17:L26 L35:L44 L54:L63 L72:L81 L91:L100 L109:L118">
      <formula1>$U$2:$AF$2</formula1>
    </dataValidation>
    <dataValidation type="list" allowBlank="1" showInputMessage="1" showErrorMessage="1" errorTitle="¡Ingreso Inválido!" error="Seleccione una opción de la lista." promptTitle="Dimensión Estratégica" prompt="Seleccione una opción de la lista." sqref="K17:K26 K35:K44 K54:K63 K72:K81 K91:K100 K109:K118">
      <formula1>$A$2:$K$2</formula1>
    </dataValidation>
    <dataValidation type="list" allowBlank="1" showInputMessage="1" showErrorMessage="1" errorTitle="¡Ingreso Inválido!" error="Verifique el valor ingresado._x000a_" sqref="I91:I100 I17:I26 I35:I44 I54:I63 I72:I81 I109:I118">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A7" zoomScale="70" zoomScaleNormal="70" workbookViewId="0">
      <selection activeCell="D5" sqref="D5"/>
    </sheetView>
  </sheetViews>
  <sheetFormatPr baseColWidth="10" defaultColWidth="11.5703125" defaultRowHeight="15" x14ac:dyDescent="0.25"/>
  <cols>
    <col min="1" max="1" width="1.85546875" style="115" customWidth="1"/>
    <col min="2" max="2" width="17" style="115" customWidth="1"/>
    <col min="3" max="3" width="41.7109375" style="115" customWidth="1"/>
    <col min="4" max="4" width="29.28515625" style="97" customWidth="1"/>
    <col min="5" max="5" width="10.140625" style="115" customWidth="1"/>
    <col min="6" max="7" width="13.85546875" style="115" customWidth="1"/>
    <col min="8" max="8" width="13.85546875" style="97" customWidth="1"/>
    <col min="9" max="9" width="12.7109375" style="115" bestFit="1" customWidth="1"/>
    <col min="10" max="10" width="37.140625" style="115" bestFit="1" customWidth="1"/>
    <col min="11" max="11" width="19.5703125" style="115" bestFit="1" customWidth="1"/>
    <col min="12" max="12" width="11.5703125" style="115"/>
    <col min="13" max="13" width="14.7109375" style="115" bestFit="1" customWidth="1"/>
    <col min="14" max="77" width="11.5703125" style="115"/>
    <col min="78" max="78" width="16.7109375" style="115" bestFit="1" customWidth="1"/>
    <col min="79" max="16384" width="11.5703125" style="115"/>
  </cols>
  <sheetData>
    <row r="1" spans="1:576" ht="26.25" hidden="1" x14ac:dyDescent="0.25">
      <c r="A1" s="217"/>
      <c r="B1" s="220"/>
      <c r="C1" s="212" t="s">
        <v>377</v>
      </c>
      <c r="D1" s="212" t="s">
        <v>795</v>
      </c>
      <c r="E1" s="212" t="s">
        <v>797</v>
      </c>
      <c r="F1" s="212" t="s">
        <v>799</v>
      </c>
      <c r="G1" s="212" t="s">
        <v>801</v>
      </c>
      <c r="H1" s="212" t="s">
        <v>803</v>
      </c>
      <c r="I1" s="212" t="s">
        <v>805</v>
      </c>
      <c r="J1" s="212" t="s">
        <v>378</v>
      </c>
      <c r="K1" s="212" t="s">
        <v>808</v>
      </c>
      <c r="L1" s="212" t="s">
        <v>379</v>
      </c>
      <c r="M1" s="212" t="s">
        <v>810</v>
      </c>
      <c r="N1" s="212" t="s">
        <v>812</v>
      </c>
      <c r="O1" s="212" t="s">
        <v>814</v>
      </c>
      <c r="P1" s="212" t="s">
        <v>380</v>
      </c>
      <c r="Q1" s="212" t="s">
        <v>815</v>
      </c>
      <c r="R1" s="212" t="s">
        <v>818</v>
      </c>
      <c r="S1" s="212" t="s">
        <v>381</v>
      </c>
      <c r="T1" s="212" t="s">
        <v>820</v>
      </c>
      <c r="U1" s="212" t="s">
        <v>382</v>
      </c>
      <c r="V1" s="212" t="s">
        <v>821</v>
      </c>
      <c r="W1" s="212" t="s">
        <v>822</v>
      </c>
      <c r="X1" s="212" t="s">
        <v>826</v>
      </c>
      <c r="Y1" s="212" t="s">
        <v>374</v>
      </c>
      <c r="Z1" s="212" t="s">
        <v>841</v>
      </c>
      <c r="AA1" s="220"/>
      <c r="AB1" s="212" t="s">
        <v>843</v>
      </c>
      <c r="AC1" s="212" t="s">
        <v>384</v>
      </c>
      <c r="AD1" s="212" t="s">
        <v>845</v>
      </c>
      <c r="AE1" s="212" t="s">
        <v>847</v>
      </c>
      <c r="AF1" s="212" t="s">
        <v>385</v>
      </c>
      <c r="AG1" s="212" t="s">
        <v>849</v>
      </c>
      <c r="AH1" s="212" t="s">
        <v>851</v>
      </c>
      <c r="AI1" s="212" t="s">
        <v>386</v>
      </c>
      <c r="AJ1" s="212" t="s">
        <v>852</v>
      </c>
      <c r="AK1" s="212" t="s">
        <v>854</v>
      </c>
      <c r="AL1" s="212" t="s">
        <v>855</v>
      </c>
      <c r="AM1" s="212" t="s">
        <v>856</v>
      </c>
      <c r="AN1" s="212" t="s">
        <v>858</v>
      </c>
      <c r="AO1" s="212" t="s">
        <v>860</v>
      </c>
      <c r="AP1" s="212" t="s">
        <v>861</v>
      </c>
      <c r="AQ1" s="212" t="s">
        <v>387</v>
      </c>
      <c r="AR1" s="212" t="s">
        <v>863</v>
      </c>
      <c r="AS1" s="212" t="s">
        <v>865</v>
      </c>
      <c r="AT1" s="212" t="s">
        <v>867</v>
      </c>
      <c r="AU1" s="212" t="s">
        <v>869</v>
      </c>
      <c r="AV1" s="212" t="s">
        <v>871</v>
      </c>
      <c r="AW1" s="212" t="s">
        <v>873</v>
      </c>
      <c r="AX1" s="212" t="s">
        <v>875</v>
      </c>
      <c r="AY1" s="212" t="s">
        <v>877</v>
      </c>
      <c r="AZ1" s="220"/>
      <c r="BA1" s="212" t="s">
        <v>389</v>
      </c>
      <c r="BB1" s="212" t="s">
        <v>899</v>
      </c>
      <c r="BC1" s="212" t="s">
        <v>390</v>
      </c>
      <c r="BD1" s="212" t="s">
        <v>901</v>
      </c>
      <c r="BE1" s="212" t="s">
        <v>903</v>
      </c>
      <c r="BF1" s="220"/>
      <c r="BG1" s="212" t="s">
        <v>392</v>
      </c>
      <c r="BH1" s="212" t="s">
        <v>905</v>
      </c>
      <c r="BI1" s="212" t="s">
        <v>393</v>
      </c>
      <c r="BJ1" s="212" t="s">
        <v>907</v>
      </c>
      <c r="BK1" s="212" t="s">
        <v>909</v>
      </c>
      <c r="BL1" s="212" t="s">
        <v>911</v>
      </c>
      <c r="BM1" s="220"/>
      <c r="BN1" s="212" t="s">
        <v>917</v>
      </c>
      <c r="BO1" s="212" t="s">
        <v>919</v>
      </c>
      <c r="BP1" s="212" t="s">
        <v>395</v>
      </c>
      <c r="BQ1" s="212" t="s">
        <v>913</v>
      </c>
      <c r="BR1" s="212" t="s">
        <v>915</v>
      </c>
      <c r="BS1" s="212" t="s">
        <v>396</v>
      </c>
      <c r="BT1" s="212" t="s">
        <v>921</v>
      </c>
      <c r="BU1" s="212" t="s">
        <v>397</v>
      </c>
      <c r="BV1" s="212" t="s">
        <v>922</v>
      </c>
      <c r="BW1" s="209"/>
      <c r="BX1" s="220"/>
      <c r="BY1" s="212" t="s">
        <v>398</v>
      </c>
      <c r="BZ1" s="212" t="s">
        <v>827</v>
      </c>
      <c r="CA1" s="212" t="s">
        <v>829</v>
      </c>
      <c r="CB1" s="212" t="s">
        <v>831</v>
      </c>
      <c r="CC1" s="212" t="s">
        <v>399</v>
      </c>
      <c r="CD1" s="212" t="s">
        <v>833</v>
      </c>
      <c r="CE1" s="212" t="s">
        <v>835</v>
      </c>
      <c r="CF1" s="212" t="s">
        <v>837</v>
      </c>
      <c r="CG1" s="212" t="s">
        <v>839</v>
      </c>
      <c r="CH1" s="209"/>
      <c r="CI1" s="220"/>
      <c r="CJ1" s="212" t="s">
        <v>400</v>
      </c>
      <c r="CK1" s="212" t="s">
        <v>879</v>
      </c>
      <c r="CL1" s="212" t="s">
        <v>881</v>
      </c>
      <c r="CM1" s="212" t="s">
        <v>883</v>
      </c>
      <c r="CN1" s="212" t="s">
        <v>885</v>
      </c>
      <c r="CO1" s="212" t="s">
        <v>887</v>
      </c>
      <c r="CP1" s="212" t="s">
        <v>889</v>
      </c>
      <c r="CQ1" s="212" t="s">
        <v>891</v>
      </c>
      <c r="CR1" s="212" t="s">
        <v>893</v>
      </c>
      <c r="CS1" s="212" t="s">
        <v>895</v>
      </c>
      <c r="CT1" s="212" t="s">
        <v>897</v>
      </c>
      <c r="CU1" s="209"/>
      <c r="CV1" s="220"/>
      <c r="CW1" s="212" t="s">
        <v>923</v>
      </c>
      <c r="CX1" s="212" t="s">
        <v>924</v>
      </c>
      <c r="CY1" s="212" t="s">
        <v>926</v>
      </c>
      <c r="CZ1" s="212" t="s">
        <v>403</v>
      </c>
      <c r="DA1" s="212" t="s">
        <v>928</v>
      </c>
      <c r="DB1" s="212" t="s">
        <v>930</v>
      </c>
      <c r="DC1" s="212" t="s">
        <v>932</v>
      </c>
      <c r="DD1" s="212" t="s">
        <v>934</v>
      </c>
      <c r="DE1" s="212" t="s">
        <v>936</v>
      </c>
      <c r="DF1" s="212" t="s">
        <v>938</v>
      </c>
      <c r="DG1" s="220"/>
      <c r="DH1" s="212" t="s">
        <v>405</v>
      </c>
      <c r="DI1" s="212" t="s">
        <v>940</v>
      </c>
      <c r="DJ1" s="212" t="s">
        <v>406</v>
      </c>
      <c r="DK1" s="212" t="s">
        <v>942</v>
      </c>
      <c r="DL1" s="212" t="s">
        <v>944</v>
      </c>
      <c r="DM1" s="212" t="s">
        <v>946</v>
      </c>
      <c r="DN1" s="212" t="s">
        <v>948</v>
      </c>
      <c r="DO1" s="212" t="s">
        <v>950</v>
      </c>
      <c r="DP1" s="212" t="s">
        <v>952</v>
      </c>
      <c r="DQ1" s="212" t="s">
        <v>954</v>
      </c>
      <c r="DR1" s="212" t="s">
        <v>407</v>
      </c>
      <c r="DS1" s="212" t="s">
        <v>956</v>
      </c>
      <c r="DT1" s="212" t="s">
        <v>958</v>
      </c>
      <c r="DU1" s="212" t="s">
        <v>960</v>
      </c>
      <c r="DV1" s="220"/>
      <c r="DW1" s="212" t="s">
        <v>962</v>
      </c>
      <c r="DX1" s="212" t="s">
        <v>409</v>
      </c>
      <c r="DY1" s="212" t="s">
        <v>964</v>
      </c>
      <c r="DZ1" s="212" t="s">
        <v>410</v>
      </c>
      <c r="EA1" s="212" t="s">
        <v>966</v>
      </c>
      <c r="EB1" s="212" t="s">
        <v>968</v>
      </c>
      <c r="EC1" s="212" t="s">
        <v>970</v>
      </c>
      <c r="ED1" s="212" t="s">
        <v>972</v>
      </c>
      <c r="EE1" s="212" t="s">
        <v>974</v>
      </c>
      <c r="EF1" s="212" t="s">
        <v>976</v>
      </c>
      <c r="EG1" s="212" t="s">
        <v>978</v>
      </c>
      <c r="EH1" s="212" t="s">
        <v>980</v>
      </c>
      <c r="EI1" s="212" t="s">
        <v>982</v>
      </c>
      <c r="EJ1" s="212" t="s">
        <v>984</v>
      </c>
      <c r="EK1" s="212" t="s">
        <v>986</v>
      </c>
      <c r="EL1" s="220"/>
      <c r="EM1" s="212" t="s">
        <v>988</v>
      </c>
      <c r="EN1" s="212" t="s">
        <v>412</v>
      </c>
      <c r="EO1" s="212" t="s">
        <v>990</v>
      </c>
      <c r="EP1" s="212" t="s">
        <v>992</v>
      </c>
      <c r="EQ1" s="212" t="s">
        <v>413</v>
      </c>
      <c r="ER1" s="212" t="s">
        <v>994</v>
      </c>
      <c r="ES1" s="212" t="s">
        <v>996</v>
      </c>
      <c r="ET1" s="212" t="s">
        <v>414</v>
      </c>
      <c r="EU1" s="212" t="s">
        <v>998</v>
      </c>
      <c r="EV1" s="212" t="s">
        <v>1000</v>
      </c>
      <c r="EW1" s="212" t="s">
        <v>1002</v>
      </c>
      <c r="EX1" s="212" t="s">
        <v>415</v>
      </c>
      <c r="EY1" s="212" t="s">
        <v>1004</v>
      </c>
      <c r="EZ1" s="212" t="s">
        <v>1006</v>
      </c>
      <c r="FA1" s="220"/>
      <c r="FB1" s="212" t="s">
        <v>417</v>
      </c>
      <c r="FC1" s="212" t="s">
        <v>1008</v>
      </c>
      <c r="FD1" s="212" t="s">
        <v>1010</v>
      </c>
      <c r="FE1" s="212" t="s">
        <v>1012</v>
      </c>
      <c r="FF1" s="212" t="s">
        <v>1014</v>
      </c>
      <c r="FG1" s="212" t="s">
        <v>418</v>
      </c>
      <c r="FH1" s="212" t="s">
        <v>1016</v>
      </c>
      <c r="FI1" s="212" t="s">
        <v>1018</v>
      </c>
      <c r="FJ1" s="212" t="s">
        <v>1020</v>
      </c>
      <c r="FK1" s="212" t="s">
        <v>1022</v>
      </c>
      <c r="FL1" s="212" t="s">
        <v>1024</v>
      </c>
      <c r="FM1" s="212" t="s">
        <v>419</v>
      </c>
      <c r="FN1" s="212" t="s">
        <v>1027</v>
      </c>
      <c r="FO1" s="212" t="s">
        <v>420</v>
      </c>
      <c r="FP1" s="212" t="s">
        <v>1030</v>
      </c>
      <c r="FQ1" s="212" t="s">
        <v>1031</v>
      </c>
      <c r="FR1" s="212" t="s">
        <v>1033</v>
      </c>
      <c r="FS1" s="212" t="s">
        <v>421</v>
      </c>
      <c r="FT1" s="212" t="s">
        <v>1036</v>
      </c>
      <c r="FU1" s="212" t="s">
        <v>1037</v>
      </c>
      <c r="FV1" s="212" t="s">
        <v>1039</v>
      </c>
      <c r="FW1" s="212" t="s">
        <v>422</v>
      </c>
      <c r="FX1" s="212" t="s">
        <v>1042</v>
      </c>
      <c r="FY1" s="212" t="s">
        <v>1044</v>
      </c>
      <c r="FZ1" s="212" t="s">
        <v>1046</v>
      </c>
      <c r="GA1" s="220"/>
      <c r="GB1" s="212" t="s">
        <v>424</v>
      </c>
      <c r="GC1" s="212" t="s">
        <v>425</v>
      </c>
      <c r="GD1" s="220"/>
      <c r="GE1" s="212" t="s">
        <v>427</v>
      </c>
      <c r="GF1" s="212" t="s">
        <v>1069</v>
      </c>
      <c r="GG1" s="212" t="s">
        <v>1071</v>
      </c>
      <c r="GH1" s="212" t="s">
        <v>1073</v>
      </c>
      <c r="GI1" s="212" t="s">
        <v>1075</v>
      </c>
      <c r="GJ1" s="212" t="s">
        <v>1077</v>
      </c>
      <c r="GK1" s="220"/>
      <c r="GL1" s="212" t="s">
        <v>429</v>
      </c>
      <c r="GM1" s="212" t="s">
        <v>1079</v>
      </c>
      <c r="GN1" s="212" t="s">
        <v>1081</v>
      </c>
      <c r="GO1" s="212" t="s">
        <v>1083</v>
      </c>
      <c r="GP1" s="212" t="s">
        <v>1085</v>
      </c>
      <c r="GQ1" s="212" t="s">
        <v>1087</v>
      </c>
      <c r="GR1" s="212" t="s">
        <v>1089</v>
      </c>
      <c r="GS1" s="209"/>
      <c r="GT1" s="220"/>
      <c r="GU1" s="212" t="s">
        <v>430</v>
      </c>
      <c r="GV1" s="212" t="s">
        <v>1048</v>
      </c>
      <c r="GW1" s="212" t="s">
        <v>1050</v>
      </c>
      <c r="GX1" s="212" t="s">
        <v>1052</v>
      </c>
      <c r="GY1" s="212" t="s">
        <v>1054</v>
      </c>
      <c r="GZ1" s="212" t="s">
        <v>1056</v>
      </c>
      <c r="HA1" s="212" t="s">
        <v>1058</v>
      </c>
      <c r="HB1" s="220"/>
      <c r="HC1" s="212" t="s">
        <v>431</v>
      </c>
      <c r="HD1" s="212" t="s">
        <v>1060</v>
      </c>
      <c r="HE1" s="212" t="s">
        <v>1062</v>
      </c>
      <c r="HF1" s="212" t="s">
        <v>1063</v>
      </c>
      <c r="HG1" s="212" t="s">
        <v>432</v>
      </c>
      <c r="HH1" s="212" t="s">
        <v>1066</v>
      </c>
      <c r="HI1" s="212" t="s">
        <v>1067</v>
      </c>
      <c r="HJ1" s="209"/>
      <c r="HK1" s="220"/>
      <c r="HL1" s="212" t="s">
        <v>435</v>
      </c>
      <c r="HM1" s="212" t="s">
        <v>1091</v>
      </c>
      <c r="HN1" s="212" t="s">
        <v>1093</v>
      </c>
      <c r="HO1" s="212" t="s">
        <v>1095</v>
      </c>
      <c r="HP1" s="212" t="s">
        <v>1097</v>
      </c>
      <c r="HQ1" s="212" t="s">
        <v>436</v>
      </c>
      <c r="HR1" s="212" t="s">
        <v>1100</v>
      </c>
      <c r="HS1" s="220"/>
      <c r="HT1" s="212" t="s">
        <v>1102</v>
      </c>
      <c r="HU1" s="212" t="s">
        <v>1104</v>
      </c>
      <c r="HV1" s="212" t="s">
        <v>438</v>
      </c>
      <c r="HW1" s="212" t="s">
        <v>1107</v>
      </c>
      <c r="HX1" s="212" t="s">
        <v>1109</v>
      </c>
      <c r="HY1" s="212" t="s">
        <v>1110</v>
      </c>
      <c r="HZ1" s="212" t="s">
        <v>1112</v>
      </c>
      <c r="IA1" s="220"/>
      <c r="IB1" s="212" t="s">
        <v>1114</v>
      </c>
      <c r="IC1" s="212" t="s">
        <v>1116</v>
      </c>
      <c r="ID1" s="212" t="s">
        <v>1118</v>
      </c>
      <c r="IE1" s="212" t="s">
        <v>440</v>
      </c>
      <c r="IF1" s="212" t="s">
        <v>1120</v>
      </c>
      <c r="IG1" s="212" t="s">
        <v>1122</v>
      </c>
      <c r="IH1" s="212" t="s">
        <v>441</v>
      </c>
      <c r="II1" s="212" t="s">
        <v>1124</v>
      </c>
      <c r="IJ1" s="212" t="s">
        <v>1126</v>
      </c>
      <c r="IK1" s="212" t="s">
        <v>442</v>
      </c>
      <c r="IL1" s="212" t="s">
        <v>1128</v>
      </c>
      <c r="IM1" s="212" t="s">
        <v>1130</v>
      </c>
      <c r="IN1" s="212" t="s">
        <v>1132</v>
      </c>
      <c r="IO1" s="212" t="s">
        <v>1134</v>
      </c>
      <c r="IP1" s="212" t="s">
        <v>443</v>
      </c>
      <c r="IQ1" s="212" t="s">
        <v>1136</v>
      </c>
      <c r="IR1" s="220"/>
      <c r="IS1" s="212" t="s">
        <v>1144</v>
      </c>
      <c r="IT1" s="212" t="s">
        <v>1146</v>
      </c>
      <c r="IU1" s="212" t="s">
        <v>445</v>
      </c>
      <c r="IV1" s="212" t="s">
        <v>1148</v>
      </c>
      <c r="IW1" s="212" t="s">
        <v>1150</v>
      </c>
      <c r="IX1" s="212" t="s">
        <v>1152</v>
      </c>
      <c r="IY1" s="220"/>
      <c r="IZ1" s="212" t="s">
        <v>1154</v>
      </c>
      <c r="JA1" s="212" t="s">
        <v>447</v>
      </c>
      <c r="JB1" s="212" t="s">
        <v>1157</v>
      </c>
      <c r="JC1" s="212" t="s">
        <v>1159</v>
      </c>
      <c r="JD1" s="212" t="s">
        <v>1161</v>
      </c>
      <c r="JE1" s="212" t="s">
        <v>1163</v>
      </c>
      <c r="JF1" s="212" t="s">
        <v>1165</v>
      </c>
      <c r="JG1" s="212" t="s">
        <v>1167</v>
      </c>
      <c r="JH1" s="212" t="s">
        <v>448</v>
      </c>
      <c r="JI1" s="212" t="s">
        <v>1170</v>
      </c>
      <c r="JJ1" s="212" t="s">
        <v>1172</v>
      </c>
      <c r="JK1" s="212" t="s">
        <v>1174</v>
      </c>
      <c r="JL1" s="212" t="s">
        <v>1176</v>
      </c>
      <c r="JM1" s="212" t="s">
        <v>1178</v>
      </c>
      <c r="JN1" s="212" t="s">
        <v>1180</v>
      </c>
      <c r="JO1" s="212" t="s">
        <v>1182</v>
      </c>
      <c r="JP1" s="212" t="s">
        <v>1184</v>
      </c>
      <c r="JQ1" s="212" t="s">
        <v>449</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0"/>
      <c r="KS1" s="212" t="s">
        <v>1238</v>
      </c>
      <c r="KT1" s="212" t="s">
        <v>451</v>
      </c>
      <c r="KU1" s="212" t="s">
        <v>1241</v>
      </c>
      <c r="KV1" s="212" t="s">
        <v>1243</v>
      </c>
      <c r="KW1" s="212" t="s">
        <v>1245</v>
      </c>
      <c r="KX1" s="212" t="s">
        <v>1247</v>
      </c>
      <c r="KY1" s="212" t="s">
        <v>452</v>
      </c>
      <c r="KZ1" s="212" t="s">
        <v>1250</v>
      </c>
      <c r="LA1" s="212" t="s">
        <v>1252</v>
      </c>
      <c r="LB1" s="212" t="s">
        <v>1254</v>
      </c>
      <c r="LC1" s="212" t="s">
        <v>1256</v>
      </c>
      <c r="LD1" s="212" t="s">
        <v>1258</v>
      </c>
      <c r="LE1" s="212" t="s">
        <v>1260</v>
      </c>
      <c r="LF1" s="212" t="s">
        <v>1262</v>
      </c>
      <c r="LG1" s="209"/>
      <c r="LH1" s="220"/>
      <c r="LI1" s="212" t="s">
        <v>453</v>
      </c>
      <c r="LJ1" s="212" t="s">
        <v>1138</v>
      </c>
      <c r="LK1" s="212" t="s">
        <v>1140</v>
      </c>
      <c r="LL1" s="212" t="s">
        <v>1142</v>
      </c>
      <c r="LM1" s="209"/>
      <c r="LN1" s="220"/>
      <c r="LO1" s="212" t="s">
        <v>456</v>
      </c>
      <c r="LP1" s="212" t="s">
        <v>457</v>
      </c>
      <c r="LQ1" s="220"/>
      <c r="LR1" s="212" t="s">
        <v>459</v>
      </c>
      <c r="LS1" s="212" t="s">
        <v>1282</v>
      </c>
      <c r="LT1" s="212" t="s">
        <v>1284</v>
      </c>
      <c r="LU1" s="212" t="s">
        <v>1285</v>
      </c>
      <c r="LV1" s="212" t="s">
        <v>1287</v>
      </c>
      <c r="LW1" s="212" t="s">
        <v>1288</v>
      </c>
      <c r="LX1" s="212" t="s">
        <v>1290</v>
      </c>
      <c r="LY1" s="212" t="s">
        <v>1292</v>
      </c>
      <c r="LZ1" s="212" t="s">
        <v>1294</v>
      </c>
      <c r="MA1" s="212" t="s">
        <v>1296</v>
      </c>
      <c r="MB1" s="212" t="s">
        <v>460</v>
      </c>
      <c r="MC1" s="212" t="s">
        <v>1299</v>
      </c>
      <c r="MD1" s="212" t="s">
        <v>1300</v>
      </c>
      <c r="ME1" s="212" t="s">
        <v>1302</v>
      </c>
      <c r="MF1" s="212" t="s">
        <v>461</v>
      </c>
      <c r="MG1" s="212" t="s">
        <v>1305</v>
      </c>
      <c r="MH1" s="212" t="s">
        <v>1306</v>
      </c>
      <c r="MI1" s="212" t="s">
        <v>1308</v>
      </c>
      <c r="MJ1" s="212" t="s">
        <v>1310</v>
      </c>
      <c r="MK1" s="212" t="s">
        <v>462</v>
      </c>
      <c r="ML1" s="212" t="s">
        <v>1313</v>
      </c>
      <c r="MM1" s="212" t="s">
        <v>1315</v>
      </c>
      <c r="MN1" s="212" t="s">
        <v>1317</v>
      </c>
      <c r="MO1" s="212" t="s">
        <v>1319</v>
      </c>
      <c r="MP1" s="212" t="s">
        <v>463</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0"/>
      <c r="ND1" s="212" t="s">
        <v>465</v>
      </c>
      <c r="NE1" s="212" t="s">
        <v>1345</v>
      </c>
      <c r="NF1" s="212" t="s">
        <v>1347</v>
      </c>
      <c r="NG1" s="212" t="s">
        <v>1349</v>
      </c>
      <c r="NH1" s="212" t="s">
        <v>1351</v>
      </c>
      <c r="NI1" s="220"/>
      <c r="NJ1" s="212" t="s">
        <v>467</v>
      </c>
      <c r="NK1" s="212" t="s">
        <v>1352</v>
      </c>
      <c r="NL1" s="212" t="s">
        <v>468</v>
      </c>
      <c r="NM1" s="212" t="s">
        <v>1354</v>
      </c>
      <c r="NN1" s="212" t="s">
        <v>1356</v>
      </c>
      <c r="NO1" s="212" t="s">
        <v>469</v>
      </c>
      <c r="NP1" s="212" t="s">
        <v>1358</v>
      </c>
      <c r="NQ1" s="212" t="s">
        <v>1360</v>
      </c>
      <c r="NR1" s="209"/>
      <c r="NS1" s="220"/>
      <c r="NT1" s="212" t="s">
        <v>470</v>
      </c>
      <c r="NU1" s="212" t="s">
        <v>1264</v>
      </c>
      <c r="NV1" s="212" t="s">
        <v>1266</v>
      </c>
      <c r="NW1" s="212" t="s">
        <v>1268</v>
      </c>
      <c r="NX1" s="212" t="s">
        <v>1270</v>
      </c>
      <c r="NY1" s="212" t="s">
        <v>471</v>
      </c>
      <c r="NZ1" s="212" t="s">
        <v>1272</v>
      </c>
      <c r="OA1" s="212" t="s">
        <v>472</v>
      </c>
      <c r="OB1" s="212" t="s">
        <v>1274</v>
      </c>
      <c r="OC1" s="220"/>
      <c r="OD1" s="212" t="s">
        <v>1276</v>
      </c>
      <c r="OE1" s="212" t="s">
        <v>473</v>
      </c>
      <c r="OF1" s="209"/>
      <c r="OG1" s="220"/>
      <c r="OH1" s="212" t="s">
        <v>1278</v>
      </c>
      <c r="OI1" s="212" t="s">
        <v>1280</v>
      </c>
      <c r="OJ1" s="212" t="s">
        <v>474</v>
      </c>
      <c r="OK1" s="209"/>
      <c r="OL1" s="220"/>
      <c r="OM1" s="212" t="s">
        <v>477</v>
      </c>
      <c r="ON1" s="212" t="s">
        <v>1362</v>
      </c>
      <c r="OO1" s="212" t="s">
        <v>1364</v>
      </c>
      <c r="OP1" s="212" t="s">
        <v>478</v>
      </c>
      <c r="OQ1" s="212" t="s">
        <v>479</v>
      </c>
      <c r="OR1" s="212" t="s">
        <v>1462</v>
      </c>
      <c r="OS1" s="212" t="s">
        <v>1464</v>
      </c>
      <c r="OT1" s="212" t="s">
        <v>1466</v>
      </c>
      <c r="OU1" s="212" t="s">
        <v>1468</v>
      </c>
      <c r="OV1" s="212" t="s">
        <v>1470</v>
      </c>
      <c r="OW1" s="220"/>
      <c r="OX1" s="212" t="s">
        <v>481</v>
      </c>
      <c r="OY1" s="212" t="s">
        <v>1472</v>
      </c>
      <c r="OZ1" s="212" t="s">
        <v>1474</v>
      </c>
      <c r="PA1" s="212" t="s">
        <v>1476</v>
      </c>
      <c r="PB1" s="212" t="s">
        <v>1478</v>
      </c>
      <c r="PC1" s="212" t="s">
        <v>1480</v>
      </c>
      <c r="PD1" s="212" t="s">
        <v>1482</v>
      </c>
      <c r="PE1" s="220"/>
      <c r="PF1" s="212" t="s">
        <v>1484</v>
      </c>
      <c r="PG1" s="212" t="s">
        <v>483</v>
      </c>
      <c r="PH1" s="220"/>
      <c r="PI1" s="212" t="s">
        <v>485</v>
      </c>
      <c r="PJ1" s="212" t="s">
        <v>1514</v>
      </c>
      <c r="PK1" s="212" t="s">
        <v>1516</v>
      </c>
      <c r="PL1" s="220"/>
      <c r="PM1" s="212" t="s">
        <v>487</v>
      </c>
      <c r="PN1" s="212" t="s">
        <v>1518</v>
      </c>
      <c r="PO1" s="212" t="s">
        <v>1519</v>
      </c>
      <c r="PP1" s="212" t="s">
        <v>1520</v>
      </c>
      <c r="PQ1" s="212" t="s">
        <v>1521</v>
      </c>
      <c r="PR1" s="212" t="s">
        <v>1523</v>
      </c>
      <c r="PS1" s="212" t="s">
        <v>1524</v>
      </c>
      <c r="PT1" s="212" t="s">
        <v>1526</v>
      </c>
      <c r="PU1" s="212" t="s">
        <v>1527</v>
      </c>
      <c r="PV1" s="209"/>
      <c r="PW1" s="220"/>
      <c r="PX1" s="212" t="s">
        <v>488</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489</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0"/>
      <c r="RX1" s="212" t="s">
        <v>490</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0"/>
      <c r="SO1" s="212" t="s">
        <v>493</v>
      </c>
      <c r="SP1" s="212" t="s">
        <v>1529</v>
      </c>
      <c r="SQ1" s="212" t="s">
        <v>1531</v>
      </c>
      <c r="SR1" s="212" t="s">
        <v>494</v>
      </c>
      <c r="SS1" s="212" t="s">
        <v>1533</v>
      </c>
      <c r="ST1" s="212" t="s">
        <v>1535</v>
      </c>
      <c r="SU1" s="212" t="s">
        <v>1537</v>
      </c>
      <c r="SV1" s="212" t="s">
        <v>1539</v>
      </c>
      <c r="SW1" s="220"/>
      <c r="SX1" s="212" t="s">
        <v>496</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0"/>
      <c r="TP1" s="212" t="s">
        <v>499</v>
      </c>
      <c r="TQ1" s="212" t="s">
        <v>1571</v>
      </c>
      <c r="TR1" s="212" t="s">
        <v>1573</v>
      </c>
      <c r="TS1" s="212" t="s">
        <v>1575</v>
      </c>
      <c r="TT1" s="212" t="s">
        <v>1577</v>
      </c>
      <c r="TU1" s="212" t="s">
        <v>1579</v>
      </c>
      <c r="TV1" s="212" t="s">
        <v>500</v>
      </c>
      <c r="TW1" s="212" t="s">
        <v>1581</v>
      </c>
      <c r="TX1" s="212" t="s">
        <v>1583</v>
      </c>
      <c r="TY1" s="212" t="s">
        <v>1585</v>
      </c>
      <c r="TZ1" s="212" t="s">
        <v>1587</v>
      </c>
      <c r="UA1" s="212" t="s">
        <v>1589</v>
      </c>
      <c r="UB1" s="212" t="s">
        <v>1591</v>
      </c>
      <c r="UC1" s="220"/>
      <c r="UD1" s="212" t="s">
        <v>502</v>
      </c>
      <c r="UE1" s="209"/>
      <c r="UF1" s="220"/>
      <c r="UG1" s="212" t="s">
        <v>503</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2" customFormat="1" hidden="1" x14ac:dyDescent="0.25">
      <c r="A2" s="152" t="s">
        <v>247</v>
      </c>
      <c r="B2" s="152" t="s">
        <v>234</v>
      </c>
      <c r="C2" s="152" t="s">
        <v>600</v>
      </c>
      <c r="D2" s="190" t="s">
        <v>248</v>
      </c>
      <c r="E2" s="152" t="s">
        <v>172</v>
      </c>
      <c r="F2" s="152" t="s">
        <v>601</v>
      </c>
      <c r="G2" s="152" t="s">
        <v>249</v>
      </c>
      <c r="H2" s="190" t="s">
        <v>602</v>
      </c>
      <c r="I2" s="152" t="s">
        <v>603</v>
      </c>
      <c r="J2" s="152" t="s">
        <v>250</v>
      </c>
      <c r="K2" s="152" t="s">
        <v>604</v>
      </c>
      <c r="R2" s="152" t="s">
        <v>252</v>
      </c>
      <c r="S2" s="152" t="s">
        <v>253</v>
      </c>
      <c r="U2" s="152" t="s">
        <v>520</v>
      </c>
      <c r="V2" s="152" t="s">
        <v>538</v>
      </c>
      <c r="W2" s="152" t="s">
        <v>521</v>
      </c>
      <c r="X2" s="152" t="s">
        <v>522</v>
      </c>
      <c r="Y2" s="152" t="s">
        <v>523</v>
      </c>
      <c r="Z2" s="152" t="s">
        <v>524</v>
      </c>
      <c r="AA2" s="152" t="s">
        <v>525</v>
      </c>
      <c r="AB2" s="152" t="s">
        <v>526</v>
      </c>
      <c r="AC2" s="152" t="s">
        <v>527</v>
      </c>
      <c r="AD2" s="152" t="s">
        <v>528</v>
      </c>
      <c r="AE2" s="152" t="s">
        <v>529</v>
      </c>
      <c r="AF2" s="152" t="s">
        <v>530</v>
      </c>
      <c r="AH2" s="152" t="s">
        <v>548</v>
      </c>
      <c r="AI2" s="152" t="s">
        <v>549</v>
      </c>
      <c r="AJ2" s="152" t="s">
        <v>550</v>
      </c>
      <c r="AK2" s="152" t="s">
        <v>551</v>
      </c>
      <c r="AL2" s="152" t="s">
        <v>552</v>
      </c>
      <c r="AM2" s="152" t="s">
        <v>555</v>
      </c>
      <c r="AN2" s="152" t="s">
        <v>553</v>
      </c>
      <c r="AO2" s="152" t="s">
        <v>554</v>
      </c>
      <c r="AP2" s="152" t="s">
        <v>556</v>
      </c>
      <c r="AQ2" s="152" t="s">
        <v>557</v>
      </c>
      <c r="AR2" s="152" t="s">
        <v>558</v>
      </c>
      <c r="AS2" s="152" t="s">
        <v>559</v>
      </c>
      <c r="AT2" s="152" t="s">
        <v>560</v>
      </c>
      <c r="AU2" s="152" t="s">
        <v>561</v>
      </c>
      <c r="AV2" s="152" t="s">
        <v>562</v>
      </c>
      <c r="AW2" s="152" t="s">
        <v>563</v>
      </c>
      <c r="AX2" s="152" t="s">
        <v>564</v>
      </c>
      <c r="AY2" s="152" t="s">
        <v>565</v>
      </c>
      <c r="AZ2" s="152" t="s">
        <v>566</v>
      </c>
      <c r="BA2" s="152" t="s">
        <v>567</v>
      </c>
      <c r="BB2" s="152" t="s">
        <v>568</v>
      </c>
      <c r="BC2" s="152" t="s">
        <v>569</v>
      </c>
      <c r="BD2" s="152" t="s">
        <v>570</v>
      </c>
      <c r="BE2" s="152" t="s">
        <v>571</v>
      </c>
      <c r="BF2" s="152" t="s">
        <v>572</v>
      </c>
      <c r="BG2" s="152" t="s">
        <v>573</v>
      </c>
      <c r="BH2" s="152" t="s">
        <v>574</v>
      </c>
      <c r="BI2" s="152" t="s">
        <v>575</v>
      </c>
      <c r="BJ2" s="152" t="s">
        <v>576</v>
      </c>
      <c r="BK2" s="152" t="s">
        <v>577</v>
      </c>
      <c r="BL2" s="152" t="s">
        <v>578</v>
      </c>
      <c r="BM2" s="152" t="s">
        <v>579</v>
      </c>
      <c r="BN2" s="152" t="s">
        <v>580</v>
      </c>
      <c r="BO2" s="152" t="s">
        <v>581</v>
      </c>
      <c r="BP2" s="152" t="s">
        <v>582</v>
      </c>
      <c r="BQ2" s="152" t="s">
        <v>583</v>
      </c>
      <c r="BR2" s="152" t="s">
        <v>584</v>
      </c>
      <c r="BS2" s="152" t="s">
        <v>585</v>
      </c>
      <c r="BT2" s="152" t="s">
        <v>586</v>
      </c>
      <c r="BU2" s="152" t="s">
        <v>587</v>
      </c>
      <c r="BZ2" s="115" t="s">
        <v>781</v>
      </c>
      <c r="CA2" s="115" t="s">
        <v>782</v>
      </c>
      <c r="CB2" s="115" t="s">
        <v>783</v>
      </c>
      <c r="CC2" s="115" t="s">
        <v>784</v>
      </c>
      <c r="CD2" s="115" t="s">
        <v>785</v>
      </c>
      <c r="CE2" s="115" t="s">
        <v>786</v>
      </c>
      <c r="CF2" s="115" t="s">
        <v>787</v>
      </c>
      <c r="CG2" s="115" t="s">
        <v>788</v>
      </c>
      <c r="CH2" s="115" t="s">
        <v>789</v>
      </c>
      <c r="CI2" s="115" t="s">
        <v>790</v>
      </c>
      <c r="CJ2" s="115" t="s">
        <v>791</v>
      </c>
      <c r="CK2" s="115" t="s">
        <v>792</v>
      </c>
      <c r="CL2" s="115" t="s">
        <v>793</v>
      </c>
      <c r="CM2" s="115" t="s">
        <v>794</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c r="BZ3" s="475">
        <v>41436.800000000003</v>
      </c>
      <c r="CA3" s="475">
        <v>37669.82</v>
      </c>
      <c r="CB3" s="475">
        <v>33902.839999999997</v>
      </c>
      <c r="CC3" s="475">
        <v>30135.85</v>
      </c>
      <c r="CD3" s="475">
        <v>28252.36</v>
      </c>
      <c r="CE3" s="475">
        <v>26368.87</v>
      </c>
      <c r="CF3" s="475">
        <v>17893.16</v>
      </c>
      <c r="CG3" s="475">
        <v>16951.419999999998</v>
      </c>
      <c r="CH3" s="475">
        <v>13184.44</v>
      </c>
      <c r="CI3" s="475">
        <v>15032.56</v>
      </c>
      <c r="CJ3" s="475">
        <v>13264.02</v>
      </c>
      <c r="CK3" s="475">
        <v>12379.75</v>
      </c>
      <c r="CL3" s="475">
        <v>439.49</v>
      </c>
      <c r="CM3" s="475">
        <v>1904.46</v>
      </c>
    </row>
    <row r="5" spans="1:576" ht="52.5" x14ac:dyDescent="0.25">
      <c r="C5" s="226" t="s">
        <v>251</v>
      </c>
      <c r="D5" s="199">
        <f>SUMIF(C:C,$C$10,D:D)</f>
        <v>2901669.12</v>
      </c>
      <c r="CA5" s="475"/>
    </row>
    <row r="6" spans="1:576" x14ac:dyDescent="0.25">
      <c r="CA6" s="475"/>
    </row>
    <row r="7" spans="1:576" x14ac:dyDescent="0.25">
      <c r="CA7" s="475"/>
    </row>
    <row r="8" spans="1:576" x14ac:dyDescent="0.25">
      <c r="C8" s="72" t="s">
        <v>54</v>
      </c>
      <c r="D8" s="99"/>
      <c r="E8" s="72"/>
      <c r="F8" s="72"/>
      <c r="G8" s="72"/>
      <c r="H8" s="99"/>
      <c r="I8" s="72"/>
      <c r="J8" s="72"/>
      <c r="CA8" s="475"/>
    </row>
    <row r="9" spans="1:576" ht="15.75" thickBot="1" x14ac:dyDescent="0.3">
      <c r="C9" s="124"/>
      <c r="D9" s="99"/>
      <c r="E9" s="124"/>
      <c r="F9" s="124"/>
      <c r="G9" s="124"/>
      <c r="H9" s="99"/>
      <c r="I9" s="124"/>
      <c r="J9" s="151"/>
      <c r="CA9" s="475"/>
    </row>
    <row r="10" spans="1:576" ht="15.75" thickBot="1" x14ac:dyDescent="0.3">
      <c r="C10" s="71" t="s">
        <v>43</v>
      </c>
      <c r="D10" s="30">
        <f>SUM(G17:G67)</f>
        <v>2901669.12</v>
      </c>
      <c r="E10" s="123"/>
      <c r="F10" s="123"/>
      <c r="G10" s="123"/>
      <c r="H10" s="96"/>
      <c r="I10" s="96"/>
      <c r="J10" s="96"/>
      <c r="CA10" s="475"/>
    </row>
    <row r="11" spans="1:576" x14ac:dyDescent="0.25">
      <c r="B11" s="208"/>
      <c r="D11" s="31"/>
      <c r="E11" s="123"/>
      <c r="F11" s="123"/>
      <c r="G11" s="123"/>
      <c r="H11" s="96"/>
      <c r="I11" s="96"/>
      <c r="J11" s="96"/>
      <c r="CA11" s="475"/>
    </row>
    <row r="12" spans="1:576" x14ac:dyDescent="0.25">
      <c r="B12" s="208"/>
      <c r="D12" s="31"/>
      <c r="E12" s="123"/>
      <c r="F12" s="123"/>
      <c r="G12" s="123"/>
      <c r="H12" s="96"/>
      <c r="I12" s="96"/>
      <c r="J12" s="96"/>
      <c r="CA12" s="475"/>
    </row>
    <row r="13" spans="1:576" ht="15.75" x14ac:dyDescent="0.25">
      <c r="C13" s="240" t="s">
        <v>516</v>
      </c>
      <c r="D13" s="241" t="s">
        <v>517</v>
      </c>
      <c r="E13" s="123"/>
      <c r="F13" s="123"/>
      <c r="G13" s="123"/>
      <c r="H13" s="96"/>
      <c r="I13" s="96"/>
      <c r="J13" s="96"/>
      <c r="CA13" s="475"/>
    </row>
    <row r="14" spans="1:576" ht="18.75" x14ac:dyDescent="0.25">
      <c r="C14" s="259"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b.3 Ejecución de la ruta del desarrollo curricular en las unidades Académicas. Presentacion y seguimiento de programacion para la ejecucion del desarrollo curricular.</v>
      </c>
      <c r="D14" s="31"/>
      <c r="E14" s="123"/>
      <c r="F14" s="123"/>
      <c r="G14" s="123"/>
      <c r="H14" s="96"/>
      <c r="I14" s="96"/>
      <c r="J14" s="96"/>
      <c r="CA14" s="475"/>
    </row>
    <row r="15" spans="1:576" ht="15.75" thickBot="1" x14ac:dyDescent="0.3">
      <c r="C15" s="124"/>
      <c r="D15" s="31"/>
      <c r="E15" s="123"/>
      <c r="F15" s="123"/>
      <c r="G15" s="123"/>
      <c r="H15" s="96"/>
      <c r="I15" s="96"/>
      <c r="J15" s="96"/>
      <c r="CA15" s="475"/>
    </row>
    <row r="16" spans="1:576" ht="30.75" thickBot="1" x14ac:dyDescent="0.3">
      <c r="C16" s="164" t="s">
        <v>44</v>
      </c>
      <c r="D16" s="168" t="s">
        <v>55</v>
      </c>
      <c r="E16" s="201" t="s">
        <v>56</v>
      </c>
      <c r="F16" s="168" t="s">
        <v>57</v>
      </c>
      <c r="G16" s="165" t="s">
        <v>27</v>
      </c>
      <c r="H16" s="163" t="s">
        <v>254</v>
      </c>
      <c r="I16" s="166" t="s">
        <v>46</v>
      </c>
      <c r="J16" s="166" t="s">
        <v>255</v>
      </c>
      <c r="K16" s="166" t="s">
        <v>536</v>
      </c>
      <c r="L16" s="166" t="s">
        <v>537</v>
      </c>
      <c r="CA16" s="475"/>
    </row>
    <row r="17" spans="3:79" ht="15.75" thickBot="1" x14ac:dyDescent="0.3">
      <c r="C17" s="167" t="s">
        <v>781</v>
      </c>
      <c r="D17" s="233"/>
      <c r="E17" s="182">
        <v>12</v>
      </c>
      <c r="F17" s="476">
        <f>HLOOKUP($C17,$BZ$2:$CM$3,2,0)</f>
        <v>41436.800000000003</v>
      </c>
      <c r="G17" s="143">
        <f>D17*E17*F17</f>
        <v>0</v>
      </c>
      <c r="H17" s="196" t="s">
        <v>252</v>
      </c>
      <c r="I17" s="144" t="s">
        <v>377</v>
      </c>
      <c r="J17" s="144" t="str">
        <f>VLOOKUP(I17,Presupuesto!$B$11:$C$586,2,0)</f>
        <v>SUELDOS Y SALARIOS BASICOS (11100-00)</v>
      </c>
      <c r="K17" s="270" t="s">
        <v>247</v>
      </c>
      <c r="L17" s="128" t="s">
        <v>520</v>
      </c>
      <c r="CA17" s="475"/>
    </row>
    <row r="18" spans="3:79" x14ac:dyDescent="0.25">
      <c r="C18" s="202" t="s">
        <v>58</v>
      </c>
      <c r="D18" s="193"/>
      <c r="E18" s="184">
        <v>0</v>
      </c>
      <c r="F18" s="130">
        <f>IF(E17=0,"",(G17/E17)/12*E17)</f>
        <v>0</v>
      </c>
      <c r="G18" s="127">
        <f>F18</f>
        <v>0</v>
      </c>
      <c r="H18" s="194" t="s">
        <v>253</v>
      </c>
      <c r="I18" s="146" t="s">
        <v>378</v>
      </c>
      <c r="J18" s="146" t="str">
        <f>VLOOKUP(I18,Presupuesto!$B$11:$C$586,2,0)</f>
        <v>RESTRIBUCIONES A PERSONAL DIRECTIVO Y DE CONTROL (11300-00)</v>
      </c>
      <c r="K18" s="128" t="str">
        <f>$K$17</f>
        <v>Desarrollo Curricular</v>
      </c>
      <c r="L18" s="128" t="s">
        <v>538</v>
      </c>
      <c r="CA18" s="475"/>
    </row>
    <row r="19" spans="3:79" ht="15.75" thickBot="1" x14ac:dyDescent="0.3">
      <c r="C19" s="203" t="s">
        <v>59</v>
      </c>
      <c r="D19" s="193"/>
      <c r="E19" s="184">
        <v>0</v>
      </c>
      <c r="F19" s="147">
        <f>IF(E17&lt;6,"",((E17-6)/12)*(G17/E17))</f>
        <v>0</v>
      </c>
      <c r="G19" s="127">
        <f>F19</f>
        <v>0</v>
      </c>
      <c r="H19" s="194" t="s">
        <v>253</v>
      </c>
      <c r="I19" s="131">
        <v>11500.02</v>
      </c>
      <c r="J19" s="131" t="e">
        <f>VLOOKUP(I19,Presupuesto!$B$11:$C$586,2,0)</f>
        <v>#N/A</v>
      </c>
      <c r="K19" s="128" t="str">
        <f t="shared" ref="K19:K67" si="0">$K$17</f>
        <v>Desarrollo Curricular</v>
      </c>
      <c r="L19" s="128" t="s">
        <v>521</v>
      </c>
      <c r="CA19" s="475"/>
    </row>
    <row r="20" spans="3:79" ht="15.75" thickBot="1" x14ac:dyDescent="0.3">
      <c r="C20" s="167" t="s">
        <v>782</v>
      </c>
      <c r="D20" s="233"/>
      <c r="E20" s="182">
        <v>12</v>
      </c>
      <c r="F20" s="476">
        <f>HLOOKUP($C20,$BZ$2:$CM$3,2,0)</f>
        <v>37669.82</v>
      </c>
      <c r="G20" s="143">
        <f>D20*E20*F20</f>
        <v>0</v>
      </c>
      <c r="H20" s="196"/>
      <c r="I20" s="144">
        <v>11100.01</v>
      </c>
      <c r="J20" s="144" t="e">
        <f>VLOOKUP(I20,Presupuesto!$B$11:$C$586,2,0)</f>
        <v>#N/A</v>
      </c>
      <c r="K20" s="128" t="s">
        <v>604</v>
      </c>
      <c r="L20" s="128" t="s">
        <v>521</v>
      </c>
    </row>
    <row r="21" spans="3:79" x14ac:dyDescent="0.25">
      <c r="C21" s="202" t="s">
        <v>58</v>
      </c>
      <c r="D21" s="193"/>
      <c r="E21" s="184">
        <v>0</v>
      </c>
      <c r="F21" s="130">
        <f>IF(E20=0,"",(G20/E20)/12*E20)</f>
        <v>0</v>
      </c>
      <c r="G21" s="127">
        <f>F21</f>
        <v>0</v>
      </c>
      <c r="H21" s="194"/>
      <c r="I21" s="146">
        <v>11500</v>
      </c>
      <c r="J21" s="146" t="e">
        <f>VLOOKUP(I21,Presupuesto!$B$11:$C$586,2,0)</f>
        <v>#N/A</v>
      </c>
      <c r="K21" s="128" t="str">
        <f t="shared" si="0"/>
        <v>Desarrollo Curricular</v>
      </c>
      <c r="L21" s="128" t="s">
        <v>521</v>
      </c>
    </row>
    <row r="22" spans="3:79" ht="15.75" thickBot="1" x14ac:dyDescent="0.3">
      <c r="C22" s="203" t="s">
        <v>59</v>
      </c>
      <c r="D22" s="193"/>
      <c r="E22" s="184">
        <v>0</v>
      </c>
      <c r="F22" s="147">
        <f>IF(E20&lt;6,"",((E20-6)/12)*(G20/E20))</f>
        <v>0</v>
      </c>
      <c r="G22" s="127">
        <f>F22</f>
        <v>0</v>
      </c>
      <c r="H22" s="194"/>
      <c r="I22" s="131">
        <v>11500.02</v>
      </c>
      <c r="J22" s="131" t="e">
        <f>VLOOKUP(I22,Presupuesto!$B$11:$C$586,2,0)</f>
        <v>#N/A</v>
      </c>
      <c r="K22" s="128" t="str">
        <f t="shared" si="0"/>
        <v>Desarrollo Curricular</v>
      </c>
      <c r="L22" s="128" t="s">
        <v>521</v>
      </c>
    </row>
    <row r="23" spans="3:79" ht="15.75" thickBot="1" x14ac:dyDescent="0.3">
      <c r="C23" s="167" t="s">
        <v>783</v>
      </c>
      <c r="D23" s="233"/>
      <c r="E23" s="182">
        <v>12</v>
      </c>
      <c r="F23" s="476">
        <f>HLOOKUP($C23,$BZ$2:$CM$3,2,0)</f>
        <v>33902.839999999997</v>
      </c>
      <c r="G23" s="143">
        <f>D23*E23*F23</f>
        <v>0</v>
      </c>
      <c r="H23" s="196"/>
      <c r="I23" s="144">
        <v>11100.01</v>
      </c>
      <c r="J23" s="144" t="e">
        <f>VLOOKUP(I23,Presupuesto!$B$11:$C$586,2,0)</f>
        <v>#N/A</v>
      </c>
      <c r="K23" s="128" t="s">
        <v>604</v>
      </c>
      <c r="L23" s="128" t="s">
        <v>521</v>
      </c>
    </row>
    <row r="24" spans="3:79" x14ac:dyDescent="0.25">
      <c r="C24" s="202" t="s">
        <v>58</v>
      </c>
      <c r="D24" s="193"/>
      <c r="E24" s="184">
        <v>0</v>
      </c>
      <c r="F24" s="130">
        <f>IF(E23=0,"",(G23/E23)/12*E23)</f>
        <v>0</v>
      </c>
      <c r="G24" s="127">
        <f>F24</f>
        <v>0</v>
      </c>
      <c r="H24" s="194"/>
      <c r="I24" s="146">
        <v>11500</v>
      </c>
      <c r="J24" s="146" t="e">
        <f>VLOOKUP(I24,Presupuesto!$B$11:$C$586,2,0)</f>
        <v>#N/A</v>
      </c>
      <c r="K24" s="128" t="str">
        <f t="shared" si="0"/>
        <v>Desarrollo Curricular</v>
      </c>
      <c r="L24" s="128" t="s">
        <v>521</v>
      </c>
    </row>
    <row r="25" spans="3:79" ht="15.75" thickBot="1" x14ac:dyDescent="0.3">
      <c r="C25" s="203" t="s">
        <v>59</v>
      </c>
      <c r="D25" s="193"/>
      <c r="E25" s="184">
        <v>0</v>
      </c>
      <c r="F25" s="147">
        <f>IF(E23&lt;6,"",((E23-6)/12)*(G23/E23))</f>
        <v>0</v>
      </c>
      <c r="G25" s="127">
        <f>F25</f>
        <v>0</v>
      </c>
      <c r="H25" s="194"/>
      <c r="I25" s="131">
        <v>11500.02</v>
      </c>
      <c r="J25" s="131" t="e">
        <f>VLOOKUP(I25,Presupuesto!$B$11:$C$586,2,0)</f>
        <v>#N/A</v>
      </c>
      <c r="K25" s="128" t="str">
        <f t="shared" si="0"/>
        <v>Desarrollo Curricular</v>
      </c>
      <c r="L25" s="128" t="s">
        <v>521</v>
      </c>
    </row>
    <row r="26" spans="3:79" ht="15.75" thickBot="1" x14ac:dyDescent="0.3">
      <c r="C26" s="167" t="s">
        <v>784</v>
      </c>
      <c r="D26" s="233"/>
      <c r="E26" s="182">
        <v>12</v>
      </c>
      <c r="F26" s="476">
        <f>HLOOKUP($C26,$BZ$2:$CM$3,2,0)</f>
        <v>30135.85</v>
      </c>
      <c r="G26" s="143">
        <f>D26*E26*F26</f>
        <v>0</v>
      </c>
      <c r="H26" s="196"/>
      <c r="I26" s="144">
        <v>11100.01</v>
      </c>
      <c r="J26" s="144" t="e">
        <f>VLOOKUP(I26,Presupuesto!$B$11:$C$586,2,0)</f>
        <v>#N/A</v>
      </c>
      <c r="K26" s="128" t="s">
        <v>604</v>
      </c>
      <c r="L26" s="128" t="s">
        <v>521</v>
      </c>
    </row>
    <row r="27" spans="3:79" x14ac:dyDescent="0.25">
      <c r="C27" s="202" t="s">
        <v>58</v>
      </c>
      <c r="D27" s="193"/>
      <c r="E27" s="184">
        <v>0</v>
      </c>
      <c r="F27" s="130">
        <f>IF(E26=0,"",(G26/E26)/12*E26)</f>
        <v>0</v>
      </c>
      <c r="G27" s="127">
        <f>F27</f>
        <v>0</v>
      </c>
      <c r="H27" s="194"/>
      <c r="I27" s="146">
        <v>11500</v>
      </c>
      <c r="J27" s="146" t="e">
        <f>VLOOKUP(I27,Presupuesto!$B$11:$C$586,2,0)</f>
        <v>#N/A</v>
      </c>
      <c r="K27" s="128" t="str">
        <f t="shared" si="0"/>
        <v>Desarrollo Curricular</v>
      </c>
      <c r="L27" s="128" t="s">
        <v>521</v>
      </c>
    </row>
    <row r="28" spans="3:79" ht="15.75" thickBot="1" x14ac:dyDescent="0.3">
      <c r="C28" s="203" t="s">
        <v>59</v>
      </c>
      <c r="D28" s="193"/>
      <c r="E28" s="184">
        <v>0</v>
      </c>
      <c r="F28" s="147">
        <f>IF(E26&lt;6,"",((E26-6)/12)*(G26/E26))</f>
        <v>0</v>
      </c>
      <c r="G28" s="127">
        <f>F28</f>
        <v>0</v>
      </c>
      <c r="H28" s="194"/>
      <c r="I28" s="131">
        <v>11500.02</v>
      </c>
      <c r="J28" s="131" t="e">
        <f>VLOOKUP(I28,Presupuesto!$B$11:$C$586,2,0)</f>
        <v>#N/A</v>
      </c>
      <c r="K28" s="128" t="str">
        <f t="shared" si="0"/>
        <v>Desarrollo Curricular</v>
      </c>
      <c r="L28" s="128" t="s">
        <v>521</v>
      </c>
    </row>
    <row r="29" spans="3:79" ht="15.75" thickBot="1" x14ac:dyDescent="0.3">
      <c r="C29" s="167" t="s">
        <v>785</v>
      </c>
      <c r="D29" s="233"/>
      <c r="E29" s="182">
        <v>12</v>
      </c>
      <c r="F29" s="476">
        <f>HLOOKUP($C29,$BZ$2:$CM$3,2,0)</f>
        <v>28252.36</v>
      </c>
      <c r="G29" s="143">
        <f>D29*E29*F29</f>
        <v>0</v>
      </c>
      <c r="H29" s="196"/>
      <c r="I29" s="144">
        <v>11100.01</v>
      </c>
      <c r="J29" s="144" t="e">
        <f>VLOOKUP(I29,Presupuesto!$B$11:$C$586,2,0)</f>
        <v>#N/A</v>
      </c>
      <c r="K29" s="128" t="s">
        <v>604</v>
      </c>
      <c r="L29" s="128" t="s">
        <v>521</v>
      </c>
    </row>
    <row r="30" spans="3:79" x14ac:dyDescent="0.25">
      <c r="C30" s="202" t="s">
        <v>58</v>
      </c>
      <c r="D30" s="193"/>
      <c r="E30" s="184">
        <v>0</v>
      </c>
      <c r="F30" s="130">
        <f>IF(E29=0,"",(G29/E29)/12*E29)</f>
        <v>0</v>
      </c>
      <c r="G30" s="127">
        <f>F30</f>
        <v>0</v>
      </c>
      <c r="H30" s="194"/>
      <c r="I30" s="146">
        <v>11500</v>
      </c>
      <c r="J30" s="146" t="e">
        <f>VLOOKUP(I30,Presupuesto!$B$11:$C$586,2,0)</f>
        <v>#N/A</v>
      </c>
      <c r="K30" s="128" t="str">
        <f t="shared" si="0"/>
        <v>Desarrollo Curricular</v>
      </c>
      <c r="L30" s="128" t="s">
        <v>521</v>
      </c>
    </row>
    <row r="31" spans="3:79" ht="15.75" thickBot="1" x14ac:dyDescent="0.3">
      <c r="C31" s="203" t="s">
        <v>59</v>
      </c>
      <c r="D31" s="193"/>
      <c r="E31" s="184">
        <v>0</v>
      </c>
      <c r="F31" s="147">
        <f>IF(E29&lt;6,"",((E29-6)/12)*(G29/E29))</f>
        <v>0</v>
      </c>
      <c r="G31" s="127">
        <f>F31</f>
        <v>0</v>
      </c>
      <c r="H31" s="194"/>
      <c r="I31" s="131">
        <v>11500.02</v>
      </c>
      <c r="J31" s="131" t="e">
        <f>VLOOKUP(I31,Presupuesto!$B$11:$C$586,2,0)</f>
        <v>#N/A</v>
      </c>
      <c r="K31" s="128" t="str">
        <f t="shared" si="0"/>
        <v>Desarrollo Curricular</v>
      </c>
      <c r="L31" s="128" t="s">
        <v>521</v>
      </c>
    </row>
    <row r="32" spans="3:79" ht="15.75" thickBot="1" x14ac:dyDescent="0.3">
      <c r="C32" s="167" t="s">
        <v>786</v>
      </c>
      <c r="D32" s="233"/>
      <c r="E32" s="182">
        <v>12</v>
      </c>
      <c r="F32" s="476">
        <f>HLOOKUP($C32,$BZ$2:$CM$3,2,0)</f>
        <v>26368.87</v>
      </c>
      <c r="G32" s="143">
        <f>D32*E32*F32</f>
        <v>0</v>
      </c>
      <c r="H32" s="196"/>
      <c r="I32" s="144">
        <v>11100.01</v>
      </c>
      <c r="J32" s="144" t="e">
        <f>VLOOKUP(I32,Presupuesto!$B$11:$C$586,2,0)</f>
        <v>#N/A</v>
      </c>
      <c r="K32" s="128" t="s">
        <v>604</v>
      </c>
      <c r="L32" s="128" t="s">
        <v>521</v>
      </c>
    </row>
    <row r="33" spans="3:12" x14ac:dyDescent="0.25">
      <c r="C33" s="202" t="s">
        <v>58</v>
      </c>
      <c r="D33" s="193"/>
      <c r="E33" s="184">
        <v>0</v>
      </c>
      <c r="F33" s="130">
        <f>IF(E32=0,"",(G32/E32)/12*E32)</f>
        <v>0</v>
      </c>
      <c r="G33" s="127">
        <f>F33</f>
        <v>0</v>
      </c>
      <c r="H33" s="194"/>
      <c r="I33" s="146">
        <v>11500</v>
      </c>
      <c r="J33" s="146" t="e">
        <f>VLOOKUP(I33,Presupuesto!$B$11:$C$586,2,0)</f>
        <v>#N/A</v>
      </c>
      <c r="K33" s="128" t="str">
        <f t="shared" si="0"/>
        <v>Desarrollo Curricular</v>
      </c>
      <c r="L33" s="128" t="s">
        <v>521</v>
      </c>
    </row>
    <row r="34" spans="3:12" ht="15.75" thickBot="1" x14ac:dyDescent="0.3">
      <c r="C34" s="203" t="s">
        <v>59</v>
      </c>
      <c r="D34" s="193"/>
      <c r="E34" s="184">
        <v>0</v>
      </c>
      <c r="F34" s="147">
        <f>IF(E32&lt;6,"",((E32-6)/12)*(G32/E32))</f>
        <v>0</v>
      </c>
      <c r="G34" s="127">
        <f>F34</f>
        <v>0</v>
      </c>
      <c r="H34" s="194"/>
      <c r="I34" s="131">
        <v>11500.02</v>
      </c>
      <c r="J34" s="131" t="e">
        <f>VLOOKUP(I34,Presupuesto!$B$11:$C$586,2,0)</f>
        <v>#N/A</v>
      </c>
      <c r="K34" s="128" t="str">
        <f t="shared" si="0"/>
        <v>Desarrollo Curricular</v>
      </c>
      <c r="L34" s="128" t="s">
        <v>521</v>
      </c>
    </row>
    <row r="35" spans="3:12" ht="15.75" thickBot="1" x14ac:dyDescent="0.3">
      <c r="C35" s="167" t="s">
        <v>787</v>
      </c>
      <c r="D35" s="233"/>
      <c r="E35" s="182">
        <v>12</v>
      </c>
      <c r="F35" s="476">
        <f>HLOOKUP($C35,$BZ$2:$CM$3,2,0)</f>
        <v>17893.16</v>
      </c>
      <c r="G35" s="143">
        <f>D35*E35*F35</f>
        <v>0</v>
      </c>
      <c r="H35" s="196"/>
      <c r="I35" s="144">
        <v>11100.01</v>
      </c>
      <c r="J35" s="144" t="e">
        <f>VLOOKUP(I35,Presupuesto!$B$11:$C$586,2,0)</f>
        <v>#N/A</v>
      </c>
      <c r="K35" s="128" t="s">
        <v>604</v>
      </c>
      <c r="L35" s="128" t="s">
        <v>521</v>
      </c>
    </row>
    <row r="36" spans="3:12" x14ac:dyDescent="0.25">
      <c r="C36" s="202" t="s">
        <v>58</v>
      </c>
      <c r="D36" s="193"/>
      <c r="E36" s="184">
        <v>0</v>
      </c>
      <c r="F36" s="130">
        <f>IF(E35=0,"",(G35/E35)/12*E35)</f>
        <v>0</v>
      </c>
      <c r="G36" s="127">
        <f>F36</f>
        <v>0</v>
      </c>
      <c r="H36" s="194"/>
      <c r="I36" s="146">
        <v>11500</v>
      </c>
      <c r="J36" s="146" t="e">
        <f>VLOOKUP(I36,Presupuesto!$B$11:$C$586,2,0)</f>
        <v>#N/A</v>
      </c>
      <c r="K36" s="128" t="str">
        <f t="shared" si="0"/>
        <v>Desarrollo Curricular</v>
      </c>
      <c r="L36" s="128" t="s">
        <v>521</v>
      </c>
    </row>
    <row r="37" spans="3:12" ht="15.75" thickBot="1" x14ac:dyDescent="0.3">
      <c r="C37" s="203" t="s">
        <v>59</v>
      </c>
      <c r="D37" s="193"/>
      <c r="E37" s="184">
        <v>0</v>
      </c>
      <c r="F37" s="147">
        <f>IF(E35&lt;6,"",((E35-6)/12)*(G35/E35))</f>
        <v>0</v>
      </c>
      <c r="G37" s="127">
        <f>F37</f>
        <v>0</v>
      </c>
      <c r="H37" s="194"/>
      <c r="I37" s="131">
        <v>11500.02</v>
      </c>
      <c r="J37" s="131" t="e">
        <f>VLOOKUP(I37,Presupuesto!$B$11:$C$586,2,0)</f>
        <v>#N/A</v>
      </c>
      <c r="K37" s="128" t="str">
        <f t="shared" si="0"/>
        <v>Desarrollo Curricular</v>
      </c>
      <c r="L37" s="128" t="s">
        <v>521</v>
      </c>
    </row>
    <row r="38" spans="3:12" ht="15.75" thickBot="1" x14ac:dyDescent="0.3">
      <c r="C38" s="167" t="s">
        <v>788</v>
      </c>
      <c r="D38" s="233"/>
      <c r="E38" s="182">
        <v>12</v>
      </c>
      <c r="F38" s="476">
        <f>HLOOKUP($C38,$BZ$2:$CM$3,2,0)</f>
        <v>16951.419999999998</v>
      </c>
      <c r="G38" s="143">
        <f>D38*E38*F38</f>
        <v>0</v>
      </c>
      <c r="H38" s="196"/>
      <c r="I38" s="144">
        <v>11100.01</v>
      </c>
      <c r="J38" s="144" t="e">
        <f>VLOOKUP(I38,Presupuesto!$B$11:$C$586,2,0)</f>
        <v>#N/A</v>
      </c>
      <c r="K38" s="128" t="s">
        <v>604</v>
      </c>
      <c r="L38" s="128" t="s">
        <v>521</v>
      </c>
    </row>
    <row r="39" spans="3:12" x14ac:dyDescent="0.25">
      <c r="C39" s="202" t="s">
        <v>58</v>
      </c>
      <c r="D39" s="193"/>
      <c r="E39" s="184">
        <v>0</v>
      </c>
      <c r="F39" s="130">
        <f>IF(E38=0,"",(G38/E38)/12*E38)</f>
        <v>0</v>
      </c>
      <c r="G39" s="127">
        <f>F39</f>
        <v>0</v>
      </c>
      <c r="H39" s="194"/>
      <c r="I39" s="146">
        <v>11500</v>
      </c>
      <c r="J39" s="146" t="e">
        <f>VLOOKUP(I39,Presupuesto!$B$11:$C$586,2,0)</f>
        <v>#N/A</v>
      </c>
      <c r="K39" s="128" t="str">
        <f t="shared" si="0"/>
        <v>Desarrollo Curricular</v>
      </c>
      <c r="L39" s="128" t="s">
        <v>521</v>
      </c>
    </row>
    <row r="40" spans="3:12" ht="15.75" thickBot="1" x14ac:dyDescent="0.3">
      <c r="C40" s="203" t="s">
        <v>59</v>
      </c>
      <c r="D40" s="193"/>
      <c r="E40" s="184">
        <v>0</v>
      </c>
      <c r="F40" s="147">
        <f>IF(E38&lt;6,"",((E38-6)/12)*(G38/E38))</f>
        <v>0</v>
      </c>
      <c r="G40" s="127">
        <f>F40</f>
        <v>0</v>
      </c>
      <c r="H40" s="194"/>
      <c r="I40" s="131">
        <v>11500.02</v>
      </c>
      <c r="J40" s="131" t="e">
        <f>VLOOKUP(I40,Presupuesto!$B$11:$C$586,2,0)</f>
        <v>#N/A</v>
      </c>
      <c r="K40" s="128" t="str">
        <f t="shared" si="0"/>
        <v>Desarrollo Curricular</v>
      </c>
      <c r="L40" s="128" t="s">
        <v>521</v>
      </c>
    </row>
    <row r="41" spans="3:12" ht="15.75" thickBot="1" x14ac:dyDescent="0.3">
      <c r="C41" s="167" t="s">
        <v>789</v>
      </c>
      <c r="D41" s="233"/>
      <c r="E41" s="182">
        <v>12</v>
      </c>
      <c r="F41" s="476">
        <f>HLOOKUP($C41,$BZ$2:$CM$3,2,0)</f>
        <v>13184.44</v>
      </c>
      <c r="G41" s="143">
        <f>D41*E41*F41</f>
        <v>0</v>
      </c>
      <c r="H41" s="196"/>
      <c r="I41" s="144">
        <v>11100.01</v>
      </c>
      <c r="J41" s="144" t="e">
        <f>VLOOKUP(I41,Presupuesto!$B$11:$C$586,2,0)</f>
        <v>#N/A</v>
      </c>
      <c r="K41" s="128" t="s">
        <v>604</v>
      </c>
      <c r="L41" s="128" t="s">
        <v>521</v>
      </c>
    </row>
    <row r="42" spans="3:12" x14ac:dyDescent="0.25">
      <c r="C42" s="202" t="s">
        <v>58</v>
      </c>
      <c r="D42" s="193"/>
      <c r="E42" s="184">
        <v>0</v>
      </c>
      <c r="F42" s="130">
        <f>IF(E41=0,"",(G41/E41)/12*E41)</f>
        <v>0</v>
      </c>
      <c r="G42" s="127">
        <f>F42</f>
        <v>0</v>
      </c>
      <c r="H42" s="194"/>
      <c r="I42" s="146">
        <v>11500</v>
      </c>
      <c r="J42" s="146" t="e">
        <f>VLOOKUP(I42,Presupuesto!$B$11:$C$586,2,0)</f>
        <v>#N/A</v>
      </c>
      <c r="K42" s="128" t="str">
        <f t="shared" si="0"/>
        <v>Desarrollo Curricular</v>
      </c>
      <c r="L42" s="128" t="s">
        <v>521</v>
      </c>
    </row>
    <row r="43" spans="3:12" ht="15.75" thickBot="1" x14ac:dyDescent="0.3">
      <c r="C43" s="203" t="s">
        <v>59</v>
      </c>
      <c r="D43" s="193"/>
      <c r="E43" s="184">
        <v>0</v>
      </c>
      <c r="F43" s="147">
        <f>IF(E41&lt;6,"",((E41-6)/12)*(G41/E41))</f>
        <v>0</v>
      </c>
      <c r="G43" s="127">
        <f>F43</f>
        <v>0</v>
      </c>
      <c r="H43" s="194"/>
      <c r="I43" s="131">
        <v>11500.02</v>
      </c>
      <c r="J43" s="131" t="e">
        <f>VLOOKUP(I43,Presupuesto!$B$11:$C$586,2,0)</f>
        <v>#N/A</v>
      </c>
      <c r="K43" s="128" t="str">
        <f t="shared" si="0"/>
        <v>Desarrollo Curricular</v>
      </c>
      <c r="L43" s="128" t="s">
        <v>521</v>
      </c>
    </row>
    <row r="44" spans="3:12" ht="15.75" thickBot="1" x14ac:dyDescent="0.3">
      <c r="C44" s="167" t="s">
        <v>790</v>
      </c>
      <c r="D44" s="233"/>
      <c r="E44" s="182">
        <v>12</v>
      </c>
      <c r="F44" s="476">
        <f>HLOOKUP($C44,$BZ$2:$CM$3,2,0)</f>
        <v>15032.56</v>
      </c>
      <c r="G44" s="143">
        <f>D44*E44*F44</f>
        <v>0</v>
      </c>
      <c r="H44" s="196"/>
      <c r="I44" s="144">
        <v>11100.01</v>
      </c>
      <c r="J44" s="144" t="e">
        <f>VLOOKUP(I44,Presupuesto!$B$11:$C$586,2,0)</f>
        <v>#N/A</v>
      </c>
      <c r="K44" s="128" t="s">
        <v>604</v>
      </c>
      <c r="L44" s="128" t="s">
        <v>521</v>
      </c>
    </row>
    <row r="45" spans="3:12" x14ac:dyDescent="0.25">
      <c r="C45" s="202" t="s">
        <v>58</v>
      </c>
      <c r="D45" s="193"/>
      <c r="E45" s="184">
        <v>0</v>
      </c>
      <c r="F45" s="130">
        <f>IF(E44=0,"",(G44/E44)/12*E44)</f>
        <v>0</v>
      </c>
      <c r="G45" s="127">
        <f>F45</f>
        <v>0</v>
      </c>
      <c r="H45" s="194"/>
      <c r="I45" s="146">
        <v>11500</v>
      </c>
      <c r="J45" s="146" t="e">
        <f>VLOOKUP(I45,Presupuesto!$B$11:$C$586,2,0)</f>
        <v>#N/A</v>
      </c>
      <c r="K45" s="128" t="str">
        <f t="shared" si="0"/>
        <v>Desarrollo Curricular</v>
      </c>
      <c r="L45" s="128" t="s">
        <v>521</v>
      </c>
    </row>
    <row r="46" spans="3:12" ht="15.75" thickBot="1" x14ac:dyDescent="0.3">
      <c r="C46" s="203" t="s">
        <v>59</v>
      </c>
      <c r="D46" s="193"/>
      <c r="E46" s="184">
        <v>0</v>
      </c>
      <c r="F46" s="147">
        <f>IF(E44&lt;6,"",((E44-6)/12)*(G44/E44))</f>
        <v>0</v>
      </c>
      <c r="G46" s="127">
        <f>F46</f>
        <v>0</v>
      </c>
      <c r="H46" s="194"/>
      <c r="I46" s="131">
        <v>11500.02</v>
      </c>
      <c r="J46" s="131" t="e">
        <f>VLOOKUP(I46,Presupuesto!$B$11:$C$586,2,0)</f>
        <v>#N/A</v>
      </c>
      <c r="K46" s="128" t="str">
        <f t="shared" si="0"/>
        <v>Desarrollo Curricular</v>
      </c>
      <c r="L46" s="128" t="s">
        <v>521</v>
      </c>
    </row>
    <row r="47" spans="3:12" ht="15.75" thickBot="1" x14ac:dyDescent="0.3">
      <c r="C47" s="167" t="s">
        <v>791</v>
      </c>
      <c r="D47" s="233"/>
      <c r="E47" s="182">
        <v>12</v>
      </c>
      <c r="F47" s="476">
        <f>HLOOKUP($C47,$BZ$2:$CM$3,2,0)</f>
        <v>13264.02</v>
      </c>
      <c r="G47" s="143">
        <f>D47*E47*F47</f>
        <v>0</v>
      </c>
      <c r="H47" s="196"/>
      <c r="I47" s="144">
        <v>11100.01</v>
      </c>
      <c r="J47" s="144" t="e">
        <f>VLOOKUP(I47,Presupuesto!$B$11:$C$586,2,0)</f>
        <v>#N/A</v>
      </c>
      <c r="K47" s="128" t="s">
        <v>604</v>
      </c>
      <c r="L47" s="128" t="s">
        <v>521</v>
      </c>
    </row>
    <row r="48" spans="3:12" x14ac:dyDescent="0.25">
      <c r="C48" s="202" t="s">
        <v>58</v>
      </c>
      <c r="D48" s="193"/>
      <c r="E48" s="184">
        <v>0</v>
      </c>
      <c r="F48" s="130">
        <f>IF(E47=0,"",(G47/E47)/12*E47)</f>
        <v>0</v>
      </c>
      <c r="G48" s="127">
        <f>F48</f>
        <v>0</v>
      </c>
      <c r="H48" s="194"/>
      <c r="I48" s="146">
        <v>11500</v>
      </c>
      <c r="J48" s="146" t="e">
        <f>VLOOKUP(I48,Presupuesto!$B$11:$C$586,2,0)</f>
        <v>#N/A</v>
      </c>
      <c r="K48" s="128" t="str">
        <f t="shared" si="0"/>
        <v>Desarrollo Curricular</v>
      </c>
      <c r="L48" s="128" t="s">
        <v>521</v>
      </c>
    </row>
    <row r="49" spans="3:12" ht="15.75" thickBot="1" x14ac:dyDescent="0.3">
      <c r="C49" s="203" t="s">
        <v>59</v>
      </c>
      <c r="D49" s="193"/>
      <c r="E49" s="184">
        <v>0</v>
      </c>
      <c r="F49" s="147">
        <f>IF(E47&lt;6,"",((E47-6)/12)*(G47/E47))</f>
        <v>0</v>
      </c>
      <c r="G49" s="127">
        <f>F49</f>
        <v>0</v>
      </c>
      <c r="H49" s="194"/>
      <c r="I49" s="131">
        <v>11500.02</v>
      </c>
      <c r="J49" s="131" t="e">
        <f>VLOOKUP(I49,Presupuesto!$B$11:$C$586,2,0)</f>
        <v>#N/A</v>
      </c>
      <c r="K49" s="128" t="str">
        <f t="shared" si="0"/>
        <v>Desarrollo Curricular</v>
      </c>
      <c r="L49" s="128" t="s">
        <v>521</v>
      </c>
    </row>
    <row r="50" spans="3:12" ht="15.75" thickBot="1" x14ac:dyDescent="0.3">
      <c r="C50" s="167" t="s">
        <v>792</v>
      </c>
      <c r="D50" s="233"/>
      <c r="E50" s="182">
        <v>12</v>
      </c>
      <c r="F50" s="476">
        <f>HLOOKUP($C50,$BZ$2:$CM$3,2,0)</f>
        <v>12379.75</v>
      </c>
      <c r="G50" s="143">
        <f>D50*E50*F50</f>
        <v>0</v>
      </c>
      <c r="H50" s="196"/>
      <c r="I50" s="144">
        <v>11100.01</v>
      </c>
      <c r="J50" s="144" t="e">
        <f>VLOOKUP(I50,Presupuesto!$B$11:$C$586,2,0)</f>
        <v>#N/A</v>
      </c>
      <c r="K50" s="128" t="s">
        <v>604</v>
      </c>
      <c r="L50" s="128" t="s">
        <v>521</v>
      </c>
    </row>
    <row r="51" spans="3:12" x14ac:dyDescent="0.25">
      <c r="C51" s="202" t="s">
        <v>58</v>
      </c>
      <c r="D51" s="193"/>
      <c r="E51" s="184">
        <v>0</v>
      </c>
      <c r="F51" s="130">
        <f>IF(E50=0,"",(G50/E50)/12*E50)</f>
        <v>0</v>
      </c>
      <c r="G51" s="127">
        <f>F51</f>
        <v>0</v>
      </c>
      <c r="H51" s="194"/>
      <c r="I51" s="146">
        <v>11500</v>
      </c>
      <c r="J51" s="146" t="e">
        <f>VLOOKUP(I51,Presupuesto!$B$11:$C$586,2,0)</f>
        <v>#N/A</v>
      </c>
      <c r="K51" s="128" t="str">
        <f t="shared" si="0"/>
        <v>Desarrollo Curricular</v>
      </c>
      <c r="L51" s="128" t="s">
        <v>521</v>
      </c>
    </row>
    <row r="52" spans="3:12" ht="15.75" thickBot="1" x14ac:dyDescent="0.3">
      <c r="C52" s="203" t="s">
        <v>59</v>
      </c>
      <c r="D52" s="193"/>
      <c r="E52" s="184">
        <v>0</v>
      </c>
      <c r="F52" s="147">
        <f>IF(E50&lt;6,"",((E50-6)/12)*(G50/E50))</f>
        <v>0</v>
      </c>
      <c r="G52" s="127">
        <f>F52</f>
        <v>0</v>
      </c>
      <c r="H52" s="194"/>
      <c r="I52" s="131">
        <v>11500.02</v>
      </c>
      <c r="J52" s="131" t="e">
        <f>VLOOKUP(I52,Presupuesto!$B$11:$C$586,2,0)</f>
        <v>#N/A</v>
      </c>
      <c r="K52" s="128" t="str">
        <f t="shared" si="0"/>
        <v>Desarrollo Curricular</v>
      </c>
      <c r="L52" s="128" t="s">
        <v>521</v>
      </c>
    </row>
    <row r="53" spans="3:12" ht="15.75" thickBot="1" x14ac:dyDescent="0.3">
      <c r="C53" s="167" t="s">
        <v>793</v>
      </c>
      <c r="D53" s="233">
        <v>8</v>
      </c>
      <c r="E53" s="182">
        <v>12</v>
      </c>
      <c r="F53" s="476">
        <f>HLOOKUP($C53,$BZ$2:$CM$3,2,0)</f>
        <v>439.49</v>
      </c>
      <c r="G53" s="143">
        <f>D53*E53*F53</f>
        <v>42191.040000000001</v>
      </c>
      <c r="H53" s="196"/>
      <c r="I53" s="144">
        <v>11100.01</v>
      </c>
      <c r="J53" s="144" t="e">
        <f>VLOOKUP(I53,Presupuesto!$B$11:$C$586,2,0)</f>
        <v>#N/A</v>
      </c>
      <c r="K53" s="128" t="s">
        <v>604</v>
      </c>
      <c r="L53" s="128" t="s">
        <v>521</v>
      </c>
    </row>
    <row r="54" spans="3:12" x14ac:dyDescent="0.25">
      <c r="C54" s="202" t="s">
        <v>58</v>
      </c>
      <c r="D54" s="193"/>
      <c r="E54" s="184">
        <v>0</v>
      </c>
      <c r="F54" s="130">
        <f>IF(E53=0,"",(G53/E53)/12*E53)</f>
        <v>3515.92</v>
      </c>
      <c r="G54" s="127">
        <f>F54</f>
        <v>3515.92</v>
      </c>
      <c r="H54" s="194"/>
      <c r="I54" s="146">
        <v>11500</v>
      </c>
      <c r="J54" s="146" t="e">
        <f>VLOOKUP(I54,Presupuesto!$B$11:$C$586,2,0)</f>
        <v>#N/A</v>
      </c>
      <c r="K54" s="128" t="str">
        <f t="shared" si="0"/>
        <v>Desarrollo Curricular</v>
      </c>
      <c r="L54" s="128" t="s">
        <v>521</v>
      </c>
    </row>
    <row r="55" spans="3:12" ht="15.75" thickBot="1" x14ac:dyDescent="0.3">
      <c r="C55" s="203" t="s">
        <v>59</v>
      </c>
      <c r="D55" s="193"/>
      <c r="E55" s="184">
        <v>0</v>
      </c>
      <c r="F55" s="147">
        <f>IF(E53&lt;6,"",((E53-6)/12)*(G53/E53))</f>
        <v>1757.96</v>
      </c>
      <c r="G55" s="127">
        <f>F55</f>
        <v>1757.96</v>
      </c>
      <c r="H55" s="194"/>
      <c r="I55" s="131">
        <v>11500.02</v>
      </c>
      <c r="J55" s="131" t="e">
        <f>VLOOKUP(I55,Presupuesto!$B$11:$C$586,2,0)</f>
        <v>#N/A</v>
      </c>
      <c r="K55" s="128" t="str">
        <f t="shared" si="0"/>
        <v>Desarrollo Curricular</v>
      </c>
      <c r="L55" s="128" t="s">
        <v>521</v>
      </c>
    </row>
    <row r="56" spans="3:12" ht="15.75" thickBot="1" x14ac:dyDescent="0.3">
      <c r="C56" s="167" t="s">
        <v>794</v>
      </c>
      <c r="D56" s="233">
        <v>20</v>
      </c>
      <c r="E56" s="182">
        <v>12</v>
      </c>
      <c r="F56" s="476">
        <f>HLOOKUP($C56,$BZ$2:$CM$3,2,0)</f>
        <v>1904.46</v>
      </c>
      <c r="G56" s="143">
        <f>D56*E56*F56</f>
        <v>457070.4</v>
      </c>
      <c r="H56" s="196"/>
      <c r="I56" s="144">
        <v>11100.01</v>
      </c>
      <c r="J56" s="144" t="e">
        <f>VLOOKUP(I56,Presupuesto!$B$11:$C$586,2,0)</f>
        <v>#N/A</v>
      </c>
      <c r="K56" s="128" t="s">
        <v>604</v>
      </c>
      <c r="L56" s="128" t="s">
        <v>521</v>
      </c>
    </row>
    <row r="57" spans="3:12" x14ac:dyDescent="0.25">
      <c r="C57" s="202" t="s">
        <v>58</v>
      </c>
      <c r="D57" s="193"/>
      <c r="E57" s="184">
        <v>0</v>
      </c>
      <c r="F57" s="130">
        <f>IF(E56=0,"",(G56/E56)/12*E56)</f>
        <v>38089.200000000004</v>
      </c>
      <c r="G57" s="127">
        <f>F57</f>
        <v>38089.200000000004</v>
      </c>
      <c r="H57" s="194"/>
      <c r="I57" s="146">
        <v>11500</v>
      </c>
      <c r="J57" s="146" t="e">
        <f>VLOOKUP(I57,Presupuesto!$B$11:$C$586,2,0)</f>
        <v>#N/A</v>
      </c>
      <c r="K57" s="128" t="str">
        <f t="shared" si="0"/>
        <v>Desarrollo Curricular</v>
      </c>
      <c r="L57" s="128" t="s">
        <v>521</v>
      </c>
    </row>
    <row r="58" spans="3:12" ht="15.75" thickBot="1" x14ac:dyDescent="0.3">
      <c r="C58" s="203" t="s">
        <v>59</v>
      </c>
      <c r="D58" s="193"/>
      <c r="E58" s="184">
        <v>0</v>
      </c>
      <c r="F58" s="147">
        <f>IF(E56&lt;6,"",((E56-6)/12)*(G56/E56))</f>
        <v>19044.600000000002</v>
      </c>
      <c r="G58" s="127">
        <f>F58</f>
        <v>19044.600000000002</v>
      </c>
      <c r="H58" s="194"/>
      <c r="I58" s="131">
        <v>11500.02</v>
      </c>
      <c r="J58" s="131" t="e">
        <f>VLOOKUP(I58,Presupuesto!$B$11:$C$586,2,0)</f>
        <v>#N/A</v>
      </c>
      <c r="K58" s="128" t="str">
        <f t="shared" si="0"/>
        <v>Desarrollo Curricular</v>
      </c>
      <c r="L58" s="128" t="s">
        <v>521</v>
      </c>
    </row>
    <row r="59" spans="3:12" ht="15.75" thickBot="1" x14ac:dyDescent="0.3">
      <c r="C59" s="170" t="s">
        <v>84</v>
      </c>
      <c r="D59" s="233">
        <v>2</v>
      </c>
      <c r="E59" s="182">
        <v>12</v>
      </c>
      <c r="F59" s="169">
        <v>30000</v>
      </c>
      <c r="G59" s="143">
        <f>D59*E59*F59</f>
        <v>720000</v>
      </c>
      <c r="H59" s="196"/>
      <c r="I59" s="144">
        <v>12910.14</v>
      </c>
      <c r="J59" s="144" t="e">
        <f>VLOOKUP(I59,Presupuesto!$B$11:$C$586,2,0)</f>
        <v>#N/A</v>
      </c>
      <c r="K59" s="128" t="str">
        <f t="shared" si="0"/>
        <v>Desarrollo Curricular</v>
      </c>
      <c r="L59" s="128" t="s">
        <v>521</v>
      </c>
    </row>
    <row r="60" spans="3:12" x14ac:dyDescent="0.25">
      <c r="C60" s="202" t="s">
        <v>58</v>
      </c>
      <c r="D60" s="193"/>
      <c r="E60" s="184">
        <v>0</v>
      </c>
      <c r="F60" s="147">
        <f>IF(E59=0,"",(G59/E59)/12*E59)</f>
        <v>60000</v>
      </c>
      <c r="G60" s="127">
        <f>F60</f>
        <v>60000</v>
      </c>
      <c r="H60" s="194"/>
      <c r="I60" s="131">
        <v>12910.14</v>
      </c>
      <c r="J60" s="131" t="e">
        <f>VLOOKUP(I60,Presupuesto!$B$11:$C$586,2,0)</f>
        <v>#N/A</v>
      </c>
      <c r="K60" s="128" t="str">
        <f t="shared" si="0"/>
        <v>Desarrollo Curricular</v>
      </c>
      <c r="L60" s="128" t="s">
        <v>520</v>
      </c>
    </row>
    <row r="61" spans="3:12" ht="15.75" thickBot="1" x14ac:dyDescent="0.3">
      <c r="C61" s="203" t="s">
        <v>59</v>
      </c>
      <c r="D61" s="193"/>
      <c r="E61" s="184">
        <v>0</v>
      </c>
      <c r="F61" s="130">
        <f>IF(E59&lt;6,"",((E59-6)/12)*(G59/E59))</f>
        <v>30000</v>
      </c>
      <c r="G61" s="127">
        <f>F61</f>
        <v>30000</v>
      </c>
      <c r="H61" s="194"/>
      <c r="I61" s="131">
        <v>12910.14</v>
      </c>
      <c r="J61" s="131" t="e">
        <f>VLOOKUP(I61,Presupuesto!$B$11:$C$586,2,0)</f>
        <v>#N/A</v>
      </c>
      <c r="K61" s="128" t="str">
        <f t="shared" si="0"/>
        <v>Desarrollo Curricular</v>
      </c>
      <c r="L61" s="128" t="s">
        <v>525</v>
      </c>
    </row>
    <row r="62" spans="3:12" ht="15.75" thickBot="1" x14ac:dyDescent="0.3">
      <c r="C62" s="170" t="s">
        <v>60</v>
      </c>
      <c r="D62" s="233">
        <v>2</v>
      </c>
      <c r="E62" s="182">
        <v>12</v>
      </c>
      <c r="F62" s="148">
        <v>30000</v>
      </c>
      <c r="G62" s="143">
        <f>D62*E62*F62</f>
        <v>720000</v>
      </c>
      <c r="H62" s="196"/>
      <c r="I62" s="144">
        <v>24900</v>
      </c>
      <c r="J62" s="144" t="e">
        <f>VLOOKUP(I62,Presupuesto!$B$11:$C$586,2,0)</f>
        <v>#N/A</v>
      </c>
      <c r="K62" s="128" t="str">
        <f t="shared" si="0"/>
        <v>Desarrollo Curricular</v>
      </c>
      <c r="L62" s="128" t="s">
        <v>520</v>
      </c>
    </row>
    <row r="63" spans="3:12" x14ac:dyDescent="0.25">
      <c r="C63" s="202" t="s">
        <v>58</v>
      </c>
      <c r="D63" s="193"/>
      <c r="E63" s="184">
        <v>0</v>
      </c>
      <c r="F63" s="130">
        <v>0</v>
      </c>
      <c r="G63" s="127">
        <f>F63</f>
        <v>0</v>
      </c>
      <c r="H63" s="194"/>
      <c r="I63" s="131">
        <v>24900</v>
      </c>
      <c r="J63" s="131" t="e">
        <f>VLOOKUP(I63,Presupuesto!$B$11:$C$586,2,0)</f>
        <v>#N/A</v>
      </c>
      <c r="K63" s="128" t="str">
        <f t="shared" si="0"/>
        <v>Desarrollo Curricular</v>
      </c>
      <c r="L63" s="128" t="s">
        <v>520</v>
      </c>
    </row>
    <row r="64" spans="3:12" ht="15.75" thickBot="1" x14ac:dyDescent="0.3">
      <c r="C64" s="203" t="s">
        <v>59</v>
      </c>
      <c r="D64" s="193"/>
      <c r="E64" s="184">
        <v>0</v>
      </c>
      <c r="F64" s="130">
        <v>0</v>
      </c>
      <c r="G64" s="127">
        <f>F64</f>
        <v>0</v>
      </c>
      <c r="H64" s="194"/>
      <c r="I64" s="131"/>
      <c r="J64" s="131" t="e">
        <f>VLOOKUP(I64,Presupuesto!$B$11:$C$586,2,0)</f>
        <v>#N/A</v>
      </c>
      <c r="K64" s="128" t="str">
        <f t="shared" si="0"/>
        <v>Desarrollo Curricular</v>
      </c>
      <c r="L64" s="128" t="s">
        <v>520</v>
      </c>
    </row>
    <row r="65" spans="3:12" ht="15.75" thickBot="1" x14ac:dyDescent="0.3">
      <c r="C65" s="170" t="s">
        <v>61</v>
      </c>
      <c r="D65" s="233">
        <v>2</v>
      </c>
      <c r="E65" s="182">
        <v>12</v>
      </c>
      <c r="F65" s="148">
        <v>30000</v>
      </c>
      <c r="G65" s="143">
        <f>D65*E65*F65</f>
        <v>720000</v>
      </c>
      <c r="H65" s="196" t="s">
        <v>252</v>
      </c>
      <c r="I65" s="144">
        <v>11100.01</v>
      </c>
      <c r="J65" s="144" t="e">
        <f>VLOOKUP(I65,Presupuesto!$B$11:$C$586,2,0)</f>
        <v>#N/A</v>
      </c>
      <c r="K65" s="128" t="str">
        <f t="shared" si="0"/>
        <v>Desarrollo Curricular</v>
      </c>
      <c r="L65" s="128" t="s">
        <v>520</v>
      </c>
    </row>
    <row r="66" spans="3:12" x14ac:dyDescent="0.25">
      <c r="C66" s="202" t="s">
        <v>58</v>
      </c>
      <c r="D66" s="200"/>
      <c r="E66" s="161">
        <v>0</v>
      </c>
      <c r="F66" s="149">
        <f>IF(E65=0,"",(G65/E65)/12*E65)</f>
        <v>60000</v>
      </c>
      <c r="G66" s="150">
        <f>F66</f>
        <v>60000</v>
      </c>
      <c r="H66" s="194"/>
      <c r="I66" s="131">
        <v>11500</v>
      </c>
      <c r="J66" s="131" t="e">
        <f>VLOOKUP(I66,Presupuesto!$B$11:$C$586,2,0)</f>
        <v>#N/A</v>
      </c>
      <c r="K66" s="128" t="str">
        <f t="shared" si="0"/>
        <v>Desarrollo Curricular</v>
      </c>
      <c r="L66" s="128" t="s">
        <v>520</v>
      </c>
    </row>
    <row r="67" spans="3:12" ht="15.75" thickBot="1" x14ac:dyDescent="0.3">
      <c r="C67" s="204" t="s">
        <v>59</v>
      </c>
      <c r="D67" s="192"/>
      <c r="E67" s="162">
        <v>0</v>
      </c>
      <c r="F67" s="135">
        <f>IF(E65&lt;6,"",((E65-6)/12)*(G65/E65))</f>
        <v>30000</v>
      </c>
      <c r="G67" s="135">
        <f>F67</f>
        <v>30000</v>
      </c>
      <c r="H67" s="192"/>
      <c r="I67" s="136">
        <v>11500.02</v>
      </c>
      <c r="J67" s="154" t="e">
        <f>VLOOKUP(I67,Presupuesto!$B$11:$C$586,2,0)</f>
        <v>#N/A</v>
      </c>
      <c r="K67" s="136" t="str">
        <f t="shared" si="0"/>
        <v>Desarrollo Curricular</v>
      </c>
      <c r="L67" s="154" t="s">
        <v>520</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44"/>
  <sheetViews>
    <sheetView showGridLines="0" topLeftCell="B4" zoomScale="84" zoomScaleNormal="84" workbookViewId="0">
      <selection activeCell="G31" sqref="G31"/>
    </sheetView>
  </sheetViews>
  <sheetFormatPr baseColWidth="10" defaultColWidth="11.5703125" defaultRowHeight="15" x14ac:dyDescent="0.25"/>
  <cols>
    <col min="1" max="1" width="1.85546875" style="115" customWidth="1"/>
    <col min="2" max="2" width="33.5703125" style="115" bestFit="1" customWidth="1"/>
    <col min="3" max="3" width="41.7109375" style="115" customWidth="1"/>
    <col min="4" max="4" width="26.42578125" style="115" bestFit="1" customWidth="1"/>
    <col min="5" max="6" width="13.85546875" style="115" customWidth="1"/>
    <col min="7" max="7" width="13.85546875" style="97" customWidth="1"/>
    <col min="8" max="8" width="12.7109375" style="115" bestFit="1" customWidth="1"/>
    <col min="9" max="9" width="35.42578125" style="115" bestFit="1" customWidth="1"/>
    <col min="10" max="10" width="22.28515625" style="115" bestFit="1" customWidth="1"/>
    <col min="11" max="11" width="13.42578125" style="115" bestFit="1" customWidth="1"/>
    <col min="12" max="16384" width="11.5703125" style="115"/>
  </cols>
  <sheetData>
    <row r="1" spans="1:576" ht="26.25" hidden="1" x14ac:dyDescent="0.25">
      <c r="A1" s="217"/>
      <c r="B1" s="220"/>
      <c r="C1" s="212" t="s">
        <v>377</v>
      </c>
      <c r="D1" s="212" t="s">
        <v>795</v>
      </c>
      <c r="E1" s="212" t="s">
        <v>797</v>
      </c>
      <c r="F1" s="212" t="s">
        <v>799</v>
      </c>
      <c r="G1" s="212" t="s">
        <v>801</v>
      </c>
      <c r="H1" s="212" t="s">
        <v>803</v>
      </c>
      <c r="I1" s="212" t="s">
        <v>805</v>
      </c>
      <c r="J1" s="212" t="s">
        <v>378</v>
      </c>
      <c r="K1" s="212" t="s">
        <v>808</v>
      </c>
      <c r="L1" s="212" t="s">
        <v>379</v>
      </c>
      <c r="M1" s="212" t="s">
        <v>810</v>
      </c>
      <c r="N1" s="212" t="s">
        <v>812</v>
      </c>
      <c r="O1" s="212" t="s">
        <v>814</v>
      </c>
      <c r="P1" s="212" t="s">
        <v>380</v>
      </c>
      <c r="Q1" s="212" t="s">
        <v>815</v>
      </c>
      <c r="R1" s="212" t="s">
        <v>818</v>
      </c>
      <c r="S1" s="212" t="s">
        <v>381</v>
      </c>
      <c r="T1" s="212" t="s">
        <v>820</v>
      </c>
      <c r="U1" s="212" t="s">
        <v>382</v>
      </c>
      <c r="V1" s="212" t="s">
        <v>821</v>
      </c>
      <c r="W1" s="212" t="s">
        <v>822</v>
      </c>
      <c r="X1" s="212" t="s">
        <v>826</v>
      </c>
      <c r="Y1" s="212" t="s">
        <v>374</v>
      </c>
      <c r="Z1" s="212" t="s">
        <v>841</v>
      </c>
      <c r="AA1" s="220"/>
      <c r="AB1" s="212" t="s">
        <v>843</v>
      </c>
      <c r="AC1" s="212" t="s">
        <v>384</v>
      </c>
      <c r="AD1" s="212" t="s">
        <v>845</v>
      </c>
      <c r="AE1" s="212" t="s">
        <v>847</v>
      </c>
      <c r="AF1" s="212" t="s">
        <v>385</v>
      </c>
      <c r="AG1" s="212" t="s">
        <v>849</v>
      </c>
      <c r="AH1" s="212" t="s">
        <v>851</v>
      </c>
      <c r="AI1" s="212" t="s">
        <v>386</v>
      </c>
      <c r="AJ1" s="212" t="s">
        <v>852</v>
      </c>
      <c r="AK1" s="212" t="s">
        <v>854</v>
      </c>
      <c r="AL1" s="212" t="s">
        <v>855</v>
      </c>
      <c r="AM1" s="212" t="s">
        <v>856</v>
      </c>
      <c r="AN1" s="212" t="s">
        <v>858</v>
      </c>
      <c r="AO1" s="212" t="s">
        <v>860</v>
      </c>
      <c r="AP1" s="212" t="s">
        <v>861</v>
      </c>
      <c r="AQ1" s="212" t="s">
        <v>387</v>
      </c>
      <c r="AR1" s="212" t="s">
        <v>863</v>
      </c>
      <c r="AS1" s="212" t="s">
        <v>865</v>
      </c>
      <c r="AT1" s="212" t="s">
        <v>867</v>
      </c>
      <c r="AU1" s="212" t="s">
        <v>869</v>
      </c>
      <c r="AV1" s="212" t="s">
        <v>871</v>
      </c>
      <c r="AW1" s="212" t="s">
        <v>873</v>
      </c>
      <c r="AX1" s="212" t="s">
        <v>875</v>
      </c>
      <c r="AY1" s="212" t="s">
        <v>877</v>
      </c>
      <c r="AZ1" s="220"/>
      <c r="BA1" s="212" t="s">
        <v>389</v>
      </c>
      <c r="BB1" s="212" t="s">
        <v>899</v>
      </c>
      <c r="BC1" s="212" t="s">
        <v>390</v>
      </c>
      <c r="BD1" s="212" t="s">
        <v>901</v>
      </c>
      <c r="BE1" s="212" t="s">
        <v>903</v>
      </c>
      <c r="BF1" s="220"/>
      <c r="BG1" s="212" t="s">
        <v>392</v>
      </c>
      <c r="BH1" s="212" t="s">
        <v>905</v>
      </c>
      <c r="BI1" s="212" t="s">
        <v>393</v>
      </c>
      <c r="BJ1" s="212" t="s">
        <v>907</v>
      </c>
      <c r="BK1" s="212" t="s">
        <v>909</v>
      </c>
      <c r="BL1" s="212" t="s">
        <v>911</v>
      </c>
      <c r="BM1" s="220"/>
      <c r="BN1" s="212" t="s">
        <v>917</v>
      </c>
      <c r="BO1" s="212" t="s">
        <v>919</v>
      </c>
      <c r="BP1" s="212" t="s">
        <v>395</v>
      </c>
      <c r="BQ1" s="212" t="s">
        <v>913</v>
      </c>
      <c r="BR1" s="212" t="s">
        <v>915</v>
      </c>
      <c r="BS1" s="212" t="s">
        <v>396</v>
      </c>
      <c r="BT1" s="212" t="s">
        <v>921</v>
      </c>
      <c r="BU1" s="212" t="s">
        <v>397</v>
      </c>
      <c r="BV1" s="212" t="s">
        <v>922</v>
      </c>
      <c r="BW1" s="209"/>
      <c r="BX1" s="220"/>
      <c r="BY1" s="212" t="s">
        <v>398</v>
      </c>
      <c r="BZ1" s="212" t="s">
        <v>827</v>
      </c>
      <c r="CA1" s="212" t="s">
        <v>829</v>
      </c>
      <c r="CB1" s="212" t="s">
        <v>831</v>
      </c>
      <c r="CC1" s="212" t="s">
        <v>399</v>
      </c>
      <c r="CD1" s="212" t="s">
        <v>833</v>
      </c>
      <c r="CE1" s="212" t="s">
        <v>835</v>
      </c>
      <c r="CF1" s="212" t="s">
        <v>837</v>
      </c>
      <c r="CG1" s="212" t="s">
        <v>839</v>
      </c>
      <c r="CH1" s="209"/>
      <c r="CI1" s="220"/>
      <c r="CJ1" s="212" t="s">
        <v>400</v>
      </c>
      <c r="CK1" s="212" t="s">
        <v>879</v>
      </c>
      <c r="CL1" s="212" t="s">
        <v>881</v>
      </c>
      <c r="CM1" s="212" t="s">
        <v>883</v>
      </c>
      <c r="CN1" s="212" t="s">
        <v>885</v>
      </c>
      <c r="CO1" s="212" t="s">
        <v>887</v>
      </c>
      <c r="CP1" s="212" t="s">
        <v>889</v>
      </c>
      <c r="CQ1" s="212" t="s">
        <v>891</v>
      </c>
      <c r="CR1" s="212" t="s">
        <v>893</v>
      </c>
      <c r="CS1" s="212" t="s">
        <v>895</v>
      </c>
      <c r="CT1" s="212" t="s">
        <v>897</v>
      </c>
      <c r="CU1" s="209"/>
      <c r="CV1" s="220"/>
      <c r="CW1" s="212" t="s">
        <v>923</v>
      </c>
      <c r="CX1" s="212" t="s">
        <v>924</v>
      </c>
      <c r="CY1" s="212" t="s">
        <v>926</v>
      </c>
      <c r="CZ1" s="212" t="s">
        <v>403</v>
      </c>
      <c r="DA1" s="212" t="s">
        <v>928</v>
      </c>
      <c r="DB1" s="212" t="s">
        <v>930</v>
      </c>
      <c r="DC1" s="212" t="s">
        <v>932</v>
      </c>
      <c r="DD1" s="212" t="s">
        <v>934</v>
      </c>
      <c r="DE1" s="212" t="s">
        <v>936</v>
      </c>
      <c r="DF1" s="212" t="s">
        <v>938</v>
      </c>
      <c r="DG1" s="220"/>
      <c r="DH1" s="212" t="s">
        <v>405</v>
      </c>
      <c r="DI1" s="212" t="s">
        <v>940</v>
      </c>
      <c r="DJ1" s="212" t="s">
        <v>406</v>
      </c>
      <c r="DK1" s="212" t="s">
        <v>942</v>
      </c>
      <c r="DL1" s="212" t="s">
        <v>944</v>
      </c>
      <c r="DM1" s="212" t="s">
        <v>946</v>
      </c>
      <c r="DN1" s="212" t="s">
        <v>948</v>
      </c>
      <c r="DO1" s="212" t="s">
        <v>950</v>
      </c>
      <c r="DP1" s="212" t="s">
        <v>952</v>
      </c>
      <c r="DQ1" s="212" t="s">
        <v>954</v>
      </c>
      <c r="DR1" s="212" t="s">
        <v>407</v>
      </c>
      <c r="DS1" s="212" t="s">
        <v>956</v>
      </c>
      <c r="DT1" s="212" t="s">
        <v>958</v>
      </c>
      <c r="DU1" s="212" t="s">
        <v>960</v>
      </c>
      <c r="DV1" s="220"/>
      <c r="DW1" s="212" t="s">
        <v>962</v>
      </c>
      <c r="DX1" s="212" t="s">
        <v>409</v>
      </c>
      <c r="DY1" s="212" t="s">
        <v>964</v>
      </c>
      <c r="DZ1" s="212" t="s">
        <v>410</v>
      </c>
      <c r="EA1" s="212" t="s">
        <v>966</v>
      </c>
      <c r="EB1" s="212" t="s">
        <v>968</v>
      </c>
      <c r="EC1" s="212" t="s">
        <v>970</v>
      </c>
      <c r="ED1" s="212" t="s">
        <v>972</v>
      </c>
      <c r="EE1" s="212" t="s">
        <v>974</v>
      </c>
      <c r="EF1" s="212" t="s">
        <v>976</v>
      </c>
      <c r="EG1" s="212" t="s">
        <v>978</v>
      </c>
      <c r="EH1" s="212" t="s">
        <v>980</v>
      </c>
      <c r="EI1" s="212" t="s">
        <v>982</v>
      </c>
      <c r="EJ1" s="212" t="s">
        <v>984</v>
      </c>
      <c r="EK1" s="212" t="s">
        <v>986</v>
      </c>
      <c r="EL1" s="220"/>
      <c r="EM1" s="212" t="s">
        <v>988</v>
      </c>
      <c r="EN1" s="212" t="s">
        <v>412</v>
      </c>
      <c r="EO1" s="212" t="s">
        <v>990</v>
      </c>
      <c r="EP1" s="212" t="s">
        <v>992</v>
      </c>
      <c r="EQ1" s="212" t="s">
        <v>413</v>
      </c>
      <c r="ER1" s="212" t="s">
        <v>994</v>
      </c>
      <c r="ES1" s="212" t="s">
        <v>996</v>
      </c>
      <c r="ET1" s="212" t="s">
        <v>414</v>
      </c>
      <c r="EU1" s="212" t="s">
        <v>998</v>
      </c>
      <c r="EV1" s="212" t="s">
        <v>1000</v>
      </c>
      <c r="EW1" s="212" t="s">
        <v>1002</v>
      </c>
      <c r="EX1" s="212" t="s">
        <v>415</v>
      </c>
      <c r="EY1" s="212" t="s">
        <v>1004</v>
      </c>
      <c r="EZ1" s="212" t="s">
        <v>1006</v>
      </c>
      <c r="FA1" s="220"/>
      <c r="FB1" s="212" t="s">
        <v>417</v>
      </c>
      <c r="FC1" s="212" t="s">
        <v>1008</v>
      </c>
      <c r="FD1" s="212" t="s">
        <v>1010</v>
      </c>
      <c r="FE1" s="212" t="s">
        <v>1012</v>
      </c>
      <c r="FF1" s="212" t="s">
        <v>1014</v>
      </c>
      <c r="FG1" s="212" t="s">
        <v>418</v>
      </c>
      <c r="FH1" s="212" t="s">
        <v>1016</v>
      </c>
      <c r="FI1" s="212" t="s">
        <v>1018</v>
      </c>
      <c r="FJ1" s="212" t="s">
        <v>1020</v>
      </c>
      <c r="FK1" s="212" t="s">
        <v>1022</v>
      </c>
      <c r="FL1" s="212" t="s">
        <v>1024</v>
      </c>
      <c r="FM1" s="212" t="s">
        <v>419</v>
      </c>
      <c r="FN1" s="212" t="s">
        <v>1027</v>
      </c>
      <c r="FO1" s="212" t="s">
        <v>420</v>
      </c>
      <c r="FP1" s="212" t="s">
        <v>1030</v>
      </c>
      <c r="FQ1" s="212" t="s">
        <v>1031</v>
      </c>
      <c r="FR1" s="212" t="s">
        <v>1033</v>
      </c>
      <c r="FS1" s="212" t="s">
        <v>421</v>
      </c>
      <c r="FT1" s="212" t="s">
        <v>1036</v>
      </c>
      <c r="FU1" s="212" t="s">
        <v>1037</v>
      </c>
      <c r="FV1" s="212" t="s">
        <v>1039</v>
      </c>
      <c r="FW1" s="212" t="s">
        <v>422</v>
      </c>
      <c r="FX1" s="212" t="s">
        <v>1042</v>
      </c>
      <c r="FY1" s="212" t="s">
        <v>1044</v>
      </c>
      <c r="FZ1" s="212" t="s">
        <v>1046</v>
      </c>
      <c r="GA1" s="220"/>
      <c r="GB1" s="212" t="s">
        <v>424</v>
      </c>
      <c r="GC1" s="212" t="s">
        <v>425</v>
      </c>
      <c r="GD1" s="220"/>
      <c r="GE1" s="212" t="s">
        <v>427</v>
      </c>
      <c r="GF1" s="212" t="s">
        <v>1069</v>
      </c>
      <c r="GG1" s="212" t="s">
        <v>1071</v>
      </c>
      <c r="GH1" s="212" t="s">
        <v>1073</v>
      </c>
      <c r="GI1" s="212" t="s">
        <v>1075</v>
      </c>
      <c r="GJ1" s="212" t="s">
        <v>1077</v>
      </c>
      <c r="GK1" s="220"/>
      <c r="GL1" s="212" t="s">
        <v>429</v>
      </c>
      <c r="GM1" s="212" t="s">
        <v>1079</v>
      </c>
      <c r="GN1" s="212" t="s">
        <v>1081</v>
      </c>
      <c r="GO1" s="212" t="s">
        <v>1083</v>
      </c>
      <c r="GP1" s="212" t="s">
        <v>1085</v>
      </c>
      <c r="GQ1" s="212" t="s">
        <v>1087</v>
      </c>
      <c r="GR1" s="212" t="s">
        <v>1089</v>
      </c>
      <c r="GS1" s="209"/>
      <c r="GT1" s="220"/>
      <c r="GU1" s="212" t="s">
        <v>430</v>
      </c>
      <c r="GV1" s="212" t="s">
        <v>1048</v>
      </c>
      <c r="GW1" s="212" t="s">
        <v>1050</v>
      </c>
      <c r="GX1" s="212" t="s">
        <v>1052</v>
      </c>
      <c r="GY1" s="212" t="s">
        <v>1054</v>
      </c>
      <c r="GZ1" s="212" t="s">
        <v>1056</v>
      </c>
      <c r="HA1" s="212" t="s">
        <v>1058</v>
      </c>
      <c r="HB1" s="220"/>
      <c r="HC1" s="212" t="s">
        <v>431</v>
      </c>
      <c r="HD1" s="212" t="s">
        <v>1060</v>
      </c>
      <c r="HE1" s="212" t="s">
        <v>1062</v>
      </c>
      <c r="HF1" s="212" t="s">
        <v>1063</v>
      </c>
      <c r="HG1" s="212" t="s">
        <v>432</v>
      </c>
      <c r="HH1" s="212" t="s">
        <v>1066</v>
      </c>
      <c r="HI1" s="212" t="s">
        <v>1067</v>
      </c>
      <c r="HJ1" s="209"/>
      <c r="HK1" s="220"/>
      <c r="HL1" s="212" t="s">
        <v>435</v>
      </c>
      <c r="HM1" s="212" t="s">
        <v>1091</v>
      </c>
      <c r="HN1" s="212" t="s">
        <v>1093</v>
      </c>
      <c r="HO1" s="212" t="s">
        <v>1095</v>
      </c>
      <c r="HP1" s="212" t="s">
        <v>1097</v>
      </c>
      <c r="HQ1" s="212" t="s">
        <v>436</v>
      </c>
      <c r="HR1" s="212" t="s">
        <v>1100</v>
      </c>
      <c r="HS1" s="220"/>
      <c r="HT1" s="212" t="s">
        <v>1102</v>
      </c>
      <c r="HU1" s="212" t="s">
        <v>1104</v>
      </c>
      <c r="HV1" s="212" t="s">
        <v>438</v>
      </c>
      <c r="HW1" s="212" t="s">
        <v>1107</v>
      </c>
      <c r="HX1" s="212" t="s">
        <v>1109</v>
      </c>
      <c r="HY1" s="212" t="s">
        <v>1110</v>
      </c>
      <c r="HZ1" s="212" t="s">
        <v>1112</v>
      </c>
      <c r="IA1" s="220"/>
      <c r="IB1" s="212" t="s">
        <v>1114</v>
      </c>
      <c r="IC1" s="212" t="s">
        <v>1116</v>
      </c>
      <c r="ID1" s="212" t="s">
        <v>1118</v>
      </c>
      <c r="IE1" s="212" t="s">
        <v>440</v>
      </c>
      <c r="IF1" s="212" t="s">
        <v>1120</v>
      </c>
      <c r="IG1" s="212" t="s">
        <v>1122</v>
      </c>
      <c r="IH1" s="212" t="s">
        <v>441</v>
      </c>
      <c r="II1" s="212" t="s">
        <v>1124</v>
      </c>
      <c r="IJ1" s="212" t="s">
        <v>1126</v>
      </c>
      <c r="IK1" s="212" t="s">
        <v>442</v>
      </c>
      <c r="IL1" s="212" t="s">
        <v>1128</v>
      </c>
      <c r="IM1" s="212" t="s">
        <v>1130</v>
      </c>
      <c r="IN1" s="212" t="s">
        <v>1132</v>
      </c>
      <c r="IO1" s="212" t="s">
        <v>1134</v>
      </c>
      <c r="IP1" s="212" t="s">
        <v>443</v>
      </c>
      <c r="IQ1" s="212" t="s">
        <v>1136</v>
      </c>
      <c r="IR1" s="220"/>
      <c r="IS1" s="212" t="s">
        <v>1144</v>
      </c>
      <c r="IT1" s="212" t="s">
        <v>1146</v>
      </c>
      <c r="IU1" s="212" t="s">
        <v>445</v>
      </c>
      <c r="IV1" s="212" t="s">
        <v>1148</v>
      </c>
      <c r="IW1" s="212" t="s">
        <v>1150</v>
      </c>
      <c r="IX1" s="212" t="s">
        <v>1152</v>
      </c>
      <c r="IY1" s="220"/>
      <c r="IZ1" s="212" t="s">
        <v>1154</v>
      </c>
      <c r="JA1" s="212" t="s">
        <v>447</v>
      </c>
      <c r="JB1" s="212" t="s">
        <v>1157</v>
      </c>
      <c r="JC1" s="212" t="s">
        <v>1159</v>
      </c>
      <c r="JD1" s="212" t="s">
        <v>1161</v>
      </c>
      <c r="JE1" s="212" t="s">
        <v>1163</v>
      </c>
      <c r="JF1" s="212" t="s">
        <v>1165</v>
      </c>
      <c r="JG1" s="212" t="s">
        <v>1167</v>
      </c>
      <c r="JH1" s="212" t="s">
        <v>448</v>
      </c>
      <c r="JI1" s="212" t="s">
        <v>1170</v>
      </c>
      <c r="JJ1" s="212" t="s">
        <v>1172</v>
      </c>
      <c r="JK1" s="212" t="s">
        <v>1174</v>
      </c>
      <c r="JL1" s="212" t="s">
        <v>1176</v>
      </c>
      <c r="JM1" s="212" t="s">
        <v>1178</v>
      </c>
      <c r="JN1" s="212" t="s">
        <v>1180</v>
      </c>
      <c r="JO1" s="212" t="s">
        <v>1182</v>
      </c>
      <c r="JP1" s="212" t="s">
        <v>1184</v>
      </c>
      <c r="JQ1" s="212" t="s">
        <v>449</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0"/>
      <c r="KS1" s="212" t="s">
        <v>1238</v>
      </c>
      <c r="KT1" s="212" t="s">
        <v>451</v>
      </c>
      <c r="KU1" s="212" t="s">
        <v>1241</v>
      </c>
      <c r="KV1" s="212" t="s">
        <v>1243</v>
      </c>
      <c r="KW1" s="212" t="s">
        <v>1245</v>
      </c>
      <c r="KX1" s="212" t="s">
        <v>1247</v>
      </c>
      <c r="KY1" s="212" t="s">
        <v>452</v>
      </c>
      <c r="KZ1" s="212" t="s">
        <v>1250</v>
      </c>
      <c r="LA1" s="212" t="s">
        <v>1252</v>
      </c>
      <c r="LB1" s="212" t="s">
        <v>1254</v>
      </c>
      <c r="LC1" s="212" t="s">
        <v>1256</v>
      </c>
      <c r="LD1" s="212" t="s">
        <v>1258</v>
      </c>
      <c r="LE1" s="212" t="s">
        <v>1260</v>
      </c>
      <c r="LF1" s="212" t="s">
        <v>1262</v>
      </c>
      <c r="LG1" s="209"/>
      <c r="LH1" s="220"/>
      <c r="LI1" s="212" t="s">
        <v>453</v>
      </c>
      <c r="LJ1" s="212" t="s">
        <v>1138</v>
      </c>
      <c r="LK1" s="212" t="s">
        <v>1140</v>
      </c>
      <c r="LL1" s="212" t="s">
        <v>1142</v>
      </c>
      <c r="LM1" s="209"/>
      <c r="LN1" s="220"/>
      <c r="LO1" s="212" t="s">
        <v>456</v>
      </c>
      <c r="LP1" s="212" t="s">
        <v>457</v>
      </c>
      <c r="LQ1" s="220"/>
      <c r="LR1" s="212" t="s">
        <v>459</v>
      </c>
      <c r="LS1" s="212" t="s">
        <v>1282</v>
      </c>
      <c r="LT1" s="212" t="s">
        <v>1284</v>
      </c>
      <c r="LU1" s="212" t="s">
        <v>1285</v>
      </c>
      <c r="LV1" s="212" t="s">
        <v>1287</v>
      </c>
      <c r="LW1" s="212" t="s">
        <v>1288</v>
      </c>
      <c r="LX1" s="212" t="s">
        <v>1290</v>
      </c>
      <c r="LY1" s="212" t="s">
        <v>1292</v>
      </c>
      <c r="LZ1" s="212" t="s">
        <v>1294</v>
      </c>
      <c r="MA1" s="212" t="s">
        <v>1296</v>
      </c>
      <c r="MB1" s="212" t="s">
        <v>460</v>
      </c>
      <c r="MC1" s="212" t="s">
        <v>1299</v>
      </c>
      <c r="MD1" s="212" t="s">
        <v>1300</v>
      </c>
      <c r="ME1" s="212" t="s">
        <v>1302</v>
      </c>
      <c r="MF1" s="212" t="s">
        <v>461</v>
      </c>
      <c r="MG1" s="212" t="s">
        <v>1305</v>
      </c>
      <c r="MH1" s="212" t="s">
        <v>1306</v>
      </c>
      <c r="MI1" s="212" t="s">
        <v>1308</v>
      </c>
      <c r="MJ1" s="212" t="s">
        <v>1310</v>
      </c>
      <c r="MK1" s="212" t="s">
        <v>462</v>
      </c>
      <c r="ML1" s="212" t="s">
        <v>1313</v>
      </c>
      <c r="MM1" s="212" t="s">
        <v>1315</v>
      </c>
      <c r="MN1" s="212" t="s">
        <v>1317</v>
      </c>
      <c r="MO1" s="212" t="s">
        <v>1319</v>
      </c>
      <c r="MP1" s="212" t="s">
        <v>463</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0"/>
      <c r="ND1" s="212" t="s">
        <v>465</v>
      </c>
      <c r="NE1" s="212" t="s">
        <v>1345</v>
      </c>
      <c r="NF1" s="212" t="s">
        <v>1347</v>
      </c>
      <c r="NG1" s="212" t="s">
        <v>1349</v>
      </c>
      <c r="NH1" s="212" t="s">
        <v>1351</v>
      </c>
      <c r="NI1" s="220"/>
      <c r="NJ1" s="212" t="s">
        <v>467</v>
      </c>
      <c r="NK1" s="212" t="s">
        <v>1352</v>
      </c>
      <c r="NL1" s="212" t="s">
        <v>468</v>
      </c>
      <c r="NM1" s="212" t="s">
        <v>1354</v>
      </c>
      <c r="NN1" s="212" t="s">
        <v>1356</v>
      </c>
      <c r="NO1" s="212" t="s">
        <v>469</v>
      </c>
      <c r="NP1" s="212" t="s">
        <v>1358</v>
      </c>
      <c r="NQ1" s="212" t="s">
        <v>1360</v>
      </c>
      <c r="NR1" s="209"/>
      <c r="NS1" s="220"/>
      <c r="NT1" s="212" t="s">
        <v>470</v>
      </c>
      <c r="NU1" s="212" t="s">
        <v>1264</v>
      </c>
      <c r="NV1" s="212" t="s">
        <v>1266</v>
      </c>
      <c r="NW1" s="212" t="s">
        <v>1268</v>
      </c>
      <c r="NX1" s="212" t="s">
        <v>1270</v>
      </c>
      <c r="NY1" s="212" t="s">
        <v>471</v>
      </c>
      <c r="NZ1" s="212" t="s">
        <v>1272</v>
      </c>
      <c r="OA1" s="212" t="s">
        <v>472</v>
      </c>
      <c r="OB1" s="212" t="s">
        <v>1274</v>
      </c>
      <c r="OC1" s="220"/>
      <c r="OD1" s="212" t="s">
        <v>1276</v>
      </c>
      <c r="OE1" s="212" t="s">
        <v>473</v>
      </c>
      <c r="OF1" s="209"/>
      <c r="OG1" s="220"/>
      <c r="OH1" s="212" t="s">
        <v>1278</v>
      </c>
      <c r="OI1" s="212" t="s">
        <v>1280</v>
      </c>
      <c r="OJ1" s="212" t="s">
        <v>474</v>
      </c>
      <c r="OK1" s="209"/>
      <c r="OL1" s="220"/>
      <c r="OM1" s="212" t="s">
        <v>477</v>
      </c>
      <c r="ON1" s="212" t="s">
        <v>1362</v>
      </c>
      <c r="OO1" s="212" t="s">
        <v>1364</v>
      </c>
      <c r="OP1" s="212" t="s">
        <v>478</v>
      </c>
      <c r="OQ1" s="212" t="s">
        <v>479</v>
      </c>
      <c r="OR1" s="212" t="s">
        <v>1462</v>
      </c>
      <c r="OS1" s="212" t="s">
        <v>1464</v>
      </c>
      <c r="OT1" s="212" t="s">
        <v>1466</v>
      </c>
      <c r="OU1" s="212" t="s">
        <v>1468</v>
      </c>
      <c r="OV1" s="212" t="s">
        <v>1470</v>
      </c>
      <c r="OW1" s="220"/>
      <c r="OX1" s="212" t="s">
        <v>481</v>
      </c>
      <c r="OY1" s="212" t="s">
        <v>1472</v>
      </c>
      <c r="OZ1" s="212" t="s">
        <v>1474</v>
      </c>
      <c r="PA1" s="212" t="s">
        <v>1476</v>
      </c>
      <c r="PB1" s="212" t="s">
        <v>1478</v>
      </c>
      <c r="PC1" s="212" t="s">
        <v>1480</v>
      </c>
      <c r="PD1" s="212" t="s">
        <v>1482</v>
      </c>
      <c r="PE1" s="220"/>
      <c r="PF1" s="212" t="s">
        <v>1484</v>
      </c>
      <c r="PG1" s="212" t="s">
        <v>483</v>
      </c>
      <c r="PH1" s="220"/>
      <c r="PI1" s="212" t="s">
        <v>485</v>
      </c>
      <c r="PJ1" s="212" t="s">
        <v>1514</v>
      </c>
      <c r="PK1" s="212" t="s">
        <v>1516</v>
      </c>
      <c r="PL1" s="220"/>
      <c r="PM1" s="212" t="s">
        <v>487</v>
      </c>
      <c r="PN1" s="212" t="s">
        <v>1518</v>
      </c>
      <c r="PO1" s="212" t="s">
        <v>1519</v>
      </c>
      <c r="PP1" s="212" t="s">
        <v>1520</v>
      </c>
      <c r="PQ1" s="212" t="s">
        <v>1521</v>
      </c>
      <c r="PR1" s="212" t="s">
        <v>1523</v>
      </c>
      <c r="PS1" s="212" t="s">
        <v>1524</v>
      </c>
      <c r="PT1" s="212" t="s">
        <v>1526</v>
      </c>
      <c r="PU1" s="212" t="s">
        <v>1527</v>
      </c>
      <c r="PV1" s="209"/>
      <c r="PW1" s="220"/>
      <c r="PX1" s="212" t="s">
        <v>488</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489</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0"/>
      <c r="RX1" s="212" t="s">
        <v>490</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0"/>
      <c r="SO1" s="212" t="s">
        <v>493</v>
      </c>
      <c r="SP1" s="212" t="s">
        <v>1529</v>
      </c>
      <c r="SQ1" s="212" t="s">
        <v>1531</v>
      </c>
      <c r="SR1" s="212" t="s">
        <v>494</v>
      </c>
      <c r="SS1" s="212" t="s">
        <v>1533</v>
      </c>
      <c r="ST1" s="212" t="s">
        <v>1535</v>
      </c>
      <c r="SU1" s="212" t="s">
        <v>1537</v>
      </c>
      <c r="SV1" s="212" t="s">
        <v>1539</v>
      </c>
      <c r="SW1" s="220"/>
      <c r="SX1" s="212" t="s">
        <v>496</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0"/>
      <c r="TP1" s="212" t="s">
        <v>499</v>
      </c>
      <c r="TQ1" s="212" t="s">
        <v>1571</v>
      </c>
      <c r="TR1" s="212" t="s">
        <v>1573</v>
      </c>
      <c r="TS1" s="212" t="s">
        <v>1575</v>
      </c>
      <c r="TT1" s="212" t="s">
        <v>1577</v>
      </c>
      <c r="TU1" s="212" t="s">
        <v>1579</v>
      </c>
      <c r="TV1" s="212" t="s">
        <v>500</v>
      </c>
      <c r="TW1" s="212" t="s">
        <v>1581</v>
      </c>
      <c r="TX1" s="212" t="s">
        <v>1583</v>
      </c>
      <c r="TY1" s="212" t="s">
        <v>1585</v>
      </c>
      <c r="TZ1" s="212" t="s">
        <v>1587</v>
      </c>
      <c r="UA1" s="212" t="s">
        <v>1589</v>
      </c>
      <c r="UB1" s="212" t="s">
        <v>1591</v>
      </c>
      <c r="UC1" s="220"/>
      <c r="UD1" s="212" t="s">
        <v>502</v>
      </c>
      <c r="UE1" s="209"/>
      <c r="UF1" s="220"/>
      <c r="UG1" s="212" t="s">
        <v>503</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2" customFormat="1" hidden="1" x14ac:dyDescent="0.25">
      <c r="A2" s="152" t="s">
        <v>247</v>
      </c>
      <c r="B2" s="152" t="s">
        <v>234</v>
      </c>
      <c r="C2" s="152" t="s">
        <v>600</v>
      </c>
      <c r="D2" s="152" t="s">
        <v>248</v>
      </c>
      <c r="E2" s="152" t="s">
        <v>172</v>
      </c>
      <c r="F2" s="152" t="s">
        <v>601</v>
      </c>
      <c r="G2" s="190" t="s">
        <v>249</v>
      </c>
      <c r="H2" s="152" t="s">
        <v>602</v>
      </c>
      <c r="I2" s="152" t="s">
        <v>603</v>
      </c>
      <c r="J2" s="152" t="s">
        <v>250</v>
      </c>
      <c r="K2" s="152" t="s">
        <v>604</v>
      </c>
      <c r="R2" s="152" t="s">
        <v>252</v>
      </c>
      <c r="S2" s="152" t="s">
        <v>253</v>
      </c>
      <c r="U2" s="152" t="s">
        <v>520</v>
      </c>
      <c r="V2" s="152" t="s">
        <v>538</v>
      </c>
      <c r="W2" s="152" t="s">
        <v>521</v>
      </c>
      <c r="X2" s="152" t="s">
        <v>522</v>
      </c>
      <c r="Y2" s="152" t="s">
        <v>523</v>
      </c>
      <c r="Z2" s="152" t="s">
        <v>524</v>
      </c>
      <c r="AA2" s="152" t="s">
        <v>525</v>
      </c>
      <c r="AB2" s="152" t="s">
        <v>526</v>
      </c>
      <c r="AC2" s="152" t="s">
        <v>527</v>
      </c>
      <c r="AD2" s="152" t="s">
        <v>528</v>
      </c>
      <c r="AE2" s="152" t="s">
        <v>529</v>
      </c>
      <c r="AF2" s="152" t="s">
        <v>530</v>
      </c>
      <c r="AH2" s="152" t="s">
        <v>548</v>
      </c>
      <c r="AI2" s="152" t="s">
        <v>549</v>
      </c>
      <c r="AJ2" s="152" t="s">
        <v>550</v>
      </c>
      <c r="AK2" s="152" t="s">
        <v>551</v>
      </c>
      <c r="AL2" s="152" t="s">
        <v>552</v>
      </c>
      <c r="AM2" s="152" t="s">
        <v>555</v>
      </c>
      <c r="AN2" s="152" t="s">
        <v>553</v>
      </c>
      <c r="AO2" s="152" t="s">
        <v>554</v>
      </c>
      <c r="AP2" s="152" t="s">
        <v>556</v>
      </c>
      <c r="AQ2" s="152" t="s">
        <v>557</v>
      </c>
      <c r="AR2" s="152" t="s">
        <v>558</v>
      </c>
      <c r="AS2" s="152" t="s">
        <v>559</v>
      </c>
      <c r="AT2" s="152" t="s">
        <v>560</v>
      </c>
      <c r="AU2" s="152" t="s">
        <v>561</v>
      </c>
      <c r="AV2" s="152" t="s">
        <v>562</v>
      </c>
      <c r="AW2" s="152" t="s">
        <v>563</v>
      </c>
      <c r="AX2" s="152" t="s">
        <v>564</v>
      </c>
      <c r="AY2" s="152" t="s">
        <v>565</v>
      </c>
      <c r="AZ2" s="152" t="s">
        <v>566</v>
      </c>
      <c r="BA2" s="152" t="s">
        <v>567</v>
      </c>
      <c r="BB2" s="152" t="s">
        <v>568</v>
      </c>
      <c r="BC2" s="152" t="s">
        <v>569</v>
      </c>
      <c r="BD2" s="152" t="s">
        <v>570</v>
      </c>
      <c r="BE2" s="152" t="s">
        <v>571</v>
      </c>
      <c r="BF2" s="152" t="s">
        <v>572</v>
      </c>
      <c r="BG2" s="152" t="s">
        <v>573</v>
      </c>
      <c r="BH2" s="152" t="s">
        <v>574</v>
      </c>
      <c r="BI2" s="152" t="s">
        <v>575</v>
      </c>
      <c r="BJ2" s="152" t="s">
        <v>576</v>
      </c>
      <c r="BK2" s="152" t="s">
        <v>577</v>
      </c>
      <c r="BL2" s="152" t="s">
        <v>578</v>
      </c>
      <c r="BM2" s="152" t="s">
        <v>579</v>
      </c>
      <c r="BN2" s="152" t="s">
        <v>580</v>
      </c>
      <c r="BO2" s="152" t="s">
        <v>581</v>
      </c>
      <c r="BP2" s="152" t="s">
        <v>582</v>
      </c>
      <c r="BQ2" s="152" t="s">
        <v>583</v>
      </c>
      <c r="BR2" s="152" t="s">
        <v>584</v>
      </c>
      <c r="BS2" s="152" t="s">
        <v>585</v>
      </c>
      <c r="BT2" s="152" t="s">
        <v>586</v>
      </c>
      <c r="BU2" s="152" t="s">
        <v>587</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5" spans="1:576" ht="52.5" x14ac:dyDescent="0.25">
      <c r="C5" s="116" t="s">
        <v>508</v>
      </c>
      <c r="D5" s="117">
        <f>SUMIF($C:$C,$C$10,D:D)</f>
        <v>356800</v>
      </c>
    </row>
    <row r="8" spans="1:576" x14ac:dyDescent="0.25">
      <c r="C8" s="72" t="s">
        <v>62</v>
      </c>
      <c r="D8" s="72"/>
      <c r="E8" s="72"/>
      <c r="F8" s="72"/>
      <c r="G8" s="99"/>
      <c r="H8" s="72"/>
      <c r="I8" s="72"/>
    </row>
    <row r="9" spans="1:576" ht="15.75" thickBot="1" x14ac:dyDescent="0.3">
      <c r="C9" s="72"/>
      <c r="D9" s="72"/>
      <c r="E9" s="72"/>
      <c r="F9" s="72"/>
      <c r="G9" s="99"/>
      <c r="H9" s="72"/>
      <c r="I9" s="72"/>
    </row>
    <row r="10" spans="1:576" ht="15.75" thickBot="1" x14ac:dyDescent="0.3">
      <c r="C10" s="29" t="s">
        <v>43</v>
      </c>
      <c r="D10" s="30">
        <f>SUM(F17:F26)</f>
        <v>356800</v>
      </c>
      <c r="E10" s="124"/>
      <c r="F10" s="124"/>
      <c r="G10" s="99"/>
      <c r="H10" s="124"/>
      <c r="I10" s="151"/>
    </row>
    <row r="11" spans="1:576" x14ac:dyDescent="0.25">
      <c r="B11" s="123"/>
      <c r="C11" s="72"/>
      <c r="D11" s="31"/>
      <c r="E11" s="123"/>
      <c r="F11" s="123"/>
      <c r="G11" s="123"/>
      <c r="H11" s="96"/>
      <c r="I11" s="96"/>
      <c r="J11" s="96"/>
      <c r="K11" s="142"/>
    </row>
    <row r="12" spans="1:576" x14ac:dyDescent="0.25">
      <c r="B12" s="123"/>
      <c r="C12" s="72"/>
      <c r="D12" s="31"/>
      <c r="E12" s="123"/>
      <c r="F12" s="123"/>
      <c r="G12" s="123"/>
      <c r="H12" s="96"/>
      <c r="I12" s="96"/>
      <c r="J12" s="96"/>
      <c r="K12" s="142"/>
    </row>
    <row r="13" spans="1:576" ht="15.75" x14ac:dyDescent="0.25">
      <c r="B13" s="123"/>
      <c r="C13" s="240" t="s">
        <v>516</v>
      </c>
      <c r="D13" s="241"/>
      <c r="E13" s="123"/>
      <c r="F13" s="123"/>
      <c r="G13" s="123"/>
      <c r="H13" s="96"/>
      <c r="I13" s="96"/>
      <c r="J13" s="96"/>
      <c r="K13" s="142"/>
    </row>
    <row r="14" spans="1:576" ht="18.75" x14ac:dyDescent="0.25">
      <c r="B14" s="123"/>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3"/>
      <c r="F14" s="123"/>
      <c r="G14" s="123"/>
      <c r="H14" s="96"/>
      <c r="I14" s="96"/>
      <c r="J14" s="96"/>
      <c r="K14" s="142"/>
    </row>
    <row r="15" spans="1:576" ht="15.75" thickBot="1" x14ac:dyDescent="0.3">
      <c r="B15" s="123"/>
      <c r="C15" s="72"/>
      <c r="D15" s="31"/>
      <c r="E15" s="123"/>
      <c r="F15" s="123"/>
      <c r="G15" s="123"/>
      <c r="H15" s="96"/>
      <c r="I15" s="96"/>
      <c r="J15" s="96"/>
      <c r="K15" s="142"/>
    </row>
    <row r="16" spans="1:576" ht="30.75" thickBot="1" x14ac:dyDescent="0.3">
      <c r="B16" s="123"/>
      <c r="C16" s="156" t="s">
        <v>44</v>
      </c>
      <c r="D16" s="158" t="s">
        <v>55</v>
      </c>
      <c r="E16" s="158" t="s">
        <v>57</v>
      </c>
      <c r="F16" s="157" t="s">
        <v>27</v>
      </c>
      <c r="G16" s="163" t="s">
        <v>254</v>
      </c>
      <c r="H16" s="158" t="s">
        <v>46</v>
      </c>
      <c r="I16" s="158" t="s">
        <v>255</v>
      </c>
      <c r="J16" s="158" t="s">
        <v>536</v>
      </c>
      <c r="K16" s="158" t="s">
        <v>537</v>
      </c>
    </row>
    <row r="17" spans="2:11" x14ac:dyDescent="0.25">
      <c r="B17" s="123"/>
      <c r="C17" s="125" t="s">
        <v>63</v>
      </c>
      <c r="D17" s="188"/>
      <c r="E17" s="126">
        <v>2800</v>
      </c>
      <c r="F17" s="127">
        <f>D17*E17</f>
        <v>0</v>
      </c>
      <c r="G17" s="191" t="s">
        <v>253</v>
      </c>
      <c r="H17" s="128" t="s">
        <v>374</v>
      </c>
      <c r="I17" s="128" t="str">
        <f>VLOOKUP(H17,Presupuesto!$B$11:$C$586,2,0)</f>
        <v>OTROS SERVICIOS PERSONALES. (11900-00)</v>
      </c>
      <c r="J17" s="270" t="s">
        <v>604</v>
      </c>
      <c r="K17" s="128" t="s">
        <v>530</v>
      </c>
    </row>
    <row r="18" spans="2:11" ht="32.25" customHeight="1" x14ac:dyDescent="0.25">
      <c r="B18" s="123"/>
      <c r="C18" s="129" t="s">
        <v>64</v>
      </c>
      <c r="D18" s="181">
        <v>12</v>
      </c>
      <c r="E18" s="130">
        <v>2400</v>
      </c>
      <c r="F18" s="127">
        <f>D18*E18</f>
        <v>28800</v>
      </c>
      <c r="G18" s="191"/>
      <c r="H18" s="131">
        <v>42110</v>
      </c>
      <c r="I18" s="128" t="e">
        <f>VLOOKUP(H18,Presupuesto!$B$11:$C$586,2,0)</f>
        <v>#N/A</v>
      </c>
      <c r="J18" s="128" t="str">
        <f t="shared" ref="J18:J26" si="0">$J$17</f>
        <v>Lo Esencial de la UNAH para la Construcción de Ciudadanía</v>
      </c>
      <c r="K18" s="128" t="s">
        <v>538</v>
      </c>
    </row>
    <row r="19" spans="2:11" x14ac:dyDescent="0.25">
      <c r="B19" s="123"/>
      <c r="C19" s="129" t="s">
        <v>65</v>
      </c>
      <c r="D19" s="181">
        <v>5</v>
      </c>
      <c r="E19" s="130">
        <v>1000</v>
      </c>
      <c r="F19" s="127">
        <f t="shared" ref="F19:F26" si="1">D19*E19</f>
        <v>5000</v>
      </c>
      <c r="G19" s="191"/>
      <c r="H19" s="131">
        <v>42110</v>
      </c>
      <c r="I19" s="128" t="e">
        <f>VLOOKUP(H19,Presupuesto!$B$11:$C$586,2,0)</f>
        <v>#N/A</v>
      </c>
      <c r="J19" s="128" t="str">
        <f t="shared" si="0"/>
        <v>Lo Esencial de la UNAH para la Construcción de Ciudadanía</v>
      </c>
      <c r="K19" s="128" t="s">
        <v>521</v>
      </c>
    </row>
    <row r="20" spans="2:11" x14ac:dyDescent="0.25">
      <c r="B20" s="123"/>
      <c r="C20" s="129" t="s">
        <v>66</v>
      </c>
      <c r="D20" s="97">
        <v>12</v>
      </c>
      <c r="E20" s="130">
        <v>6000</v>
      </c>
      <c r="F20" s="127">
        <f>D21*E20</f>
        <v>72000</v>
      </c>
      <c r="G20" s="191" t="s">
        <v>253</v>
      </c>
      <c r="H20" s="131" t="s">
        <v>377</v>
      </c>
      <c r="I20" s="128" t="str">
        <f>VLOOKUP(H20,Presupuesto!$B$11:$C$586,2,0)</f>
        <v>SUELDOS Y SALARIOS BASICOS (11100-00)</v>
      </c>
      <c r="J20" s="128" t="str">
        <f t="shared" si="0"/>
        <v>Lo Esencial de la UNAH para la Construcción de Ciudadanía</v>
      </c>
      <c r="K20" s="128" t="s">
        <v>521</v>
      </c>
    </row>
    <row r="21" spans="2:11" x14ac:dyDescent="0.25">
      <c r="B21" s="123"/>
      <c r="C21" s="129" t="s">
        <v>67</v>
      </c>
      <c r="D21" s="181">
        <v>12</v>
      </c>
      <c r="E21" s="130">
        <v>3000</v>
      </c>
      <c r="F21" s="127"/>
      <c r="G21" s="191"/>
      <c r="H21" s="131">
        <v>42110</v>
      </c>
      <c r="I21" s="128" t="e">
        <f>VLOOKUP(H21,Presupuesto!$B$11:$C$586,2,0)</f>
        <v>#N/A</v>
      </c>
      <c r="J21" s="128" t="str">
        <f t="shared" si="0"/>
        <v>Lo Esencial de la UNAH para la Construcción de Ciudadanía</v>
      </c>
      <c r="K21" s="128" t="s">
        <v>521</v>
      </c>
    </row>
    <row r="22" spans="2:11" x14ac:dyDescent="0.25">
      <c r="B22" s="123"/>
      <c r="C22" s="129" t="s">
        <v>68</v>
      </c>
      <c r="D22" s="181">
        <v>1</v>
      </c>
      <c r="E22" s="130">
        <v>10000</v>
      </c>
      <c r="F22" s="127">
        <f t="shared" si="1"/>
        <v>10000</v>
      </c>
      <c r="G22" s="191"/>
      <c r="H22" s="131">
        <v>42110</v>
      </c>
      <c r="I22" s="128" t="e">
        <f>VLOOKUP(H22,Presupuesto!$B$11:$C$586,2,0)</f>
        <v>#N/A</v>
      </c>
      <c r="J22" s="128" t="str">
        <f t="shared" si="0"/>
        <v>Lo Esencial de la UNAH para la Construcción de Ciudadanía</v>
      </c>
      <c r="K22" s="128" t="s">
        <v>521</v>
      </c>
    </row>
    <row r="23" spans="2:11" x14ac:dyDescent="0.25">
      <c r="B23" s="123"/>
      <c r="C23" s="129" t="s">
        <v>69</v>
      </c>
      <c r="D23" s="181">
        <v>12</v>
      </c>
      <c r="E23" s="130">
        <v>8000</v>
      </c>
      <c r="F23" s="127">
        <f t="shared" si="1"/>
        <v>96000</v>
      </c>
      <c r="G23" s="191"/>
      <c r="H23" s="131">
        <v>42120</v>
      </c>
      <c r="I23" s="128" t="e">
        <f>VLOOKUP(H23,Presupuesto!$B$11:$C$586,2,0)</f>
        <v>#N/A</v>
      </c>
      <c r="J23" s="128" t="str">
        <f t="shared" si="0"/>
        <v>Lo Esencial de la UNAH para la Construcción de Ciudadanía</v>
      </c>
      <c r="K23" s="128" t="s">
        <v>521</v>
      </c>
    </row>
    <row r="24" spans="2:11" x14ac:dyDescent="0.25">
      <c r="B24" s="123"/>
      <c r="C24" s="129" t="s">
        <v>1815</v>
      </c>
      <c r="D24" s="181">
        <v>1</v>
      </c>
      <c r="E24" s="130">
        <v>40000</v>
      </c>
      <c r="F24" s="127">
        <f t="shared" si="1"/>
        <v>40000</v>
      </c>
      <c r="G24" s="191"/>
      <c r="H24" s="131">
        <v>42120</v>
      </c>
      <c r="I24" s="128" t="e">
        <f>VLOOKUP(H24,Presupuesto!$B$11:$C$586,2,0)</f>
        <v>#N/A</v>
      </c>
      <c r="J24" s="128" t="str">
        <f t="shared" si="0"/>
        <v>Lo Esencial de la UNAH para la Construcción de Ciudadanía</v>
      </c>
      <c r="K24" s="128" t="s">
        <v>529</v>
      </c>
    </row>
    <row r="25" spans="2:11" x14ac:dyDescent="0.25">
      <c r="B25" s="123"/>
      <c r="C25" s="129" t="s">
        <v>71</v>
      </c>
      <c r="D25" s="181">
        <v>1</v>
      </c>
      <c r="E25" s="130">
        <v>5000</v>
      </c>
      <c r="F25" s="127">
        <f t="shared" si="1"/>
        <v>5000</v>
      </c>
      <c r="G25" s="191"/>
      <c r="H25" s="131">
        <v>42120</v>
      </c>
      <c r="I25" s="128" t="e">
        <f>VLOOKUP(H25,Presupuesto!$B$11:$C$586,2,0)</f>
        <v>#N/A</v>
      </c>
      <c r="J25" s="128" t="str">
        <f t="shared" si="0"/>
        <v>Lo Esencial de la UNAH para la Construcción de Ciudadanía</v>
      </c>
      <c r="K25" s="128" t="s">
        <v>525</v>
      </c>
    </row>
    <row r="26" spans="2:11" ht="15.75" thickBot="1" x14ac:dyDescent="0.3">
      <c r="B26" s="123"/>
      <c r="C26" s="132" t="s">
        <v>72</v>
      </c>
      <c r="D26" s="189">
        <v>1</v>
      </c>
      <c r="E26" s="134">
        <v>100000</v>
      </c>
      <c r="F26" s="135">
        <f t="shared" si="1"/>
        <v>100000</v>
      </c>
      <c r="G26" s="192"/>
      <c r="H26" s="136">
        <v>42120</v>
      </c>
      <c r="I26" s="136" t="e">
        <f>VLOOKUP(H26,Presupuesto!$B$11:$C$586,2,0)</f>
        <v>#N/A</v>
      </c>
      <c r="J26" s="136" t="str">
        <f t="shared" si="0"/>
        <v>Lo Esencial de la UNAH para la Construcción de Ciudadanía</v>
      </c>
      <c r="K26" s="154" t="s">
        <v>520</v>
      </c>
    </row>
    <row r="27" spans="2:11" ht="15.75" thickBot="1" x14ac:dyDescent="0.3">
      <c r="B27" s="123"/>
    </row>
    <row r="28" spans="2:11" ht="15.75" thickBot="1" x14ac:dyDescent="0.3">
      <c r="B28" s="123"/>
      <c r="C28" s="29" t="s">
        <v>43</v>
      </c>
      <c r="D28" s="30">
        <f>SUM(F35:F44)</f>
        <v>0</v>
      </c>
      <c r="E28" s="208"/>
      <c r="F28" s="208"/>
      <c r="G28" s="99"/>
      <c r="H28" s="208"/>
      <c r="I28" s="208"/>
    </row>
    <row r="29" spans="2:11" x14ac:dyDescent="0.25">
      <c r="B29" s="123"/>
      <c r="C29" s="72"/>
      <c r="D29" s="31"/>
      <c r="E29" s="123"/>
      <c r="F29" s="123"/>
      <c r="G29" s="123"/>
      <c r="H29" s="96"/>
      <c r="I29" s="96"/>
      <c r="J29" s="96"/>
      <c r="K29" s="142"/>
    </row>
    <row r="30" spans="2:11" x14ac:dyDescent="0.25">
      <c r="C30" s="72"/>
      <c r="D30" s="31"/>
      <c r="E30" s="123"/>
      <c r="F30" s="123"/>
      <c r="G30" s="123"/>
      <c r="H30" s="96"/>
      <c r="I30" s="96"/>
      <c r="J30" s="96"/>
      <c r="K30" s="142"/>
    </row>
    <row r="31" spans="2:11" ht="15.75" x14ac:dyDescent="0.25">
      <c r="C31" s="240" t="s">
        <v>516</v>
      </c>
      <c r="D31" s="241"/>
      <c r="E31" s="123"/>
      <c r="F31" s="123"/>
      <c r="G31" s="123"/>
      <c r="H31" s="96"/>
      <c r="I31" s="96"/>
      <c r="J31" s="96"/>
      <c r="K31" s="142"/>
    </row>
    <row r="32" spans="2:11" ht="18.75" x14ac:dyDescent="0.25">
      <c r="C32" s="259"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3"/>
      <c r="F32" s="123"/>
      <c r="G32" s="123"/>
      <c r="H32" s="96"/>
      <c r="I32" s="96"/>
      <c r="J32" s="96"/>
      <c r="K32" s="142"/>
    </row>
    <row r="33" spans="3:11" ht="15.75" thickBot="1" x14ac:dyDescent="0.3">
      <c r="C33" s="72"/>
      <c r="D33" s="31"/>
      <c r="E33" s="123"/>
      <c r="F33" s="123"/>
      <c r="G33" s="123"/>
      <c r="H33" s="96"/>
      <c r="I33" s="96"/>
      <c r="J33" s="96"/>
      <c r="K33" s="142"/>
    </row>
    <row r="34" spans="3:11" ht="30.75" thickBot="1" x14ac:dyDescent="0.3">
      <c r="C34" s="156" t="s">
        <v>44</v>
      </c>
      <c r="D34" s="158" t="s">
        <v>55</v>
      </c>
      <c r="E34" s="158" t="s">
        <v>57</v>
      </c>
      <c r="F34" s="157" t="s">
        <v>27</v>
      </c>
      <c r="G34" s="163" t="s">
        <v>254</v>
      </c>
      <c r="H34" s="158" t="s">
        <v>46</v>
      </c>
      <c r="I34" s="158" t="s">
        <v>255</v>
      </c>
      <c r="J34" s="158" t="s">
        <v>536</v>
      </c>
      <c r="K34" s="158" t="s">
        <v>537</v>
      </c>
    </row>
    <row r="35" spans="3:11" x14ac:dyDescent="0.25">
      <c r="C35" s="125" t="s">
        <v>63</v>
      </c>
      <c r="D35" s="188"/>
      <c r="E35" s="126">
        <v>2800</v>
      </c>
      <c r="F35" s="127">
        <f>D35*E35</f>
        <v>0</v>
      </c>
      <c r="G35" s="191" t="s">
        <v>253</v>
      </c>
      <c r="H35" s="128" t="s">
        <v>374</v>
      </c>
      <c r="I35" s="128" t="str">
        <f>VLOOKUP(H35,Presupuesto!$B$11:$C$586,2,0)</f>
        <v>OTROS SERVICIOS PERSONALES. (11900-00)</v>
      </c>
      <c r="J35" s="270" t="s">
        <v>604</v>
      </c>
      <c r="K35" s="128" t="s">
        <v>530</v>
      </c>
    </row>
    <row r="36" spans="3:11" x14ac:dyDescent="0.25">
      <c r="C36" s="129" t="s">
        <v>64</v>
      </c>
      <c r="D36" s="181"/>
      <c r="E36" s="130">
        <v>2400</v>
      </c>
      <c r="F36" s="127">
        <f>D36*E36</f>
        <v>0</v>
      </c>
      <c r="G36" s="191"/>
      <c r="H36" s="131">
        <v>42110</v>
      </c>
      <c r="I36" s="128" t="e">
        <f>VLOOKUP(H36,Presupuesto!$B$11:$C$586,2,0)</f>
        <v>#N/A</v>
      </c>
      <c r="J36" s="128" t="str">
        <f t="shared" ref="J36:J44" si="2">$J$17</f>
        <v>Lo Esencial de la UNAH para la Construcción de Ciudadanía</v>
      </c>
      <c r="K36" s="128" t="s">
        <v>538</v>
      </c>
    </row>
    <row r="37" spans="3:11" x14ac:dyDescent="0.25">
      <c r="C37" s="129" t="s">
        <v>65</v>
      </c>
      <c r="D37" s="181"/>
      <c r="E37" s="130">
        <v>1000</v>
      </c>
      <c r="F37" s="127">
        <f t="shared" ref="F37:F44" si="3">D37*E37</f>
        <v>0</v>
      </c>
      <c r="G37" s="191"/>
      <c r="H37" s="131">
        <v>42110</v>
      </c>
      <c r="I37" s="128" t="e">
        <f>VLOOKUP(H37,Presupuesto!$B$11:$C$586,2,0)</f>
        <v>#N/A</v>
      </c>
      <c r="J37" s="128" t="str">
        <f t="shared" si="2"/>
        <v>Lo Esencial de la UNAH para la Construcción de Ciudadanía</v>
      </c>
      <c r="K37" s="128" t="s">
        <v>521</v>
      </c>
    </row>
    <row r="38" spans="3:11" x14ac:dyDescent="0.25">
      <c r="C38" s="129" t="s">
        <v>66</v>
      </c>
      <c r="D38" s="181"/>
      <c r="E38" s="130">
        <v>6000</v>
      </c>
      <c r="F38" s="127">
        <f t="shared" si="3"/>
        <v>0</v>
      </c>
      <c r="G38" s="191" t="s">
        <v>253</v>
      </c>
      <c r="H38" s="131" t="s">
        <v>377</v>
      </c>
      <c r="I38" s="128" t="str">
        <f>VLOOKUP(H38,Presupuesto!$B$11:$C$586,2,0)</f>
        <v>SUELDOS Y SALARIOS BASICOS (11100-00)</v>
      </c>
      <c r="J38" s="128" t="str">
        <f t="shared" si="2"/>
        <v>Lo Esencial de la UNAH para la Construcción de Ciudadanía</v>
      </c>
      <c r="K38" s="128" t="s">
        <v>521</v>
      </c>
    </row>
    <row r="39" spans="3:11" x14ac:dyDescent="0.25">
      <c r="C39" s="129" t="s">
        <v>67</v>
      </c>
      <c r="D39" s="181"/>
      <c r="E39" s="130">
        <v>3000</v>
      </c>
      <c r="F39" s="127">
        <f t="shared" si="3"/>
        <v>0</v>
      </c>
      <c r="G39" s="191"/>
      <c r="H39" s="131">
        <v>42110</v>
      </c>
      <c r="I39" s="128" t="e">
        <f>VLOOKUP(H39,Presupuesto!$B$11:$C$586,2,0)</f>
        <v>#N/A</v>
      </c>
      <c r="J39" s="128" t="str">
        <f t="shared" si="2"/>
        <v>Lo Esencial de la UNAH para la Construcción de Ciudadanía</v>
      </c>
      <c r="K39" s="128" t="s">
        <v>521</v>
      </c>
    </row>
    <row r="40" spans="3:11" x14ac:dyDescent="0.25">
      <c r="C40" s="129" t="s">
        <v>68</v>
      </c>
      <c r="D40" s="181"/>
      <c r="E40" s="130">
        <v>10000</v>
      </c>
      <c r="F40" s="127">
        <f t="shared" si="3"/>
        <v>0</v>
      </c>
      <c r="G40" s="191"/>
      <c r="H40" s="131">
        <v>42110</v>
      </c>
      <c r="I40" s="128" t="e">
        <f>VLOOKUP(H40,Presupuesto!$B$11:$C$586,2,0)</f>
        <v>#N/A</v>
      </c>
      <c r="J40" s="128" t="str">
        <f t="shared" si="2"/>
        <v>Lo Esencial de la UNAH para la Construcción de Ciudadanía</v>
      </c>
      <c r="K40" s="128" t="s">
        <v>521</v>
      </c>
    </row>
    <row r="41" spans="3:11" x14ac:dyDescent="0.25">
      <c r="C41" s="129" t="s">
        <v>69</v>
      </c>
      <c r="D41" s="181"/>
      <c r="E41" s="130">
        <v>8000</v>
      </c>
      <c r="F41" s="127">
        <f t="shared" si="3"/>
        <v>0</v>
      </c>
      <c r="G41" s="191"/>
      <c r="H41" s="131">
        <v>42120</v>
      </c>
      <c r="I41" s="128" t="e">
        <f>VLOOKUP(H41,Presupuesto!$B$11:$C$586,2,0)</f>
        <v>#N/A</v>
      </c>
      <c r="J41" s="128" t="str">
        <f t="shared" si="2"/>
        <v>Lo Esencial de la UNAH para la Construcción de Ciudadanía</v>
      </c>
      <c r="K41" s="128" t="s">
        <v>521</v>
      </c>
    </row>
    <row r="42" spans="3:11" x14ac:dyDescent="0.25">
      <c r="C42" s="129" t="s">
        <v>70</v>
      </c>
      <c r="D42" s="181"/>
      <c r="E42" s="130">
        <v>2000</v>
      </c>
      <c r="F42" s="127">
        <f t="shared" si="3"/>
        <v>0</v>
      </c>
      <c r="G42" s="191"/>
      <c r="H42" s="131">
        <v>42120</v>
      </c>
      <c r="I42" s="128" t="e">
        <f>VLOOKUP(H42,Presupuesto!$B$11:$C$586,2,0)</f>
        <v>#N/A</v>
      </c>
      <c r="J42" s="128" t="str">
        <f t="shared" si="2"/>
        <v>Lo Esencial de la UNAH para la Construcción de Ciudadanía</v>
      </c>
      <c r="K42" s="128" t="s">
        <v>529</v>
      </c>
    </row>
    <row r="43" spans="3:11" x14ac:dyDescent="0.25">
      <c r="C43" s="129" t="s">
        <v>71</v>
      </c>
      <c r="D43" s="181"/>
      <c r="E43" s="130">
        <v>5000</v>
      </c>
      <c r="F43" s="127">
        <f t="shared" si="3"/>
        <v>0</v>
      </c>
      <c r="G43" s="191"/>
      <c r="H43" s="131">
        <v>42120</v>
      </c>
      <c r="I43" s="128" t="e">
        <f>VLOOKUP(H43,Presupuesto!$B$11:$C$586,2,0)</f>
        <v>#N/A</v>
      </c>
      <c r="J43" s="128" t="str">
        <f t="shared" si="2"/>
        <v>Lo Esencial de la UNAH para la Construcción de Ciudadanía</v>
      </c>
      <c r="K43" s="128" t="s">
        <v>525</v>
      </c>
    </row>
    <row r="44" spans="3:11" ht="15.75" thickBot="1" x14ac:dyDescent="0.3">
      <c r="C44" s="132" t="s">
        <v>72</v>
      </c>
      <c r="D44" s="189"/>
      <c r="E44" s="134">
        <v>100000</v>
      </c>
      <c r="F44" s="135">
        <f t="shared" si="3"/>
        <v>0</v>
      </c>
      <c r="G44" s="192"/>
      <c r="H44" s="136">
        <v>42120</v>
      </c>
      <c r="I44" s="136" t="e">
        <f>VLOOKUP(H44,Presupuesto!$B$11:$C$586,2,0)</f>
        <v>#N/A</v>
      </c>
      <c r="J44" s="136" t="str">
        <f t="shared" si="2"/>
        <v>Lo Esencial de la UNAH para la Construcción de Ciudadanía</v>
      </c>
      <c r="K44" s="154" t="s">
        <v>520</v>
      </c>
    </row>
  </sheetData>
  <dataValidations disablePrompts="1" count="4">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17:J26 J35:J44">
      <formula1>$A$2:$K$2</formula1>
    </dataValidation>
    <dataValidation type="list" allowBlank="1" showInputMessage="1" showErrorMessage="1" errorTitle="¡Ingreso Inválido!" error="Verifique el valor ingresado." promptTitle="Objeto de Gasto" prompt="Ingrese el Objeto de Gasto." sqref="H17:H26 H35:H44">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1"/>
  <sheetViews>
    <sheetView showGridLines="0" topLeftCell="A4" zoomScale="86" zoomScaleNormal="86" workbookViewId="0">
      <selection activeCell="C16" sqref="C16:H30"/>
    </sheetView>
  </sheetViews>
  <sheetFormatPr baseColWidth="10" defaultColWidth="11.5703125" defaultRowHeight="15" x14ac:dyDescent="0.25"/>
  <cols>
    <col min="1" max="1" width="5.7109375" style="115" customWidth="1"/>
    <col min="2" max="2" width="17" style="115" customWidth="1"/>
    <col min="3" max="3" width="46.85546875" style="115" bestFit="1" customWidth="1"/>
    <col min="4" max="4" width="23.7109375" style="115" bestFit="1" customWidth="1"/>
    <col min="5" max="6" width="13.85546875" style="115" customWidth="1"/>
    <col min="7" max="7" width="13.85546875" style="97" customWidth="1"/>
    <col min="8" max="8" width="12.7109375" style="115" bestFit="1" customWidth="1"/>
    <col min="9" max="9" width="58.42578125" style="115" customWidth="1"/>
    <col min="10" max="10" width="22.42578125" style="115" bestFit="1" customWidth="1"/>
    <col min="11" max="11" width="11.5703125" style="115"/>
    <col min="12" max="12" width="15" style="115" customWidth="1"/>
    <col min="13" max="16384" width="11.5703125" style="115"/>
  </cols>
  <sheetData>
    <row r="1" spans="1:576" ht="26.25" hidden="1" x14ac:dyDescent="0.25">
      <c r="A1" s="217"/>
      <c r="B1" s="220"/>
      <c r="C1" s="212" t="s">
        <v>377</v>
      </c>
      <c r="D1" s="212" t="s">
        <v>795</v>
      </c>
      <c r="E1" s="212" t="s">
        <v>797</v>
      </c>
      <c r="F1" s="212" t="s">
        <v>799</v>
      </c>
      <c r="G1" s="212" t="s">
        <v>801</v>
      </c>
      <c r="H1" s="212" t="s">
        <v>803</v>
      </c>
      <c r="I1" s="212" t="s">
        <v>805</v>
      </c>
      <c r="J1" s="212" t="s">
        <v>378</v>
      </c>
      <c r="K1" s="212" t="s">
        <v>808</v>
      </c>
      <c r="L1" s="212" t="s">
        <v>379</v>
      </c>
      <c r="M1" s="212" t="s">
        <v>810</v>
      </c>
      <c r="N1" s="212" t="s">
        <v>812</v>
      </c>
      <c r="O1" s="212" t="s">
        <v>814</v>
      </c>
      <c r="P1" s="212" t="s">
        <v>380</v>
      </c>
      <c r="Q1" s="212" t="s">
        <v>815</v>
      </c>
      <c r="R1" s="212" t="s">
        <v>818</v>
      </c>
      <c r="S1" s="212" t="s">
        <v>381</v>
      </c>
      <c r="T1" s="212" t="s">
        <v>820</v>
      </c>
      <c r="U1" s="212" t="s">
        <v>382</v>
      </c>
      <c r="V1" s="212" t="s">
        <v>821</v>
      </c>
      <c r="W1" s="212" t="s">
        <v>822</v>
      </c>
      <c r="X1" s="212" t="s">
        <v>826</v>
      </c>
      <c r="Y1" s="212" t="s">
        <v>374</v>
      </c>
      <c r="Z1" s="212" t="s">
        <v>841</v>
      </c>
      <c r="AA1" s="220"/>
      <c r="AB1" s="212" t="s">
        <v>843</v>
      </c>
      <c r="AC1" s="212" t="s">
        <v>384</v>
      </c>
      <c r="AD1" s="212" t="s">
        <v>845</v>
      </c>
      <c r="AE1" s="212" t="s">
        <v>847</v>
      </c>
      <c r="AF1" s="212" t="s">
        <v>385</v>
      </c>
      <c r="AG1" s="212" t="s">
        <v>849</v>
      </c>
      <c r="AH1" s="212" t="s">
        <v>851</v>
      </c>
      <c r="AI1" s="212" t="s">
        <v>386</v>
      </c>
      <c r="AJ1" s="212" t="s">
        <v>852</v>
      </c>
      <c r="AK1" s="212" t="s">
        <v>854</v>
      </c>
      <c r="AL1" s="212" t="s">
        <v>855</v>
      </c>
      <c r="AM1" s="212" t="s">
        <v>856</v>
      </c>
      <c r="AN1" s="212" t="s">
        <v>858</v>
      </c>
      <c r="AO1" s="212" t="s">
        <v>860</v>
      </c>
      <c r="AP1" s="212" t="s">
        <v>861</v>
      </c>
      <c r="AQ1" s="212" t="s">
        <v>387</v>
      </c>
      <c r="AR1" s="212" t="s">
        <v>863</v>
      </c>
      <c r="AS1" s="212" t="s">
        <v>865</v>
      </c>
      <c r="AT1" s="212" t="s">
        <v>867</v>
      </c>
      <c r="AU1" s="212" t="s">
        <v>869</v>
      </c>
      <c r="AV1" s="212" t="s">
        <v>871</v>
      </c>
      <c r="AW1" s="212" t="s">
        <v>873</v>
      </c>
      <c r="AX1" s="212" t="s">
        <v>875</v>
      </c>
      <c r="AY1" s="212" t="s">
        <v>877</v>
      </c>
      <c r="AZ1" s="220"/>
      <c r="BA1" s="212" t="s">
        <v>389</v>
      </c>
      <c r="BB1" s="212" t="s">
        <v>899</v>
      </c>
      <c r="BC1" s="212" t="s">
        <v>390</v>
      </c>
      <c r="BD1" s="212" t="s">
        <v>901</v>
      </c>
      <c r="BE1" s="212" t="s">
        <v>903</v>
      </c>
      <c r="BF1" s="220"/>
      <c r="BG1" s="212" t="s">
        <v>392</v>
      </c>
      <c r="BH1" s="212" t="s">
        <v>905</v>
      </c>
      <c r="BI1" s="212" t="s">
        <v>393</v>
      </c>
      <c r="BJ1" s="212" t="s">
        <v>907</v>
      </c>
      <c r="BK1" s="212" t="s">
        <v>909</v>
      </c>
      <c r="BL1" s="212" t="s">
        <v>911</v>
      </c>
      <c r="BM1" s="220"/>
      <c r="BN1" s="212" t="s">
        <v>917</v>
      </c>
      <c r="BO1" s="212" t="s">
        <v>919</v>
      </c>
      <c r="BP1" s="212" t="s">
        <v>395</v>
      </c>
      <c r="BQ1" s="212" t="s">
        <v>913</v>
      </c>
      <c r="BR1" s="212" t="s">
        <v>915</v>
      </c>
      <c r="BS1" s="212" t="s">
        <v>396</v>
      </c>
      <c r="BT1" s="212" t="s">
        <v>921</v>
      </c>
      <c r="BU1" s="212" t="s">
        <v>397</v>
      </c>
      <c r="BV1" s="212" t="s">
        <v>922</v>
      </c>
      <c r="BW1" s="209"/>
      <c r="BX1" s="220"/>
      <c r="BY1" s="212" t="s">
        <v>398</v>
      </c>
      <c r="BZ1" s="212" t="s">
        <v>827</v>
      </c>
      <c r="CA1" s="212" t="s">
        <v>829</v>
      </c>
      <c r="CB1" s="212" t="s">
        <v>831</v>
      </c>
      <c r="CC1" s="212" t="s">
        <v>399</v>
      </c>
      <c r="CD1" s="212" t="s">
        <v>833</v>
      </c>
      <c r="CE1" s="212" t="s">
        <v>835</v>
      </c>
      <c r="CF1" s="212" t="s">
        <v>837</v>
      </c>
      <c r="CG1" s="212" t="s">
        <v>839</v>
      </c>
      <c r="CH1" s="209"/>
      <c r="CI1" s="220"/>
      <c r="CJ1" s="212" t="s">
        <v>400</v>
      </c>
      <c r="CK1" s="212" t="s">
        <v>879</v>
      </c>
      <c r="CL1" s="212" t="s">
        <v>881</v>
      </c>
      <c r="CM1" s="212" t="s">
        <v>883</v>
      </c>
      <c r="CN1" s="212" t="s">
        <v>885</v>
      </c>
      <c r="CO1" s="212" t="s">
        <v>887</v>
      </c>
      <c r="CP1" s="212" t="s">
        <v>889</v>
      </c>
      <c r="CQ1" s="212" t="s">
        <v>891</v>
      </c>
      <c r="CR1" s="212" t="s">
        <v>893</v>
      </c>
      <c r="CS1" s="212" t="s">
        <v>895</v>
      </c>
      <c r="CT1" s="212" t="s">
        <v>897</v>
      </c>
      <c r="CU1" s="209"/>
      <c r="CV1" s="220"/>
      <c r="CW1" s="212" t="s">
        <v>923</v>
      </c>
      <c r="CX1" s="212" t="s">
        <v>924</v>
      </c>
      <c r="CY1" s="212" t="s">
        <v>926</v>
      </c>
      <c r="CZ1" s="212" t="s">
        <v>403</v>
      </c>
      <c r="DA1" s="212" t="s">
        <v>928</v>
      </c>
      <c r="DB1" s="212" t="s">
        <v>930</v>
      </c>
      <c r="DC1" s="212" t="s">
        <v>932</v>
      </c>
      <c r="DD1" s="212" t="s">
        <v>934</v>
      </c>
      <c r="DE1" s="212" t="s">
        <v>936</v>
      </c>
      <c r="DF1" s="212" t="s">
        <v>938</v>
      </c>
      <c r="DG1" s="220"/>
      <c r="DH1" s="212" t="s">
        <v>405</v>
      </c>
      <c r="DI1" s="212" t="s">
        <v>940</v>
      </c>
      <c r="DJ1" s="212" t="s">
        <v>406</v>
      </c>
      <c r="DK1" s="212" t="s">
        <v>942</v>
      </c>
      <c r="DL1" s="212" t="s">
        <v>944</v>
      </c>
      <c r="DM1" s="212" t="s">
        <v>946</v>
      </c>
      <c r="DN1" s="212" t="s">
        <v>948</v>
      </c>
      <c r="DO1" s="212" t="s">
        <v>950</v>
      </c>
      <c r="DP1" s="212" t="s">
        <v>952</v>
      </c>
      <c r="DQ1" s="212" t="s">
        <v>954</v>
      </c>
      <c r="DR1" s="212" t="s">
        <v>407</v>
      </c>
      <c r="DS1" s="212" t="s">
        <v>956</v>
      </c>
      <c r="DT1" s="212" t="s">
        <v>958</v>
      </c>
      <c r="DU1" s="212" t="s">
        <v>960</v>
      </c>
      <c r="DV1" s="220"/>
      <c r="DW1" s="212" t="s">
        <v>962</v>
      </c>
      <c r="DX1" s="212" t="s">
        <v>409</v>
      </c>
      <c r="DY1" s="212" t="s">
        <v>964</v>
      </c>
      <c r="DZ1" s="212" t="s">
        <v>410</v>
      </c>
      <c r="EA1" s="212" t="s">
        <v>966</v>
      </c>
      <c r="EB1" s="212" t="s">
        <v>968</v>
      </c>
      <c r="EC1" s="212" t="s">
        <v>970</v>
      </c>
      <c r="ED1" s="212" t="s">
        <v>972</v>
      </c>
      <c r="EE1" s="212" t="s">
        <v>974</v>
      </c>
      <c r="EF1" s="212" t="s">
        <v>976</v>
      </c>
      <c r="EG1" s="212" t="s">
        <v>978</v>
      </c>
      <c r="EH1" s="212" t="s">
        <v>980</v>
      </c>
      <c r="EI1" s="212" t="s">
        <v>982</v>
      </c>
      <c r="EJ1" s="212" t="s">
        <v>984</v>
      </c>
      <c r="EK1" s="212" t="s">
        <v>986</v>
      </c>
      <c r="EL1" s="220"/>
      <c r="EM1" s="212" t="s">
        <v>988</v>
      </c>
      <c r="EN1" s="212" t="s">
        <v>412</v>
      </c>
      <c r="EO1" s="212" t="s">
        <v>990</v>
      </c>
      <c r="EP1" s="212" t="s">
        <v>992</v>
      </c>
      <c r="EQ1" s="212" t="s">
        <v>413</v>
      </c>
      <c r="ER1" s="212" t="s">
        <v>994</v>
      </c>
      <c r="ES1" s="212" t="s">
        <v>996</v>
      </c>
      <c r="ET1" s="212" t="s">
        <v>414</v>
      </c>
      <c r="EU1" s="212" t="s">
        <v>998</v>
      </c>
      <c r="EV1" s="212" t="s">
        <v>1000</v>
      </c>
      <c r="EW1" s="212" t="s">
        <v>1002</v>
      </c>
      <c r="EX1" s="212" t="s">
        <v>415</v>
      </c>
      <c r="EY1" s="212" t="s">
        <v>1004</v>
      </c>
      <c r="EZ1" s="212" t="s">
        <v>1006</v>
      </c>
      <c r="FA1" s="220"/>
      <c r="FB1" s="212" t="s">
        <v>417</v>
      </c>
      <c r="FC1" s="212" t="s">
        <v>1008</v>
      </c>
      <c r="FD1" s="212" t="s">
        <v>1010</v>
      </c>
      <c r="FE1" s="212" t="s">
        <v>1012</v>
      </c>
      <c r="FF1" s="212" t="s">
        <v>1014</v>
      </c>
      <c r="FG1" s="212" t="s">
        <v>418</v>
      </c>
      <c r="FH1" s="212" t="s">
        <v>1016</v>
      </c>
      <c r="FI1" s="212" t="s">
        <v>1018</v>
      </c>
      <c r="FJ1" s="212" t="s">
        <v>1020</v>
      </c>
      <c r="FK1" s="212" t="s">
        <v>1022</v>
      </c>
      <c r="FL1" s="212" t="s">
        <v>1024</v>
      </c>
      <c r="FM1" s="212" t="s">
        <v>419</v>
      </c>
      <c r="FN1" s="212" t="s">
        <v>1027</v>
      </c>
      <c r="FO1" s="212" t="s">
        <v>420</v>
      </c>
      <c r="FP1" s="212" t="s">
        <v>1030</v>
      </c>
      <c r="FQ1" s="212" t="s">
        <v>1031</v>
      </c>
      <c r="FR1" s="212" t="s">
        <v>1033</v>
      </c>
      <c r="FS1" s="212" t="s">
        <v>421</v>
      </c>
      <c r="FT1" s="212" t="s">
        <v>1036</v>
      </c>
      <c r="FU1" s="212" t="s">
        <v>1037</v>
      </c>
      <c r="FV1" s="212" t="s">
        <v>1039</v>
      </c>
      <c r="FW1" s="212" t="s">
        <v>422</v>
      </c>
      <c r="FX1" s="212" t="s">
        <v>1042</v>
      </c>
      <c r="FY1" s="212" t="s">
        <v>1044</v>
      </c>
      <c r="FZ1" s="212" t="s">
        <v>1046</v>
      </c>
      <c r="GA1" s="220"/>
      <c r="GB1" s="212" t="s">
        <v>424</v>
      </c>
      <c r="GC1" s="212" t="s">
        <v>425</v>
      </c>
      <c r="GD1" s="220"/>
      <c r="GE1" s="212" t="s">
        <v>427</v>
      </c>
      <c r="GF1" s="212" t="s">
        <v>1069</v>
      </c>
      <c r="GG1" s="212" t="s">
        <v>1071</v>
      </c>
      <c r="GH1" s="212" t="s">
        <v>1073</v>
      </c>
      <c r="GI1" s="212" t="s">
        <v>1075</v>
      </c>
      <c r="GJ1" s="212" t="s">
        <v>1077</v>
      </c>
      <c r="GK1" s="220"/>
      <c r="GL1" s="212" t="s">
        <v>429</v>
      </c>
      <c r="GM1" s="212" t="s">
        <v>1079</v>
      </c>
      <c r="GN1" s="212" t="s">
        <v>1081</v>
      </c>
      <c r="GO1" s="212" t="s">
        <v>1083</v>
      </c>
      <c r="GP1" s="212" t="s">
        <v>1085</v>
      </c>
      <c r="GQ1" s="212" t="s">
        <v>1087</v>
      </c>
      <c r="GR1" s="212" t="s">
        <v>1089</v>
      </c>
      <c r="GS1" s="209"/>
      <c r="GT1" s="220"/>
      <c r="GU1" s="212" t="s">
        <v>430</v>
      </c>
      <c r="GV1" s="212" t="s">
        <v>1048</v>
      </c>
      <c r="GW1" s="212" t="s">
        <v>1050</v>
      </c>
      <c r="GX1" s="212" t="s">
        <v>1052</v>
      </c>
      <c r="GY1" s="212" t="s">
        <v>1054</v>
      </c>
      <c r="GZ1" s="212" t="s">
        <v>1056</v>
      </c>
      <c r="HA1" s="212" t="s">
        <v>1058</v>
      </c>
      <c r="HB1" s="220"/>
      <c r="HC1" s="212" t="s">
        <v>431</v>
      </c>
      <c r="HD1" s="212" t="s">
        <v>1060</v>
      </c>
      <c r="HE1" s="212" t="s">
        <v>1062</v>
      </c>
      <c r="HF1" s="212" t="s">
        <v>1063</v>
      </c>
      <c r="HG1" s="212" t="s">
        <v>432</v>
      </c>
      <c r="HH1" s="212" t="s">
        <v>1066</v>
      </c>
      <c r="HI1" s="212" t="s">
        <v>1067</v>
      </c>
      <c r="HJ1" s="209"/>
      <c r="HK1" s="220"/>
      <c r="HL1" s="212" t="s">
        <v>435</v>
      </c>
      <c r="HM1" s="212" t="s">
        <v>1091</v>
      </c>
      <c r="HN1" s="212" t="s">
        <v>1093</v>
      </c>
      <c r="HO1" s="212" t="s">
        <v>1095</v>
      </c>
      <c r="HP1" s="212" t="s">
        <v>1097</v>
      </c>
      <c r="HQ1" s="212" t="s">
        <v>436</v>
      </c>
      <c r="HR1" s="212" t="s">
        <v>1100</v>
      </c>
      <c r="HS1" s="220"/>
      <c r="HT1" s="212" t="s">
        <v>1102</v>
      </c>
      <c r="HU1" s="212" t="s">
        <v>1104</v>
      </c>
      <c r="HV1" s="212" t="s">
        <v>438</v>
      </c>
      <c r="HW1" s="212" t="s">
        <v>1107</v>
      </c>
      <c r="HX1" s="212" t="s">
        <v>1109</v>
      </c>
      <c r="HY1" s="212" t="s">
        <v>1110</v>
      </c>
      <c r="HZ1" s="212" t="s">
        <v>1112</v>
      </c>
      <c r="IA1" s="220"/>
      <c r="IB1" s="212" t="s">
        <v>1114</v>
      </c>
      <c r="IC1" s="212" t="s">
        <v>1116</v>
      </c>
      <c r="ID1" s="212" t="s">
        <v>1118</v>
      </c>
      <c r="IE1" s="212" t="s">
        <v>440</v>
      </c>
      <c r="IF1" s="212" t="s">
        <v>1120</v>
      </c>
      <c r="IG1" s="212" t="s">
        <v>1122</v>
      </c>
      <c r="IH1" s="212" t="s">
        <v>441</v>
      </c>
      <c r="II1" s="212" t="s">
        <v>1124</v>
      </c>
      <c r="IJ1" s="212" t="s">
        <v>1126</v>
      </c>
      <c r="IK1" s="212" t="s">
        <v>442</v>
      </c>
      <c r="IL1" s="212" t="s">
        <v>1128</v>
      </c>
      <c r="IM1" s="212" t="s">
        <v>1130</v>
      </c>
      <c r="IN1" s="212" t="s">
        <v>1132</v>
      </c>
      <c r="IO1" s="212" t="s">
        <v>1134</v>
      </c>
      <c r="IP1" s="212" t="s">
        <v>443</v>
      </c>
      <c r="IQ1" s="212" t="s">
        <v>1136</v>
      </c>
      <c r="IR1" s="220"/>
      <c r="IS1" s="212" t="s">
        <v>1144</v>
      </c>
      <c r="IT1" s="212" t="s">
        <v>1146</v>
      </c>
      <c r="IU1" s="212" t="s">
        <v>445</v>
      </c>
      <c r="IV1" s="212" t="s">
        <v>1148</v>
      </c>
      <c r="IW1" s="212" t="s">
        <v>1150</v>
      </c>
      <c r="IX1" s="212" t="s">
        <v>1152</v>
      </c>
      <c r="IY1" s="220"/>
      <c r="IZ1" s="212" t="s">
        <v>1154</v>
      </c>
      <c r="JA1" s="212" t="s">
        <v>447</v>
      </c>
      <c r="JB1" s="212" t="s">
        <v>1157</v>
      </c>
      <c r="JC1" s="212" t="s">
        <v>1159</v>
      </c>
      <c r="JD1" s="212" t="s">
        <v>1161</v>
      </c>
      <c r="JE1" s="212" t="s">
        <v>1163</v>
      </c>
      <c r="JF1" s="212" t="s">
        <v>1165</v>
      </c>
      <c r="JG1" s="212" t="s">
        <v>1167</v>
      </c>
      <c r="JH1" s="212" t="s">
        <v>448</v>
      </c>
      <c r="JI1" s="212" t="s">
        <v>1170</v>
      </c>
      <c r="JJ1" s="212" t="s">
        <v>1172</v>
      </c>
      <c r="JK1" s="212" t="s">
        <v>1174</v>
      </c>
      <c r="JL1" s="212" t="s">
        <v>1176</v>
      </c>
      <c r="JM1" s="212" t="s">
        <v>1178</v>
      </c>
      <c r="JN1" s="212" t="s">
        <v>1180</v>
      </c>
      <c r="JO1" s="212" t="s">
        <v>1182</v>
      </c>
      <c r="JP1" s="212" t="s">
        <v>1184</v>
      </c>
      <c r="JQ1" s="212" t="s">
        <v>449</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0"/>
      <c r="KS1" s="212" t="s">
        <v>1238</v>
      </c>
      <c r="KT1" s="212" t="s">
        <v>451</v>
      </c>
      <c r="KU1" s="212" t="s">
        <v>1241</v>
      </c>
      <c r="KV1" s="212" t="s">
        <v>1243</v>
      </c>
      <c r="KW1" s="212" t="s">
        <v>1245</v>
      </c>
      <c r="KX1" s="212" t="s">
        <v>1247</v>
      </c>
      <c r="KY1" s="212" t="s">
        <v>452</v>
      </c>
      <c r="KZ1" s="212" t="s">
        <v>1250</v>
      </c>
      <c r="LA1" s="212" t="s">
        <v>1252</v>
      </c>
      <c r="LB1" s="212" t="s">
        <v>1254</v>
      </c>
      <c r="LC1" s="212" t="s">
        <v>1256</v>
      </c>
      <c r="LD1" s="212" t="s">
        <v>1258</v>
      </c>
      <c r="LE1" s="212" t="s">
        <v>1260</v>
      </c>
      <c r="LF1" s="212" t="s">
        <v>1262</v>
      </c>
      <c r="LG1" s="209"/>
      <c r="LH1" s="220"/>
      <c r="LI1" s="212" t="s">
        <v>453</v>
      </c>
      <c r="LJ1" s="212" t="s">
        <v>1138</v>
      </c>
      <c r="LK1" s="212" t="s">
        <v>1140</v>
      </c>
      <c r="LL1" s="212" t="s">
        <v>1142</v>
      </c>
      <c r="LM1" s="209"/>
      <c r="LN1" s="220"/>
      <c r="LO1" s="212" t="s">
        <v>456</v>
      </c>
      <c r="LP1" s="212" t="s">
        <v>457</v>
      </c>
      <c r="LQ1" s="220"/>
      <c r="LR1" s="212" t="s">
        <v>459</v>
      </c>
      <c r="LS1" s="212" t="s">
        <v>1282</v>
      </c>
      <c r="LT1" s="212" t="s">
        <v>1284</v>
      </c>
      <c r="LU1" s="212" t="s">
        <v>1285</v>
      </c>
      <c r="LV1" s="212" t="s">
        <v>1287</v>
      </c>
      <c r="LW1" s="212" t="s">
        <v>1288</v>
      </c>
      <c r="LX1" s="212" t="s">
        <v>1290</v>
      </c>
      <c r="LY1" s="212" t="s">
        <v>1292</v>
      </c>
      <c r="LZ1" s="212" t="s">
        <v>1294</v>
      </c>
      <c r="MA1" s="212" t="s">
        <v>1296</v>
      </c>
      <c r="MB1" s="212" t="s">
        <v>460</v>
      </c>
      <c r="MC1" s="212" t="s">
        <v>1299</v>
      </c>
      <c r="MD1" s="212" t="s">
        <v>1300</v>
      </c>
      <c r="ME1" s="212" t="s">
        <v>1302</v>
      </c>
      <c r="MF1" s="212" t="s">
        <v>461</v>
      </c>
      <c r="MG1" s="212" t="s">
        <v>1305</v>
      </c>
      <c r="MH1" s="212" t="s">
        <v>1306</v>
      </c>
      <c r="MI1" s="212" t="s">
        <v>1308</v>
      </c>
      <c r="MJ1" s="212" t="s">
        <v>1310</v>
      </c>
      <c r="MK1" s="212" t="s">
        <v>462</v>
      </c>
      <c r="ML1" s="212" t="s">
        <v>1313</v>
      </c>
      <c r="MM1" s="212" t="s">
        <v>1315</v>
      </c>
      <c r="MN1" s="212" t="s">
        <v>1317</v>
      </c>
      <c r="MO1" s="212" t="s">
        <v>1319</v>
      </c>
      <c r="MP1" s="212" t="s">
        <v>463</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0"/>
      <c r="ND1" s="212" t="s">
        <v>465</v>
      </c>
      <c r="NE1" s="212" t="s">
        <v>1345</v>
      </c>
      <c r="NF1" s="212" t="s">
        <v>1347</v>
      </c>
      <c r="NG1" s="212" t="s">
        <v>1349</v>
      </c>
      <c r="NH1" s="212" t="s">
        <v>1351</v>
      </c>
      <c r="NI1" s="220"/>
      <c r="NJ1" s="212" t="s">
        <v>467</v>
      </c>
      <c r="NK1" s="212" t="s">
        <v>1352</v>
      </c>
      <c r="NL1" s="212" t="s">
        <v>468</v>
      </c>
      <c r="NM1" s="212" t="s">
        <v>1354</v>
      </c>
      <c r="NN1" s="212" t="s">
        <v>1356</v>
      </c>
      <c r="NO1" s="212" t="s">
        <v>469</v>
      </c>
      <c r="NP1" s="212" t="s">
        <v>1358</v>
      </c>
      <c r="NQ1" s="212" t="s">
        <v>1360</v>
      </c>
      <c r="NR1" s="209"/>
      <c r="NS1" s="220"/>
      <c r="NT1" s="212" t="s">
        <v>470</v>
      </c>
      <c r="NU1" s="212" t="s">
        <v>1264</v>
      </c>
      <c r="NV1" s="212" t="s">
        <v>1266</v>
      </c>
      <c r="NW1" s="212" t="s">
        <v>1268</v>
      </c>
      <c r="NX1" s="212" t="s">
        <v>1270</v>
      </c>
      <c r="NY1" s="212" t="s">
        <v>471</v>
      </c>
      <c r="NZ1" s="212" t="s">
        <v>1272</v>
      </c>
      <c r="OA1" s="212" t="s">
        <v>472</v>
      </c>
      <c r="OB1" s="212" t="s">
        <v>1274</v>
      </c>
      <c r="OC1" s="220"/>
      <c r="OD1" s="212" t="s">
        <v>1276</v>
      </c>
      <c r="OE1" s="212" t="s">
        <v>473</v>
      </c>
      <c r="OF1" s="209"/>
      <c r="OG1" s="220"/>
      <c r="OH1" s="212" t="s">
        <v>1278</v>
      </c>
      <c r="OI1" s="212" t="s">
        <v>1280</v>
      </c>
      <c r="OJ1" s="212" t="s">
        <v>474</v>
      </c>
      <c r="OK1" s="209"/>
      <c r="OL1" s="220"/>
      <c r="OM1" s="212" t="s">
        <v>477</v>
      </c>
      <c r="ON1" s="212" t="s">
        <v>1362</v>
      </c>
      <c r="OO1" s="212" t="s">
        <v>1364</v>
      </c>
      <c r="OP1" s="212" t="s">
        <v>478</v>
      </c>
      <c r="OQ1" s="212" t="s">
        <v>479</v>
      </c>
      <c r="OR1" s="212" t="s">
        <v>1462</v>
      </c>
      <c r="OS1" s="212" t="s">
        <v>1464</v>
      </c>
      <c r="OT1" s="212" t="s">
        <v>1466</v>
      </c>
      <c r="OU1" s="212" t="s">
        <v>1468</v>
      </c>
      <c r="OV1" s="212" t="s">
        <v>1470</v>
      </c>
      <c r="OW1" s="220"/>
      <c r="OX1" s="212" t="s">
        <v>481</v>
      </c>
      <c r="OY1" s="212" t="s">
        <v>1472</v>
      </c>
      <c r="OZ1" s="212" t="s">
        <v>1474</v>
      </c>
      <c r="PA1" s="212" t="s">
        <v>1476</v>
      </c>
      <c r="PB1" s="212" t="s">
        <v>1478</v>
      </c>
      <c r="PC1" s="212" t="s">
        <v>1480</v>
      </c>
      <c r="PD1" s="212" t="s">
        <v>1482</v>
      </c>
      <c r="PE1" s="220"/>
      <c r="PF1" s="212" t="s">
        <v>1484</v>
      </c>
      <c r="PG1" s="212" t="s">
        <v>483</v>
      </c>
      <c r="PH1" s="220"/>
      <c r="PI1" s="212" t="s">
        <v>485</v>
      </c>
      <c r="PJ1" s="212" t="s">
        <v>1514</v>
      </c>
      <c r="PK1" s="212" t="s">
        <v>1516</v>
      </c>
      <c r="PL1" s="220"/>
      <c r="PM1" s="212" t="s">
        <v>487</v>
      </c>
      <c r="PN1" s="212" t="s">
        <v>1518</v>
      </c>
      <c r="PO1" s="212" t="s">
        <v>1519</v>
      </c>
      <c r="PP1" s="212" t="s">
        <v>1520</v>
      </c>
      <c r="PQ1" s="212" t="s">
        <v>1521</v>
      </c>
      <c r="PR1" s="212" t="s">
        <v>1523</v>
      </c>
      <c r="PS1" s="212" t="s">
        <v>1524</v>
      </c>
      <c r="PT1" s="212" t="s">
        <v>1526</v>
      </c>
      <c r="PU1" s="212" t="s">
        <v>1527</v>
      </c>
      <c r="PV1" s="209"/>
      <c r="PW1" s="220"/>
      <c r="PX1" s="212" t="s">
        <v>488</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489</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0"/>
      <c r="RX1" s="212" t="s">
        <v>490</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0"/>
      <c r="SO1" s="212" t="s">
        <v>493</v>
      </c>
      <c r="SP1" s="212" t="s">
        <v>1529</v>
      </c>
      <c r="SQ1" s="212" t="s">
        <v>1531</v>
      </c>
      <c r="SR1" s="212" t="s">
        <v>494</v>
      </c>
      <c r="SS1" s="212" t="s">
        <v>1533</v>
      </c>
      <c r="ST1" s="212" t="s">
        <v>1535</v>
      </c>
      <c r="SU1" s="212" t="s">
        <v>1537</v>
      </c>
      <c r="SV1" s="212" t="s">
        <v>1539</v>
      </c>
      <c r="SW1" s="220"/>
      <c r="SX1" s="212" t="s">
        <v>496</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0"/>
      <c r="TP1" s="212" t="s">
        <v>499</v>
      </c>
      <c r="TQ1" s="212" t="s">
        <v>1571</v>
      </c>
      <c r="TR1" s="212" t="s">
        <v>1573</v>
      </c>
      <c r="TS1" s="212" t="s">
        <v>1575</v>
      </c>
      <c r="TT1" s="212" t="s">
        <v>1577</v>
      </c>
      <c r="TU1" s="212" t="s">
        <v>1579</v>
      </c>
      <c r="TV1" s="212" t="s">
        <v>500</v>
      </c>
      <c r="TW1" s="212" t="s">
        <v>1581</v>
      </c>
      <c r="TX1" s="212" t="s">
        <v>1583</v>
      </c>
      <c r="TY1" s="212" t="s">
        <v>1585</v>
      </c>
      <c r="TZ1" s="212" t="s">
        <v>1587</v>
      </c>
      <c r="UA1" s="212" t="s">
        <v>1589</v>
      </c>
      <c r="UB1" s="212" t="s">
        <v>1591</v>
      </c>
      <c r="UC1" s="220"/>
      <c r="UD1" s="212" t="s">
        <v>502</v>
      </c>
      <c r="UE1" s="209"/>
      <c r="UF1" s="220"/>
      <c r="UG1" s="212" t="s">
        <v>503</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2" customFormat="1" hidden="1" x14ac:dyDescent="0.25">
      <c r="A2" s="152" t="s">
        <v>247</v>
      </c>
      <c r="B2" s="152" t="s">
        <v>234</v>
      </c>
      <c r="C2" s="152" t="s">
        <v>600</v>
      </c>
      <c r="D2" s="152" t="s">
        <v>248</v>
      </c>
      <c r="E2" s="152" t="s">
        <v>172</v>
      </c>
      <c r="F2" s="152" t="s">
        <v>601</v>
      </c>
      <c r="G2" s="190" t="s">
        <v>249</v>
      </c>
      <c r="H2" s="152" t="s">
        <v>602</v>
      </c>
      <c r="I2" s="152" t="s">
        <v>603</v>
      </c>
      <c r="J2" s="152" t="s">
        <v>250</v>
      </c>
      <c r="K2" s="152" t="s">
        <v>604</v>
      </c>
      <c r="R2" s="152" t="s">
        <v>252</v>
      </c>
      <c r="S2" s="152" t="s">
        <v>253</v>
      </c>
      <c r="U2" s="152" t="s">
        <v>520</v>
      </c>
      <c r="V2" s="152" t="s">
        <v>538</v>
      </c>
      <c r="W2" s="152" t="s">
        <v>521</v>
      </c>
      <c r="X2" s="152" t="s">
        <v>522</v>
      </c>
      <c r="Y2" s="152" t="s">
        <v>523</v>
      </c>
      <c r="Z2" s="152" t="s">
        <v>524</v>
      </c>
      <c r="AA2" s="152" t="s">
        <v>525</v>
      </c>
      <c r="AB2" s="152" t="s">
        <v>526</v>
      </c>
      <c r="AC2" s="152" t="s">
        <v>527</v>
      </c>
      <c r="AD2" s="152" t="s">
        <v>528</v>
      </c>
      <c r="AE2" s="152" t="s">
        <v>529</v>
      </c>
      <c r="AF2" s="152" t="s">
        <v>530</v>
      </c>
      <c r="AH2" s="152" t="s">
        <v>548</v>
      </c>
      <c r="AI2" s="152" t="s">
        <v>549</v>
      </c>
      <c r="AJ2" s="152" t="s">
        <v>550</v>
      </c>
      <c r="AK2" s="152" t="s">
        <v>551</v>
      </c>
      <c r="AL2" s="152" t="s">
        <v>552</v>
      </c>
      <c r="AM2" s="152" t="s">
        <v>555</v>
      </c>
      <c r="AN2" s="152" t="s">
        <v>553</v>
      </c>
      <c r="AO2" s="152" t="s">
        <v>554</v>
      </c>
      <c r="AP2" s="152" t="s">
        <v>556</v>
      </c>
      <c r="AQ2" s="152" t="s">
        <v>557</v>
      </c>
      <c r="AR2" s="152" t="s">
        <v>558</v>
      </c>
      <c r="AS2" s="152" t="s">
        <v>559</v>
      </c>
      <c r="AT2" s="152" t="s">
        <v>560</v>
      </c>
      <c r="AU2" s="152" t="s">
        <v>561</v>
      </c>
      <c r="AV2" s="152" t="s">
        <v>562</v>
      </c>
      <c r="AW2" s="152" t="s">
        <v>563</v>
      </c>
      <c r="AX2" s="152" t="s">
        <v>564</v>
      </c>
      <c r="AY2" s="152" t="s">
        <v>565</v>
      </c>
      <c r="AZ2" s="152" t="s">
        <v>566</v>
      </c>
      <c r="BA2" s="152" t="s">
        <v>567</v>
      </c>
      <c r="BB2" s="152" t="s">
        <v>568</v>
      </c>
      <c r="BC2" s="152" t="s">
        <v>569</v>
      </c>
      <c r="BD2" s="152" t="s">
        <v>570</v>
      </c>
      <c r="BE2" s="152" t="s">
        <v>571</v>
      </c>
      <c r="BF2" s="152" t="s">
        <v>572</v>
      </c>
      <c r="BG2" s="152" t="s">
        <v>573</v>
      </c>
      <c r="BH2" s="152" t="s">
        <v>574</v>
      </c>
      <c r="BI2" s="152" t="s">
        <v>575</v>
      </c>
      <c r="BJ2" s="152" t="s">
        <v>576</v>
      </c>
      <c r="BK2" s="152" t="s">
        <v>577</v>
      </c>
      <c r="BL2" s="152" t="s">
        <v>578</v>
      </c>
      <c r="BM2" s="152" t="s">
        <v>579</v>
      </c>
      <c r="BN2" s="152" t="s">
        <v>580</v>
      </c>
      <c r="BO2" s="152" t="s">
        <v>581</v>
      </c>
      <c r="BP2" s="152" t="s">
        <v>582</v>
      </c>
      <c r="BQ2" s="152" t="s">
        <v>583</v>
      </c>
      <c r="BR2" s="152" t="s">
        <v>584</v>
      </c>
      <c r="BS2" s="152" t="s">
        <v>585</v>
      </c>
      <c r="BT2" s="152" t="s">
        <v>586</v>
      </c>
      <c r="BU2" s="152" t="s">
        <v>587</v>
      </c>
      <c r="CB2" s="152" t="s">
        <v>1637</v>
      </c>
      <c r="CC2" s="152" t="s">
        <v>1638</v>
      </c>
      <c r="CD2" s="152" t="s">
        <v>1636</v>
      </c>
      <c r="CE2" s="152" t="s">
        <v>1639</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c r="CB3" s="115">
        <v>35000</v>
      </c>
      <c r="CC3" s="115">
        <v>15000</v>
      </c>
      <c r="CD3" s="115">
        <v>35000</v>
      </c>
      <c r="CE3" s="115">
        <v>15000</v>
      </c>
    </row>
    <row r="4" spans="1:576" ht="15.75" thickBot="1" x14ac:dyDescent="0.3"/>
    <row r="5" spans="1:576" ht="53.25" thickBot="1" x14ac:dyDescent="0.3">
      <c r="C5" s="116" t="s">
        <v>507</v>
      </c>
      <c r="D5" s="232">
        <f>SUMIF(C:C,$C$10,D:D)</f>
        <v>1693500</v>
      </c>
    </row>
    <row r="8" spans="1:576" x14ac:dyDescent="0.25">
      <c r="C8" s="137"/>
      <c r="D8" s="137"/>
      <c r="E8" s="137"/>
      <c r="F8" s="137"/>
      <c r="G8" s="98"/>
      <c r="H8" s="137"/>
      <c r="I8" s="137"/>
    </row>
    <row r="9" spans="1:576" ht="15.75" thickBot="1" x14ac:dyDescent="0.3">
      <c r="C9" s="137"/>
      <c r="D9" s="137"/>
      <c r="E9" s="137"/>
      <c r="F9" s="137"/>
      <c r="G9" s="98"/>
      <c r="H9" s="137"/>
      <c r="I9" s="137"/>
    </row>
    <row r="10" spans="1:576" ht="15.75" thickBot="1" x14ac:dyDescent="0.3">
      <c r="B10" s="123"/>
      <c r="C10" s="29" t="s">
        <v>43</v>
      </c>
      <c r="D10" s="138">
        <f>SUM(F17:F30)</f>
        <v>1693500</v>
      </c>
      <c r="F10" s="72"/>
      <c r="G10" s="99"/>
      <c r="H10" s="72"/>
      <c r="I10" s="72"/>
    </row>
    <row r="11" spans="1:576" x14ac:dyDescent="0.25">
      <c r="B11" s="123"/>
      <c r="C11" s="72"/>
      <c r="D11" s="31"/>
      <c r="E11" s="123"/>
      <c r="F11" s="123"/>
      <c r="G11" s="123"/>
      <c r="H11" s="96"/>
      <c r="I11" s="96"/>
      <c r="J11" s="96"/>
      <c r="K11" s="142"/>
    </row>
    <row r="12" spans="1:576" x14ac:dyDescent="0.25">
      <c r="B12" s="123"/>
      <c r="C12" s="72"/>
      <c r="D12" s="31"/>
      <c r="E12" s="123"/>
      <c r="F12" s="123"/>
      <c r="G12" s="123"/>
      <c r="H12" s="96"/>
      <c r="I12" s="96"/>
      <c r="J12" s="96"/>
      <c r="K12" s="142"/>
    </row>
    <row r="13" spans="1:576" ht="15.75" x14ac:dyDescent="0.25">
      <c r="B13" s="123"/>
      <c r="C13" s="240" t="s">
        <v>516</v>
      </c>
      <c r="D13" s="241"/>
      <c r="E13" s="123"/>
      <c r="F13" s="123"/>
      <c r="G13" s="123"/>
      <c r="H13" s="96"/>
      <c r="I13" s="96"/>
      <c r="J13" s="96"/>
      <c r="K13" s="142"/>
    </row>
    <row r="14" spans="1:576" ht="18.75" x14ac:dyDescent="0.25">
      <c r="B14" s="123"/>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3"/>
      <c r="F14" s="123"/>
      <c r="G14" s="123"/>
      <c r="H14" s="96"/>
      <c r="I14" s="96"/>
      <c r="J14" s="96"/>
      <c r="K14" s="142"/>
    </row>
    <row r="15" spans="1:576" x14ac:dyDescent="0.25">
      <c r="B15" s="123"/>
      <c r="F15" s="123"/>
      <c r="G15" s="96"/>
      <c r="H15" s="96"/>
      <c r="I15" s="96"/>
    </row>
    <row r="16" spans="1:576" ht="32.25" customHeight="1" thickBot="1" x14ac:dyDescent="0.3">
      <c r="B16" s="123"/>
      <c r="C16" s="179" t="s">
        <v>44</v>
      </c>
      <c r="D16" s="179" t="s">
        <v>55</v>
      </c>
      <c r="E16" s="179" t="s">
        <v>57</v>
      </c>
      <c r="F16" s="180" t="s">
        <v>27</v>
      </c>
      <c r="G16" s="180" t="s">
        <v>254</v>
      </c>
      <c r="H16" s="179" t="s">
        <v>46</v>
      </c>
      <c r="I16" s="179" t="s">
        <v>255</v>
      </c>
      <c r="J16" s="179" t="s">
        <v>536</v>
      </c>
      <c r="K16" s="179" t="s">
        <v>537</v>
      </c>
      <c r="L16" s="179" t="s">
        <v>592</v>
      </c>
    </row>
    <row r="17" spans="2:12" ht="15.75" thickBot="1" x14ac:dyDescent="0.3">
      <c r="B17" s="123"/>
      <c r="C17" s="478" t="s">
        <v>1639</v>
      </c>
      <c r="D17" s="188">
        <v>20</v>
      </c>
      <c r="E17" s="126">
        <f>HLOOKUP($C17,$CB$2:$CE$3,2,0)</f>
        <v>15000</v>
      </c>
      <c r="F17" s="127">
        <f>D17*E17</f>
        <v>300000</v>
      </c>
      <c r="G17" s="195" t="s">
        <v>252</v>
      </c>
      <c r="H17" s="128" t="s">
        <v>378</v>
      </c>
      <c r="I17" s="128" t="str">
        <f>VLOOKUP(H17,Presupuesto!$B$11:$C$586,2,0)</f>
        <v>RESTRIBUCIONES A PERSONAL DIRECTIVO Y DE CONTROL (11300-00)</v>
      </c>
      <c r="J17" s="270" t="s">
        <v>172</v>
      </c>
      <c r="K17" s="128" t="s">
        <v>520</v>
      </c>
      <c r="L17" s="128"/>
    </row>
    <row r="18" spans="2:12" x14ac:dyDescent="0.25">
      <c r="B18" s="123"/>
      <c r="C18" s="478" t="s">
        <v>1637</v>
      </c>
      <c r="D18" s="181">
        <v>10</v>
      </c>
      <c r="E18" s="126">
        <f>HLOOKUP($C18,$CB$2:$CE$3,2,0)</f>
        <v>35000</v>
      </c>
      <c r="F18" s="127">
        <f>D18*E18</f>
        <v>350000</v>
      </c>
      <c r="G18" s="195"/>
      <c r="H18" s="131">
        <v>42600</v>
      </c>
      <c r="I18" s="131" t="e">
        <f>VLOOKUP(H18,Presupuesto!$B$11:$C$586,2,0)</f>
        <v>#N/A</v>
      </c>
      <c r="J18" s="128" t="s">
        <v>601</v>
      </c>
      <c r="K18" s="128" t="s">
        <v>538</v>
      </c>
      <c r="L18" s="128"/>
    </row>
    <row r="19" spans="2:12" x14ac:dyDescent="0.25">
      <c r="B19" s="123"/>
      <c r="C19" s="129" t="s">
        <v>73</v>
      </c>
      <c r="D19" s="181">
        <v>3</v>
      </c>
      <c r="E19" s="130">
        <v>4000</v>
      </c>
      <c r="F19" s="127">
        <f t="shared" ref="F19:F30" si="0">D19*E19</f>
        <v>12000</v>
      </c>
      <c r="G19" s="195"/>
      <c r="H19" s="131">
        <v>42120</v>
      </c>
      <c r="I19" s="131" t="e">
        <f>VLOOKUP(H19,Presupuesto!$B$11:$C$586,2,0)</f>
        <v>#N/A</v>
      </c>
      <c r="J19" s="128" t="str">
        <f t="shared" ref="J19:J30" si="1">$J$17</f>
        <v>Estudiantes</v>
      </c>
      <c r="K19" s="128" t="s">
        <v>521</v>
      </c>
      <c r="L19" s="128"/>
    </row>
    <row r="20" spans="2:12" x14ac:dyDescent="0.25">
      <c r="B20" s="123"/>
      <c r="C20" s="129" t="s">
        <v>74</v>
      </c>
      <c r="D20" s="181">
        <v>10</v>
      </c>
      <c r="E20" s="130">
        <v>8000</v>
      </c>
      <c r="F20" s="127">
        <f t="shared" si="0"/>
        <v>80000</v>
      </c>
      <c r="G20" s="195" t="s">
        <v>252</v>
      </c>
      <c r="H20" s="131">
        <v>42600</v>
      </c>
      <c r="I20" s="131" t="e">
        <f>VLOOKUP(H20,Presupuesto!$B$11:$C$586,2,0)</f>
        <v>#N/A</v>
      </c>
      <c r="J20" s="128" t="str">
        <f t="shared" si="1"/>
        <v>Estudiantes</v>
      </c>
      <c r="K20" s="128" t="s">
        <v>521</v>
      </c>
      <c r="L20" s="128"/>
    </row>
    <row r="21" spans="2:12" x14ac:dyDescent="0.25">
      <c r="B21" s="123"/>
      <c r="C21" s="129" t="s">
        <v>75</v>
      </c>
      <c r="D21" s="181">
        <v>2</v>
      </c>
      <c r="E21" s="130">
        <v>5000</v>
      </c>
      <c r="F21" s="127">
        <f t="shared" si="0"/>
        <v>10000</v>
      </c>
      <c r="G21" s="195"/>
      <c r="H21" s="131">
        <v>42600</v>
      </c>
      <c r="I21" s="131" t="e">
        <f>VLOOKUP(H21,Presupuesto!$B$11:$C$586,2,0)</f>
        <v>#N/A</v>
      </c>
      <c r="J21" s="128" t="str">
        <f t="shared" si="1"/>
        <v>Estudiantes</v>
      </c>
      <c r="K21" s="128" t="s">
        <v>521</v>
      </c>
      <c r="L21" s="128"/>
    </row>
    <row r="22" spans="2:12" x14ac:dyDescent="0.25">
      <c r="B22" s="123"/>
      <c r="C22" s="129" t="s">
        <v>35</v>
      </c>
      <c r="D22" s="181">
        <v>25</v>
      </c>
      <c r="E22" s="130">
        <v>13000</v>
      </c>
      <c r="F22" s="127">
        <f t="shared" si="0"/>
        <v>325000</v>
      </c>
      <c r="G22" s="195"/>
      <c r="H22" s="131">
        <v>42300</v>
      </c>
      <c r="I22" s="131" t="e">
        <f>VLOOKUP(H22,Presupuesto!$B$11:$C$586,2,0)</f>
        <v>#N/A</v>
      </c>
      <c r="J22" s="128" t="str">
        <f t="shared" si="1"/>
        <v>Estudiantes</v>
      </c>
      <c r="K22" s="128" t="s">
        <v>521</v>
      </c>
      <c r="L22" s="128"/>
    </row>
    <row r="23" spans="2:12" x14ac:dyDescent="0.25">
      <c r="B23" s="123"/>
      <c r="C23" s="129" t="s">
        <v>76</v>
      </c>
      <c r="D23" s="181">
        <v>1</v>
      </c>
      <c r="E23" s="130">
        <v>15000</v>
      </c>
      <c r="F23" s="127">
        <f t="shared" si="0"/>
        <v>15000</v>
      </c>
      <c r="G23" s="195"/>
      <c r="H23" s="131">
        <v>42300</v>
      </c>
      <c r="I23" s="131" t="e">
        <f>VLOOKUP(H23,Presupuesto!$B$11:$C$586,2,0)</f>
        <v>#N/A</v>
      </c>
      <c r="J23" s="128" t="str">
        <f t="shared" si="1"/>
        <v>Estudiantes</v>
      </c>
      <c r="K23" s="128" t="s">
        <v>521</v>
      </c>
      <c r="L23" s="128"/>
    </row>
    <row r="24" spans="2:12" x14ac:dyDescent="0.25">
      <c r="B24" s="123"/>
      <c r="C24" s="129" t="s">
        <v>77</v>
      </c>
      <c r="D24" s="181">
        <v>1</v>
      </c>
      <c r="E24" s="130">
        <v>10000</v>
      </c>
      <c r="F24" s="127">
        <f t="shared" si="0"/>
        <v>10000</v>
      </c>
      <c r="G24" s="195"/>
      <c r="H24" s="131">
        <v>42300</v>
      </c>
      <c r="I24" s="131" t="e">
        <f>VLOOKUP(H24,Presupuesto!$B$11:$C$586,2,0)</f>
        <v>#N/A</v>
      </c>
      <c r="J24" s="128" t="str">
        <f t="shared" si="1"/>
        <v>Estudiantes</v>
      </c>
      <c r="K24" s="128" t="s">
        <v>529</v>
      </c>
      <c r="L24" s="128"/>
    </row>
    <row r="25" spans="2:12" x14ac:dyDescent="0.25">
      <c r="C25" s="129" t="s">
        <v>78</v>
      </c>
      <c r="D25" s="181">
        <v>50</v>
      </c>
      <c r="E25" s="130">
        <v>10000</v>
      </c>
      <c r="F25" s="127">
        <f t="shared" si="0"/>
        <v>500000</v>
      </c>
      <c r="G25" s="195"/>
      <c r="H25" s="131">
        <v>45100</v>
      </c>
      <c r="I25" s="131" t="e">
        <f>VLOOKUP(H25,Presupuesto!$B$11:$C$586,2,0)</f>
        <v>#N/A</v>
      </c>
      <c r="J25" s="128" t="str">
        <f t="shared" si="1"/>
        <v>Estudiantes</v>
      </c>
      <c r="K25" s="128" t="s">
        <v>525</v>
      </c>
      <c r="L25" s="128"/>
    </row>
    <row r="26" spans="2:12" x14ac:dyDescent="0.25">
      <c r="C26" s="139" t="s">
        <v>79</v>
      </c>
      <c r="D26" s="181">
        <v>3</v>
      </c>
      <c r="E26" s="130">
        <v>2000</v>
      </c>
      <c r="F26" s="127">
        <f t="shared" si="0"/>
        <v>6000</v>
      </c>
      <c r="G26" s="195"/>
      <c r="H26" s="140">
        <v>42600</v>
      </c>
      <c r="I26" s="140" t="e">
        <f>VLOOKUP(H26,Presupuesto!$B$11:$C$586,2,0)</f>
        <v>#N/A</v>
      </c>
      <c r="J26" s="128" t="str">
        <f t="shared" si="1"/>
        <v>Estudiantes</v>
      </c>
      <c r="K26" s="128" t="s">
        <v>521</v>
      </c>
      <c r="L26" s="128"/>
    </row>
    <row r="27" spans="2:12" x14ac:dyDescent="0.25">
      <c r="C27" s="139" t="s">
        <v>80</v>
      </c>
      <c r="D27" s="181">
        <v>50</v>
      </c>
      <c r="E27" s="130">
        <v>1500</v>
      </c>
      <c r="F27" s="127">
        <f t="shared" si="0"/>
        <v>75000</v>
      </c>
      <c r="G27" s="195"/>
      <c r="H27" s="140">
        <v>39300</v>
      </c>
      <c r="I27" s="140" t="e">
        <f>VLOOKUP(H27,Presupuesto!$B$11:$C$586,2,0)</f>
        <v>#N/A</v>
      </c>
      <c r="J27" s="128" t="str">
        <f t="shared" si="1"/>
        <v>Estudiantes</v>
      </c>
      <c r="K27" s="128" t="s">
        <v>521</v>
      </c>
      <c r="L27" s="128"/>
    </row>
    <row r="28" spans="2:12" x14ac:dyDescent="0.25">
      <c r="C28" s="139" t="s">
        <v>81</v>
      </c>
      <c r="D28" s="97">
        <v>5</v>
      </c>
      <c r="E28" s="130">
        <v>1500</v>
      </c>
      <c r="F28" s="127">
        <f>D29*E28</f>
        <v>4500</v>
      </c>
      <c r="G28" s="195"/>
      <c r="H28" s="140">
        <v>42600</v>
      </c>
      <c r="I28" s="140" t="e">
        <f>VLOOKUP(H28,Presupuesto!$B$11:$C$586,2,0)</f>
        <v>#N/A</v>
      </c>
      <c r="J28" s="128" t="str">
        <f t="shared" si="1"/>
        <v>Estudiantes</v>
      </c>
      <c r="K28" s="128" t="s">
        <v>521</v>
      </c>
      <c r="L28" s="128"/>
    </row>
    <row r="29" spans="2:12" x14ac:dyDescent="0.25">
      <c r="C29" s="139" t="s">
        <v>82</v>
      </c>
      <c r="D29" s="181">
        <v>3</v>
      </c>
      <c r="E29" s="130">
        <v>500</v>
      </c>
      <c r="F29" s="127"/>
      <c r="G29" s="195"/>
      <c r="H29" s="140">
        <v>39600</v>
      </c>
      <c r="I29" s="140" t="e">
        <f>VLOOKUP(H29,Presupuesto!$B$11:$C$586,2,0)</f>
        <v>#N/A</v>
      </c>
      <c r="J29" s="128" t="str">
        <f t="shared" si="1"/>
        <v>Estudiantes</v>
      </c>
      <c r="K29" s="128" t="s">
        <v>521</v>
      </c>
      <c r="L29" s="128"/>
    </row>
    <row r="30" spans="2:12" ht="15.75" thickBot="1" x14ac:dyDescent="0.3">
      <c r="B30" s="123"/>
      <c r="C30" s="132" t="s">
        <v>83</v>
      </c>
      <c r="D30" s="189">
        <v>300</v>
      </c>
      <c r="E30" s="134">
        <v>20</v>
      </c>
      <c r="F30" s="135">
        <f t="shared" si="0"/>
        <v>6000</v>
      </c>
      <c r="G30" s="192"/>
      <c r="H30" s="136">
        <v>39600</v>
      </c>
      <c r="I30" s="136" t="e">
        <f>VLOOKUP(H30,Presupuesto!$B$11:$C$586,2,0)</f>
        <v>#N/A</v>
      </c>
      <c r="J30" s="136" t="str">
        <f t="shared" si="1"/>
        <v>Estudiantes</v>
      </c>
      <c r="K30" s="154" t="s">
        <v>520</v>
      </c>
      <c r="L30" s="154"/>
    </row>
    <row r="31" spans="2:12" x14ac:dyDescent="0.25">
      <c r="B31" s="123"/>
      <c r="F31" s="123"/>
      <c r="G31" s="96"/>
      <c r="H31" s="96"/>
      <c r="I31" s="96"/>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$A$2:$K$2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Verifique el valor ingresado" promptTitle="Objeto de Gasto" prompt="Ingrese el Objeto de Gasto" sqref="H17:H30">
      <formula1>$A$1:$VD$1</formula1>
    </dataValidation>
    <dataValidation type="list" allowBlank="1" showInputMessage="1" showErrorMessage="1" sqref="C17:C18">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63"/>
  <sheetViews>
    <sheetView showGridLines="0" topLeftCell="A4" zoomScale="86" zoomScaleNormal="86" workbookViewId="0">
      <selection activeCell="E28" sqref="E28"/>
    </sheetView>
  </sheetViews>
  <sheetFormatPr baseColWidth="10" defaultColWidth="11.5703125" defaultRowHeight="15" x14ac:dyDescent="0.25"/>
  <cols>
    <col min="1" max="1" width="1.85546875" style="115" customWidth="1"/>
    <col min="2" max="2" width="17" style="115" customWidth="1"/>
    <col min="3" max="3" width="53.42578125" style="115" customWidth="1"/>
    <col min="4" max="4" width="27.7109375" style="115" customWidth="1"/>
    <col min="5" max="5" width="13.85546875" style="115" customWidth="1"/>
    <col min="6" max="6" width="21.85546875" style="115" customWidth="1"/>
    <col min="7" max="7" width="16.5703125" style="97" customWidth="1"/>
    <col min="8" max="8" width="14.28515625" style="115" customWidth="1"/>
    <col min="9" max="9" width="40.28515625" style="115" customWidth="1"/>
    <col min="10" max="10" width="28.140625" style="115" bestFit="1" customWidth="1"/>
    <col min="11" max="11" width="19.85546875" style="115" bestFit="1" customWidth="1"/>
    <col min="12" max="16384" width="11.5703125" style="115"/>
  </cols>
  <sheetData>
    <row r="1" spans="1:576" ht="26.25" hidden="1" x14ac:dyDescent="0.25">
      <c r="A1" s="217"/>
      <c r="B1" s="220"/>
      <c r="C1" s="212" t="s">
        <v>377</v>
      </c>
      <c r="D1" s="212" t="s">
        <v>795</v>
      </c>
      <c r="E1" s="212" t="s">
        <v>797</v>
      </c>
      <c r="F1" s="212" t="s">
        <v>799</v>
      </c>
      <c r="G1" s="212" t="s">
        <v>801</v>
      </c>
      <c r="H1" s="212" t="s">
        <v>803</v>
      </c>
      <c r="I1" s="212" t="s">
        <v>805</v>
      </c>
      <c r="J1" s="212" t="s">
        <v>378</v>
      </c>
      <c r="K1" s="212" t="s">
        <v>808</v>
      </c>
      <c r="L1" s="212" t="s">
        <v>379</v>
      </c>
      <c r="M1" s="212" t="s">
        <v>810</v>
      </c>
      <c r="N1" s="212" t="s">
        <v>812</v>
      </c>
      <c r="O1" s="212" t="s">
        <v>814</v>
      </c>
      <c r="P1" s="212" t="s">
        <v>380</v>
      </c>
      <c r="Q1" s="212" t="s">
        <v>815</v>
      </c>
      <c r="R1" s="212" t="s">
        <v>818</v>
      </c>
      <c r="S1" s="212" t="s">
        <v>381</v>
      </c>
      <c r="T1" s="212" t="s">
        <v>820</v>
      </c>
      <c r="U1" s="212" t="s">
        <v>382</v>
      </c>
      <c r="V1" s="212" t="s">
        <v>821</v>
      </c>
      <c r="W1" s="212" t="s">
        <v>822</v>
      </c>
      <c r="X1" s="212" t="s">
        <v>826</v>
      </c>
      <c r="Y1" s="212" t="s">
        <v>374</v>
      </c>
      <c r="Z1" s="212" t="s">
        <v>841</v>
      </c>
      <c r="AA1" s="220"/>
      <c r="AB1" s="212" t="s">
        <v>843</v>
      </c>
      <c r="AC1" s="212" t="s">
        <v>384</v>
      </c>
      <c r="AD1" s="212" t="s">
        <v>845</v>
      </c>
      <c r="AE1" s="212" t="s">
        <v>847</v>
      </c>
      <c r="AF1" s="212" t="s">
        <v>385</v>
      </c>
      <c r="AG1" s="212" t="s">
        <v>849</v>
      </c>
      <c r="AH1" s="212" t="s">
        <v>851</v>
      </c>
      <c r="AI1" s="212" t="s">
        <v>386</v>
      </c>
      <c r="AJ1" s="212" t="s">
        <v>852</v>
      </c>
      <c r="AK1" s="212" t="s">
        <v>854</v>
      </c>
      <c r="AL1" s="212" t="s">
        <v>855</v>
      </c>
      <c r="AM1" s="212" t="s">
        <v>856</v>
      </c>
      <c r="AN1" s="212" t="s">
        <v>858</v>
      </c>
      <c r="AO1" s="212" t="s">
        <v>860</v>
      </c>
      <c r="AP1" s="212" t="s">
        <v>861</v>
      </c>
      <c r="AQ1" s="212" t="s">
        <v>387</v>
      </c>
      <c r="AR1" s="212" t="s">
        <v>863</v>
      </c>
      <c r="AS1" s="212" t="s">
        <v>865</v>
      </c>
      <c r="AT1" s="212" t="s">
        <v>867</v>
      </c>
      <c r="AU1" s="212" t="s">
        <v>869</v>
      </c>
      <c r="AV1" s="212" t="s">
        <v>871</v>
      </c>
      <c r="AW1" s="212" t="s">
        <v>873</v>
      </c>
      <c r="AX1" s="212" t="s">
        <v>875</v>
      </c>
      <c r="AY1" s="212" t="s">
        <v>877</v>
      </c>
      <c r="AZ1" s="220"/>
      <c r="BA1" s="212" t="s">
        <v>389</v>
      </c>
      <c r="BB1" s="212" t="s">
        <v>899</v>
      </c>
      <c r="BC1" s="212" t="s">
        <v>390</v>
      </c>
      <c r="BD1" s="212" t="s">
        <v>901</v>
      </c>
      <c r="BE1" s="212" t="s">
        <v>903</v>
      </c>
      <c r="BF1" s="220"/>
      <c r="BG1" s="212" t="s">
        <v>392</v>
      </c>
      <c r="BH1" s="212" t="s">
        <v>905</v>
      </c>
      <c r="BI1" s="212" t="s">
        <v>393</v>
      </c>
      <c r="BJ1" s="212" t="s">
        <v>907</v>
      </c>
      <c r="BK1" s="212" t="s">
        <v>909</v>
      </c>
      <c r="BL1" s="212" t="s">
        <v>911</v>
      </c>
      <c r="BM1" s="220"/>
      <c r="BN1" s="212" t="s">
        <v>917</v>
      </c>
      <c r="BO1" s="212" t="s">
        <v>919</v>
      </c>
      <c r="BP1" s="212" t="s">
        <v>395</v>
      </c>
      <c r="BQ1" s="212" t="s">
        <v>913</v>
      </c>
      <c r="BR1" s="212" t="s">
        <v>915</v>
      </c>
      <c r="BS1" s="212" t="s">
        <v>396</v>
      </c>
      <c r="BT1" s="212" t="s">
        <v>921</v>
      </c>
      <c r="BU1" s="212" t="s">
        <v>397</v>
      </c>
      <c r="BV1" s="212" t="s">
        <v>922</v>
      </c>
      <c r="BW1" s="209"/>
      <c r="BX1" s="220"/>
      <c r="BY1" s="212" t="s">
        <v>398</v>
      </c>
      <c r="BZ1" s="212" t="s">
        <v>827</v>
      </c>
      <c r="CA1" s="212" t="s">
        <v>829</v>
      </c>
      <c r="CB1" s="212" t="s">
        <v>831</v>
      </c>
      <c r="CC1" s="212" t="s">
        <v>399</v>
      </c>
      <c r="CD1" s="212" t="s">
        <v>833</v>
      </c>
      <c r="CE1" s="212" t="s">
        <v>835</v>
      </c>
      <c r="CF1" s="212" t="s">
        <v>837</v>
      </c>
      <c r="CG1" s="212" t="s">
        <v>839</v>
      </c>
      <c r="CH1" s="209"/>
      <c r="CI1" s="220"/>
      <c r="CJ1" s="212" t="s">
        <v>400</v>
      </c>
      <c r="CK1" s="212" t="s">
        <v>879</v>
      </c>
      <c r="CL1" s="212" t="s">
        <v>881</v>
      </c>
      <c r="CM1" s="212" t="s">
        <v>883</v>
      </c>
      <c r="CN1" s="212" t="s">
        <v>885</v>
      </c>
      <c r="CO1" s="212" t="s">
        <v>887</v>
      </c>
      <c r="CP1" s="212" t="s">
        <v>889</v>
      </c>
      <c r="CQ1" s="212" t="s">
        <v>891</v>
      </c>
      <c r="CR1" s="212" t="s">
        <v>893</v>
      </c>
      <c r="CS1" s="212" t="s">
        <v>895</v>
      </c>
      <c r="CT1" s="212" t="s">
        <v>897</v>
      </c>
      <c r="CU1" s="209"/>
      <c r="CV1" s="220"/>
      <c r="CW1" s="212" t="s">
        <v>923</v>
      </c>
      <c r="CX1" s="212" t="s">
        <v>924</v>
      </c>
      <c r="CY1" s="212" t="s">
        <v>926</v>
      </c>
      <c r="CZ1" s="212" t="s">
        <v>403</v>
      </c>
      <c r="DA1" s="212" t="s">
        <v>928</v>
      </c>
      <c r="DB1" s="212" t="s">
        <v>930</v>
      </c>
      <c r="DC1" s="212" t="s">
        <v>932</v>
      </c>
      <c r="DD1" s="212" t="s">
        <v>934</v>
      </c>
      <c r="DE1" s="212" t="s">
        <v>936</v>
      </c>
      <c r="DF1" s="212" t="s">
        <v>938</v>
      </c>
      <c r="DG1" s="220"/>
      <c r="DH1" s="212" t="s">
        <v>405</v>
      </c>
      <c r="DI1" s="212" t="s">
        <v>940</v>
      </c>
      <c r="DJ1" s="212" t="s">
        <v>406</v>
      </c>
      <c r="DK1" s="212" t="s">
        <v>942</v>
      </c>
      <c r="DL1" s="212" t="s">
        <v>944</v>
      </c>
      <c r="DM1" s="212" t="s">
        <v>946</v>
      </c>
      <c r="DN1" s="212" t="s">
        <v>948</v>
      </c>
      <c r="DO1" s="212" t="s">
        <v>950</v>
      </c>
      <c r="DP1" s="212" t="s">
        <v>952</v>
      </c>
      <c r="DQ1" s="212" t="s">
        <v>954</v>
      </c>
      <c r="DR1" s="212" t="s">
        <v>407</v>
      </c>
      <c r="DS1" s="212" t="s">
        <v>956</v>
      </c>
      <c r="DT1" s="212" t="s">
        <v>958</v>
      </c>
      <c r="DU1" s="212" t="s">
        <v>960</v>
      </c>
      <c r="DV1" s="220"/>
      <c r="DW1" s="212" t="s">
        <v>962</v>
      </c>
      <c r="DX1" s="212" t="s">
        <v>409</v>
      </c>
      <c r="DY1" s="212" t="s">
        <v>964</v>
      </c>
      <c r="DZ1" s="212" t="s">
        <v>410</v>
      </c>
      <c r="EA1" s="212" t="s">
        <v>966</v>
      </c>
      <c r="EB1" s="212" t="s">
        <v>968</v>
      </c>
      <c r="EC1" s="212" t="s">
        <v>970</v>
      </c>
      <c r="ED1" s="212" t="s">
        <v>972</v>
      </c>
      <c r="EE1" s="212" t="s">
        <v>974</v>
      </c>
      <c r="EF1" s="212" t="s">
        <v>976</v>
      </c>
      <c r="EG1" s="212" t="s">
        <v>978</v>
      </c>
      <c r="EH1" s="212" t="s">
        <v>980</v>
      </c>
      <c r="EI1" s="212" t="s">
        <v>982</v>
      </c>
      <c r="EJ1" s="212" t="s">
        <v>984</v>
      </c>
      <c r="EK1" s="212" t="s">
        <v>986</v>
      </c>
      <c r="EL1" s="220"/>
      <c r="EM1" s="212" t="s">
        <v>988</v>
      </c>
      <c r="EN1" s="212" t="s">
        <v>412</v>
      </c>
      <c r="EO1" s="212" t="s">
        <v>990</v>
      </c>
      <c r="EP1" s="212" t="s">
        <v>992</v>
      </c>
      <c r="EQ1" s="212" t="s">
        <v>413</v>
      </c>
      <c r="ER1" s="212" t="s">
        <v>994</v>
      </c>
      <c r="ES1" s="212" t="s">
        <v>996</v>
      </c>
      <c r="ET1" s="212" t="s">
        <v>414</v>
      </c>
      <c r="EU1" s="212" t="s">
        <v>998</v>
      </c>
      <c r="EV1" s="212" t="s">
        <v>1000</v>
      </c>
      <c r="EW1" s="212" t="s">
        <v>1002</v>
      </c>
      <c r="EX1" s="212" t="s">
        <v>415</v>
      </c>
      <c r="EY1" s="212" t="s">
        <v>1004</v>
      </c>
      <c r="EZ1" s="212" t="s">
        <v>1006</v>
      </c>
      <c r="FA1" s="220"/>
      <c r="FB1" s="212" t="s">
        <v>417</v>
      </c>
      <c r="FC1" s="212" t="s">
        <v>1008</v>
      </c>
      <c r="FD1" s="212" t="s">
        <v>1010</v>
      </c>
      <c r="FE1" s="212" t="s">
        <v>1012</v>
      </c>
      <c r="FF1" s="212" t="s">
        <v>1014</v>
      </c>
      <c r="FG1" s="212" t="s">
        <v>418</v>
      </c>
      <c r="FH1" s="212" t="s">
        <v>1016</v>
      </c>
      <c r="FI1" s="212" t="s">
        <v>1018</v>
      </c>
      <c r="FJ1" s="212" t="s">
        <v>1020</v>
      </c>
      <c r="FK1" s="212" t="s">
        <v>1022</v>
      </c>
      <c r="FL1" s="212" t="s">
        <v>1024</v>
      </c>
      <c r="FM1" s="212" t="s">
        <v>419</v>
      </c>
      <c r="FN1" s="212" t="s">
        <v>1027</v>
      </c>
      <c r="FO1" s="212" t="s">
        <v>420</v>
      </c>
      <c r="FP1" s="212" t="s">
        <v>1030</v>
      </c>
      <c r="FQ1" s="212" t="s">
        <v>1031</v>
      </c>
      <c r="FR1" s="212" t="s">
        <v>1033</v>
      </c>
      <c r="FS1" s="212" t="s">
        <v>421</v>
      </c>
      <c r="FT1" s="212" t="s">
        <v>1036</v>
      </c>
      <c r="FU1" s="212" t="s">
        <v>1037</v>
      </c>
      <c r="FV1" s="212" t="s">
        <v>1039</v>
      </c>
      <c r="FW1" s="212" t="s">
        <v>422</v>
      </c>
      <c r="FX1" s="212" t="s">
        <v>1042</v>
      </c>
      <c r="FY1" s="212" t="s">
        <v>1044</v>
      </c>
      <c r="FZ1" s="212" t="s">
        <v>1046</v>
      </c>
      <c r="GA1" s="220"/>
      <c r="GB1" s="212" t="s">
        <v>424</v>
      </c>
      <c r="GC1" s="212" t="s">
        <v>425</v>
      </c>
      <c r="GD1" s="220"/>
      <c r="GE1" s="212" t="s">
        <v>427</v>
      </c>
      <c r="GF1" s="212" t="s">
        <v>1069</v>
      </c>
      <c r="GG1" s="212" t="s">
        <v>1071</v>
      </c>
      <c r="GH1" s="212" t="s">
        <v>1073</v>
      </c>
      <c r="GI1" s="212" t="s">
        <v>1075</v>
      </c>
      <c r="GJ1" s="212" t="s">
        <v>1077</v>
      </c>
      <c r="GK1" s="220"/>
      <c r="GL1" s="212" t="s">
        <v>429</v>
      </c>
      <c r="GM1" s="212" t="s">
        <v>1079</v>
      </c>
      <c r="GN1" s="212" t="s">
        <v>1081</v>
      </c>
      <c r="GO1" s="212" t="s">
        <v>1083</v>
      </c>
      <c r="GP1" s="212" t="s">
        <v>1085</v>
      </c>
      <c r="GQ1" s="212" t="s">
        <v>1087</v>
      </c>
      <c r="GR1" s="212" t="s">
        <v>1089</v>
      </c>
      <c r="GS1" s="209"/>
      <c r="GT1" s="220"/>
      <c r="GU1" s="212" t="s">
        <v>430</v>
      </c>
      <c r="GV1" s="212" t="s">
        <v>1048</v>
      </c>
      <c r="GW1" s="212" t="s">
        <v>1050</v>
      </c>
      <c r="GX1" s="212" t="s">
        <v>1052</v>
      </c>
      <c r="GY1" s="212" t="s">
        <v>1054</v>
      </c>
      <c r="GZ1" s="212" t="s">
        <v>1056</v>
      </c>
      <c r="HA1" s="212" t="s">
        <v>1058</v>
      </c>
      <c r="HB1" s="220"/>
      <c r="HC1" s="212" t="s">
        <v>431</v>
      </c>
      <c r="HD1" s="212" t="s">
        <v>1060</v>
      </c>
      <c r="HE1" s="212" t="s">
        <v>1062</v>
      </c>
      <c r="HF1" s="212" t="s">
        <v>1063</v>
      </c>
      <c r="HG1" s="212" t="s">
        <v>432</v>
      </c>
      <c r="HH1" s="212" t="s">
        <v>1066</v>
      </c>
      <c r="HI1" s="212" t="s">
        <v>1067</v>
      </c>
      <c r="HJ1" s="209"/>
      <c r="HK1" s="220"/>
      <c r="HL1" s="212" t="s">
        <v>435</v>
      </c>
      <c r="HM1" s="212" t="s">
        <v>1091</v>
      </c>
      <c r="HN1" s="212" t="s">
        <v>1093</v>
      </c>
      <c r="HO1" s="212" t="s">
        <v>1095</v>
      </c>
      <c r="HP1" s="212" t="s">
        <v>1097</v>
      </c>
      <c r="HQ1" s="212" t="s">
        <v>436</v>
      </c>
      <c r="HR1" s="212" t="s">
        <v>1100</v>
      </c>
      <c r="HS1" s="220"/>
      <c r="HT1" s="212" t="s">
        <v>1102</v>
      </c>
      <c r="HU1" s="212" t="s">
        <v>1104</v>
      </c>
      <c r="HV1" s="212" t="s">
        <v>438</v>
      </c>
      <c r="HW1" s="212" t="s">
        <v>1107</v>
      </c>
      <c r="HX1" s="212" t="s">
        <v>1109</v>
      </c>
      <c r="HY1" s="212" t="s">
        <v>1110</v>
      </c>
      <c r="HZ1" s="212" t="s">
        <v>1112</v>
      </c>
      <c r="IA1" s="220"/>
      <c r="IB1" s="212" t="s">
        <v>1114</v>
      </c>
      <c r="IC1" s="212" t="s">
        <v>1116</v>
      </c>
      <c r="ID1" s="212" t="s">
        <v>1118</v>
      </c>
      <c r="IE1" s="212" t="s">
        <v>440</v>
      </c>
      <c r="IF1" s="212" t="s">
        <v>1120</v>
      </c>
      <c r="IG1" s="212" t="s">
        <v>1122</v>
      </c>
      <c r="IH1" s="212" t="s">
        <v>441</v>
      </c>
      <c r="II1" s="212" t="s">
        <v>1124</v>
      </c>
      <c r="IJ1" s="212" t="s">
        <v>1126</v>
      </c>
      <c r="IK1" s="212" t="s">
        <v>442</v>
      </c>
      <c r="IL1" s="212" t="s">
        <v>1128</v>
      </c>
      <c r="IM1" s="212" t="s">
        <v>1130</v>
      </c>
      <c r="IN1" s="212" t="s">
        <v>1132</v>
      </c>
      <c r="IO1" s="212" t="s">
        <v>1134</v>
      </c>
      <c r="IP1" s="212" t="s">
        <v>443</v>
      </c>
      <c r="IQ1" s="212" t="s">
        <v>1136</v>
      </c>
      <c r="IR1" s="220"/>
      <c r="IS1" s="212" t="s">
        <v>1144</v>
      </c>
      <c r="IT1" s="212" t="s">
        <v>1146</v>
      </c>
      <c r="IU1" s="212" t="s">
        <v>445</v>
      </c>
      <c r="IV1" s="212" t="s">
        <v>1148</v>
      </c>
      <c r="IW1" s="212" t="s">
        <v>1150</v>
      </c>
      <c r="IX1" s="212" t="s">
        <v>1152</v>
      </c>
      <c r="IY1" s="220"/>
      <c r="IZ1" s="212" t="s">
        <v>1154</v>
      </c>
      <c r="JA1" s="212" t="s">
        <v>447</v>
      </c>
      <c r="JB1" s="212" t="s">
        <v>1157</v>
      </c>
      <c r="JC1" s="212" t="s">
        <v>1159</v>
      </c>
      <c r="JD1" s="212" t="s">
        <v>1161</v>
      </c>
      <c r="JE1" s="212" t="s">
        <v>1163</v>
      </c>
      <c r="JF1" s="212" t="s">
        <v>1165</v>
      </c>
      <c r="JG1" s="212" t="s">
        <v>1167</v>
      </c>
      <c r="JH1" s="212" t="s">
        <v>448</v>
      </c>
      <c r="JI1" s="212" t="s">
        <v>1170</v>
      </c>
      <c r="JJ1" s="212" t="s">
        <v>1172</v>
      </c>
      <c r="JK1" s="212" t="s">
        <v>1174</v>
      </c>
      <c r="JL1" s="212" t="s">
        <v>1176</v>
      </c>
      <c r="JM1" s="212" t="s">
        <v>1178</v>
      </c>
      <c r="JN1" s="212" t="s">
        <v>1180</v>
      </c>
      <c r="JO1" s="212" t="s">
        <v>1182</v>
      </c>
      <c r="JP1" s="212" t="s">
        <v>1184</v>
      </c>
      <c r="JQ1" s="212" t="s">
        <v>449</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0"/>
      <c r="KS1" s="212" t="s">
        <v>1238</v>
      </c>
      <c r="KT1" s="212" t="s">
        <v>451</v>
      </c>
      <c r="KU1" s="212" t="s">
        <v>1241</v>
      </c>
      <c r="KV1" s="212" t="s">
        <v>1243</v>
      </c>
      <c r="KW1" s="212" t="s">
        <v>1245</v>
      </c>
      <c r="KX1" s="212" t="s">
        <v>1247</v>
      </c>
      <c r="KY1" s="212" t="s">
        <v>452</v>
      </c>
      <c r="KZ1" s="212" t="s">
        <v>1250</v>
      </c>
      <c r="LA1" s="212" t="s">
        <v>1252</v>
      </c>
      <c r="LB1" s="212" t="s">
        <v>1254</v>
      </c>
      <c r="LC1" s="212" t="s">
        <v>1256</v>
      </c>
      <c r="LD1" s="212" t="s">
        <v>1258</v>
      </c>
      <c r="LE1" s="212" t="s">
        <v>1260</v>
      </c>
      <c r="LF1" s="212" t="s">
        <v>1262</v>
      </c>
      <c r="LG1" s="209"/>
      <c r="LH1" s="220"/>
      <c r="LI1" s="212" t="s">
        <v>453</v>
      </c>
      <c r="LJ1" s="212" t="s">
        <v>1138</v>
      </c>
      <c r="LK1" s="212" t="s">
        <v>1140</v>
      </c>
      <c r="LL1" s="212" t="s">
        <v>1142</v>
      </c>
      <c r="LM1" s="209"/>
      <c r="LN1" s="220"/>
      <c r="LO1" s="212" t="s">
        <v>456</v>
      </c>
      <c r="LP1" s="212" t="s">
        <v>457</v>
      </c>
      <c r="LQ1" s="220"/>
      <c r="LR1" s="212" t="s">
        <v>459</v>
      </c>
      <c r="LS1" s="212" t="s">
        <v>1282</v>
      </c>
      <c r="LT1" s="212" t="s">
        <v>1284</v>
      </c>
      <c r="LU1" s="212" t="s">
        <v>1285</v>
      </c>
      <c r="LV1" s="212" t="s">
        <v>1287</v>
      </c>
      <c r="LW1" s="212" t="s">
        <v>1288</v>
      </c>
      <c r="LX1" s="212" t="s">
        <v>1290</v>
      </c>
      <c r="LY1" s="212" t="s">
        <v>1292</v>
      </c>
      <c r="LZ1" s="212" t="s">
        <v>1294</v>
      </c>
      <c r="MA1" s="212" t="s">
        <v>1296</v>
      </c>
      <c r="MB1" s="212" t="s">
        <v>460</v>
      </c>
      <c r="MC1" s="212" t="s">
        <v>1299</v>
      </c>
      <c r="MD1" s="212" t="s">
        <v>1300</v>
      </c>
      <c r="ME1" s="212" t="s">
        <v>1302</v>
      </c>
      <c r="MF1" s="212" t="s">
        <v>461</v>
      </c>
      <c r="MG1" s="212" t="s">
        <v>1305</v>
      </c>
      <c r="MH1" s="212" t="s">
        <v>1306</v>
      </c>
      <c r="MI1" s="212" t="s">
        <v>1308</v>
      </c>
      <c r="MJ1" s="212" t="s">
        <v>1310</v>
      </c>
      <c r="MK1" s="212" t="s">
        <v>462</v>
      </c>
      <c r="ML1" s="212" t="s">
        <v>1313</v>
      </c>
      <c r="MM1" s="212" t="s">
        <v>1315</v>
      </c>
      <c r="MN1" s="212" t="s">
        <v>1317</v>
      </c>
      <c r="MO1" s="212" t="s">
        <v>1319</v>
      </c>
      <c r="MP1" s="212" t="s">
        <v>463</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0"/>
      <c r="ND1" s="212" t="s">
        <v>465</v>
      </c>
      <c r="NE1" s="212" t="s">
        <v>1345</v>
      </c>
      <c r="NF1" s="212" t="s">
        <v>1347</v>
      </c>
      <c r="NG1" s="212" t="s">
        <v>1349</v>
      </c>
      <c r="NH1" s="212" t="s">
        <v>1351</v>
      </c>
      <c r="NI1" s="220"/>
      <c r="NJ1" s="212" t="s">
        <v>467</v>
      </c>
      <c r="NK1" s="212" t="s">
        <v>1352</v>
      </c>
      <c r="NL1" s="212" t="s">
        <v>468</v>
      </c>
      <c r="NM1" s="212" t="s">
        <v>1354</v>
      </c>
      <c r="NN1" s="212" t="s">
        <v>1356</v>
      </c>
      <c r="NO1" s="212" t="s">
        <v>469</v>
      </c>
      <c r="NP1" s="212" t="s">
        <v>1358</v>
      </c>
      <c r="NQ1" s="212" t="s">
        <v>1360</v>
      </c>
      <c r="NR1" s="209"/>
      <c r="NS1" s="220"/>
      <c r="NT1" s="212" t="s">
        <v>470</v>
      </c>
      <c r="NU1" s="212" t="s">
        <v>1264</v>
      </c>
      <c r="NV1" s="212" t="s">
        <v>1266</v>
      </c>
      <c r="NW1" s="212" t="s">
        <v>1268</v>
      </c>
      <c r="NX1" s="212" t="s">
        <v>1270</v>
      </c>
      <c r="NY1" s="212" t="s">
        <v>471</v>
      </c>
      <c r="NZ1" s="212" t="s">
        <v>1272</v>
      </c>
      <c r="OA1" s="212" t="s">
        <v>472</v>
      </c>
      <c r="OB1" s="212" t="s">
        <v>1274</v>
      </c>
      <c r="OC1" s="220"/>
      <c r="OD1" s="212" t="s">
        <v>1276</v>
      </c>
      <c r="OE1" s="212" t="s">
        <v>473</v>
      </c>
      <c r="OF1" s="209"/>
      <c r="OG1" s="220"/>
      <c r="OH1" s="212" t="s">
        <v>1278</v>
      </c>
      <c r="OI1" s="212" t="s">
        <v>1280</v>
      </c>
      <c r="OJ1" s="212" t="s">
        <v>474</v>
      </c>
      <c r="OK1" s="209"/>
      <c r="OL1" s="220"/>
      <c r="OM1" s="212" t="s">
        <v>477</v>
      </c>
      <c r="ON1" s="212" t="s">
        <v>1362</v>
      </c>
      <c r="OO1" s="212" t="s">
        <v>1364</v>
      </c>
      <c r="OP1" s="212" t="s">
        <v>478</v>
      </c>
      <c r="OQ1" s="212" t="s">
        <v>479</v>
      </c>
      <c r="OR1" s="212" t="s">
        <v>1462</v>
      </c>
      <c r="OS1" s="212" t="s">
        <v>1464</v>
      </c>
      <c r="OT1" s="212" t="s">
        <v>1466</v>
      </c>
      <c r="OU1" s="212" t="s">
        <v>1468</v>
      </c>
      <c r="OV1" s="212" t="s">
        <v>1470</v>
      </c>
      <c r="OW1" s="220"/>
      <c r="OX1" s="212" t="s">
        <v>481</v>
      </c>
      <c r="OY1" s="212" t="s">
        <v>1472</v>
      </c>
      <c r="OZ1" s="212" t="s">
        <v>1474</v>
      </c>
      <c r="PA1" s="212" t="s">
        <v>1476</v>
      </c>
      <c r="PB1" s="212" t="s">
        <v>1478</v>
      </c>
      <c r="PC1" s="212" t="s">
        <v>1480</v>
      </c>
      <c r="PD1" s="212" t="s">
        <v>1482</v>
      </c>
      <c r="PE1" s="220"/>
      <c r="PF1" s="212" t="s">
        <v>1484</v>
      </c>
      <c r="PG1" s="212" t="s">
        <v>483</v>
      </c>
      <c r="PH1" s="220"/>
      <c r="PI1" s="212" t="s">
        <v>485</v>
      </c>
      <c r="PJ1" s="212" t="s">
        <v>1514</v>
      </c>
      <c r="PK1" s="212" t="s">
        <v>1516</v>
      </c>
      <c r="PL1" s="220"/>
      <c r="PM1" s="212" t="s">
        <v>487</v>
      </c>
      <c r="PN1" s="212" t="s">
        <v>1518</v>
      </c>
      <c r="PO1" s="212" t="s">
        <v>1519</v>
      </c>
      <c r="PP1" s="212" t="s">
        <v>1520</v>
      </c>
      <c r="PQ1" s="212" t="s">
        <v>1521</v>
      </c>
      <c r="PR1" s="212" t="s">
        <v>1523</v>
      </c>
      <c r="PS1" s="212" t="s">
        <v>1524</v>
      </c>
      <c r="PT1" s="212" t="s">
        <v>1526</v>
      </c>
      <c r="PU1" s="212" t="s">
        <v>1527</v>
      </c>
      <c r="PV1" s="209"/>
      <c r="PW1" s="220"/>
      <c r="PX1" s="212" t="s">
        <v>488</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489</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0"/>
      <c r="RX1" s="212" t="s">
        <v>490</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0"/>
      <c r="SO1" s="212" t="s">
        <v>493</v>
      </c>
      <c r="SP1" s="212" t="s">
        <v>1529</v>
      </c>
      <c r="SQ1" s="212" t="s">
        <v>1531</v>
      </c>
      <c r="SR1" s="212" t="s">
        <v>494</v>
      </c>
      <c r="SS1" s="212" t="s">
        <v>1533</v>
      </c>
      <c r="ST1" s="212" t="s">
        <v>1535</v>
      </c>
      <c r="SU1" s="212" t="s">
        <v>1537</v>
      </c>
      <c r="SV1" s="212" t="s">
        <v>1539</v>
      </c>
      <c r="SW1" s="220"/>
      <c r="SX1" s="212" t="s">
        <v>496</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0"/>
      <c r="TP1" s="212" t="s">
        <v>499</v>
      </c>
      <c r="TQ1" s="212" t="s">
        <v>1571</v>
      </c>
      <c r="TR1" s="212" t="s">
        <v>1573</v>
      </c>
      <c r="TS1" s="212" t="s">
        <v>1575</v>
      </c>
      <c r="TT1" s="212" t="s">
        <v>1577</v>
      </c>
      <c r="TU1" s="212" t="s">
        <v>1579</v>
      </c>
      <c r="TV1" s="212" t="s">
        <v>500</v>
      </c>
      <c r="TW1" s="212" t="s">
        <v>1581</v>
      </c>
      <c r="TX1" s="212" t="s">
        <v>1583</v>
      </c>
      <c r="TY1" s="212" t="s">
        <v>1585</v>
      </c>
      <c r="TZ1" s="212" t="s">
        <v>1587</v>
      </c>
      <c r="UA1" s="212" t="s">
        <v>1589</v>
      </c>
      <c r="UB1" s="212" t="s">
        <v>1591</v>
      </c>
      <c r="UC1" s="220"/>
      <c r="UD1" s="212" t="s">
        <v>502</v>
      </c>
      <c r="UE1" s="209"/>
      <c r="UF1" s="220"/>
      <c r="UG1" s="212" t="s">
        <v>503</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2" customFormat="1" hidden="1" x14ac:dyDescent="0.25">
      <c r="A2" s="152" t="s">
        <v>247</v>
      </c>
      <c r="B2" s="152" t="s">
        <v>234</v>
      </c>
      <c r="C2" s="152" t="s">
        <v>600</v>
      </c>
      <c r="D2" s="152" t="s">
        <v>248</v>
      </c>
      <c r="E2" s="152" t="s">
        <v>172</v>
      </c>
      <c r="F2" s="152" t="s">
        <v>601</v>
      </c>
      <c r="G2" s="190" t="s">
        <v>249</v>
      </c>
      <c r="H2" s="152" t="s">
        <v>602</v>
      </c>
      <c r="I2" s="152" t="s">
        <v>603</v>
      </c>
      <c r="J2" s="152" t="s">
        <v>250</v>
      </c>
      <c r="K2" s="152" t="s">
        <v>604</v>
      </c>
      <c r="R2" s="152" t="s">
        <v>252</v>
      </c>
      <c r="S2" s="152" t="s">
        <v>253</v>
      </c>
      <c r="U2" s="152" t="s">
        <v>520</v>
      </c>
      <c r="V2" s="152" t="s">
        <v>538</v>
      </c>
      <c r="W2" s="152" t="s">
        <v>521</v>
      </c>
      <c r="X2" s="152" t="s">
        <v>522</v>
      </c>
      <c r="Y2" s="152" t="s">
        <v>523</v>
      </c>
      <c r="Z2" s="152" t="s">
        <v>524</v>
      </c>
      <c r="AA2" s="152" t="s">
        <v>525</v>
      </c>
      <c r="AB2" s="152" t="s">
        <v>526</v>
      </c>
      <c r="AC2" s="152" t="s">
        <v>527</v>
      </c>
      <c r="AD2" s="152" t="s">
        <v>528</v>
      </c>
      <c r="AE2" s="152" t="s">
        <v>529</v>
      </c>
      <c r="AF2" s="152" t="s">
        <v>530</v>
      </c>
      <c r="AH2" s="152" t="s">
        <v>548</v>
      </c>
      <c r="AI2" s="152" t="s">
        <v>549</v>
      </c>
      <c r="AJ2" s="152" t="s">
        <v>550</v>
      </c>
      <c r="AK2" s="152" t="s">
        <v>551</v>
      </c>
      <c r="AL2" s="152" t="s">
        <v>552</v>
      </c>
      <c r="AM2" s="152" t="s">
        <v>555</v>
      </c>
      <c r="AN2" s="152" t="s">
        <v>553</v>
      </c>
      <c r="AO2" s="152" t="s">
        <v>554</v>
      </c>
      <c r="AP2" s="152" t="s">
        <v>556</v>
      </c>
      <c r="AQ2" s="152" t="s">
        <v>557</v>
      </c>
      <c r="AR2" s="152" t="s">
        <v>558</v>
      </c>
      <c r="AS2" s="152" t="s">
        <v>559</v>
      </c>
      <c r="AT2" s="152" t="s">
        <v>560</v>
      </c>
      <c r="AU2" s="152" t="s">
        <v>561</v>
      </c>
      <c r="AV2" s="152" t="s">
        <v>562</v>
      </c>
      <c r="AW2" s="152" t="s">
        <v>563</v>
      </c>
      <c r="AX2" s="152" t="s">
        <v>564</v>
      </c>
      <c r="AY2" s="152" t="s">
        <v>565</v>
      </c>
      <c r="AZ2" s="152" t="s">
        <v>566</v>
      </c>
      <c r="BA2" s="152" t="s">
        <v>567</v>
      </c>
      <c r="BB2" s="152" t="s">
        <v>568</v>
      </c>
      <c r="BC2" s="152" t="s">
        <v>569</v>
      </c>
      <c r="BD2" s="152" t="s">
        <v>570</v>
      </c>
      <c r="BE2" s="152" t="s">
        <v>571</v>
      </c>
      <c r="BF2" s="152" t="s">
        <v>572</v>
      </c>
      <c r="BG2" s="152" t="s">
        <v>573</v>
      </c>
      <c r="BH2" s="152" t="s">
        <v>574</v>
      </c>
      <c r="BI2" s="152" t="s">
        <v>575</v>
      </c>
      <c r="BJ2" s="152" t="s">
        <v>576</v>
      </c>
      <c r="BK2" s="152" t="s">
        <v>577</v>
      </c>
      <c r="BL2" s="152" t="s">
        <v>578</v>
      </c>
      <c r="BM2" s="152" t="s">
        <v>579</v>
      </c>
      <c r="BN2" s="152" t="s">
        <v>580</v>
      </c>
      <c r="BO2" s="152" t="s">
        <v>581</v>
      </c>
      <c r="BP2" s="152" t="s">
        <v>582</v>
      </c>
      <c r="BQ2" s="152" t="s">
        <v>583</v>
      </c>
      <c r="BR2" s="152" t="s">
        <v>584</v>
      </c>
      <c r="BS2" s="152" t="s">
        <v>585</v>
      </c>
      <c r="BT2" s="152" t="s">
        <v>586</v>
      </c>
      <c r="BU2" s="152" t="s">
        <v>587</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4" spans="1:576" ht="15.75" thickBot="1" x14ac:dyDescent="0.3"/>
    <row r="5" spans="1:576" ht="53.25" thickBot="1" x14ac:dyDescent="0.3">
      <c r="C5" s="116" t="s">
        <v>509</v>
      </c>
      <c r="D5" s="232">
        <f>SUMIF(C:C,$C$10,D:D)</f>
        <v>21382000</v>
      </c>
    </row>
    <row r="6" spans="1:576" x14ac:dyDescent="0.25">
      <c r="C6" s="137"/>
      <c r="D6" s="137"/>
      <c r="E6" s="137"/>
      <c r="F6" s="137"/>
      <c r="G6" s="98"/>
      <c r="H6" s="137"/>
      <c r="I6" s="137"/>
    </row>
    <row r="7" spans="1:576" ht="0.75" customHeight="1" thickBot="1" x14ac:dyDescent="0.3">
      <c r="C7" s="137"/>
      <c r="D7" s="137"/>
      <c r="E7" s="137"/>
      <c r="F7" s="137"/>
      <c r="G7" s="98"/>
      <c r="H7" s="137"/>
      <c r="I7" s="137"/>
    </row>
    <row r="8" spans="1:576" ht="15.75" hidden="1" thickBot="1" x14ac:dyDescent="0.3">
      <c r="C8" s="137"/>
      <c r="D8" s="137"/>
      <c r="E8" s="137"/>
      <c r="F8" s="137"/>
      <c r="G8" s="98"/>
      <c r="H8" s="137"/>
      <c r="I8" s="137"/>
    </row>
    <row r="9" spans="1:576" ht="15.75" hidden="1" thickBot="1" x14ac:dyDescent="0.3">
      <c r="C9" s="137"/>
      <c r="D9" s="137"/>
      <c r="E9" s="137"/>
      <c r="F9" s="137"/>
      <c r="G9" s="98"/>
      <c r="H9" s="137"/>
      <c r="I9" s="137"/>
      <c r="K9" s="207"/>
    </row>
    <row r="10" spans="1:576" ht="15.75" thickBot="1" x14ac:dyDescent="0.3">
      <c r="C10" s="187" t="s">
        <v>53</v>
      </c>
      <c r="D10" s="138">
        <f>SUM(F17:F51)</f>
        <v>21382000</v>
      </c>
      <c r="F10" s="72"/>
      <c r="G10" s="99"/>
      <c r="H10" s="72"/>
      <c r="I10" s="72"/>
    </row>
    <row r="11" spans="1:576" ht="9.75" customHeight="1" x14ac:dyDescent="0.25">
      <c r="B11" s="123"/>
      <c r="C11" s="72"/>
      <c r="D11" s="31"/>
      <c r="E11" s="123"/>
      <c r="F11" s="123"/>
      <c r="G11" s="123"/>
      <c r="H11" s="96"/>
      <c r="I11" s="96"/>
      <c r="J11" s="96"/>
      <c r="K11" s="142"/>
    </row>
    <row r="12" spans="1:576" hidden="1" x14ac:dyDescent="0.25">
      <c r="B12" s="123"/>
      <c r="C12" s="72"/>
      <c r="D12" s="31"/>
      <c r="E12" s="123"/>
      <c r="F12" s="123"/>
      <c r="G12" s="123"/>
      <c r="H12" s="96"/>
      <c r="I12" s="96"/>
      <c r="J12" s="96"/>
      <c r="K12" s="142"/>
    </row>
    <row r="13" spans="1:576" ht="15.75" x14ac:dyDescent="0.25">
      <c r="B13" s="123"/>
      <c r="C13" s="240" t="s">
        <v>516</v>
      </c>
      <c r="D13" s="241" t="s">
        <v>1862</v>
      </c>
      <c r="E13" s="123"/>
      <c r="F13" s="123"/>
      <c r="G13" s="123"/>
      <c r="H13" s="96"/>
      <c r="I13" s="96"/>
      <c r="J13" s="96"/>
      <c r="K13" s="142"/>
    </row>
    <row r="14" spans="1:576" ht="18.75" x14ac:dyDescent="0.25">
      <c r="B14" s="123"/>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3"/>
      <c r="F14" s="123"/>
      <c r="G14" s="123"/>
      <c r="H14" s="96"/>
      <c r="I14" s="96"/>
      <c r="J14" s="96"/>
      <c r="K14" s="142"/>
    </row>
    <row r="15" spans="1:576" ht="15.75" thickBot="1" x14ac:dyDescent="0.3">
      <c r="F15" s="123"/>
      <c r="G15" s="96"/>
      <c r="H15" s="96"/>
      <c r="I15" s="96"/>
    </row>
    <row r="16" spans="1:576" ht="30.75" thickBot="1" x14ac:dyDescent="0.3">
      <c r="C16" s="159" t="s">
        <v>44</v>
      </c>
      <c r="D16" s="159" t="s">
        <v>55</v>
      </c>
      <c r="E16" s="166" t="s">
        <v>57</v>
      </c>
      <c r="F16" s="165" t="s">
        <v>27</v>
      </c>
      <c r="G16" s="163" t="s">
        <v>254</v>
      </c>
      <c r="H16" s="166" t="s">
        <v>46</v>
      </c>
      <c r="I16" s="163" t="s">
        <v>255</v>
      </c>
      <c r="J16" s="163" t="s">
        <v>536</v>
      </c>
      <c r="K16" s="163" t="s">
        <v>537</v>
      </c>
    </row>
    <row r="17" spans="3:11" x14ac:dyDescent="0.25">
      <c r="C17" s="504" t="s">
        <v>1828</v>
      </c>
      <c r="D17" s="505">
        <v>15</v>
      </c>
      <c r="E17" s="511">
        <v>3000</v>
      </c>
      <c r="F17" s="127">
        <f t="shared" ref="F17:F51" si="0">D17*E17</f>
        <v>45000</v>
      </c>
      <c r="G17" s="191" t="s">
        <v>253</v>
      </c>
      <c r="H17" s="514">
        <v>42400</v>
      </c>
      <c r="I17" s="160" t="e">
        <f>VLOOKUP(H17,Presupuesto!$B$11:$C$586,2,0)</f>
        <v>#N/A</v>
      </c>
      <c r="J17" s="270" t="s">
        <v>248</v>
      </c>
      <c r="K17" s="128" t="s">
        <v>523</v>
      </c>
    </row>
    <row r="18" spans="3:11" x14ac:dyDescent="0.25">
      <c r="C18" s="506" t="s">
        <v>1829</v>
      </c>
      <c r="D18" s="507">
        <v>2</v>
      </c>
      <c r="E18" s="512">
        <v>200000</v>
      </c>
      <c r="F18" s="127">
        <f t="shared" ref="F18:F23" si="1">D18*E18</f>
        <v>400000</v>
      </c>
      <c r="G18" s="191"/>
      <c r="H18" s="515">
        <v>42400</v>
      </c>
      <c r="I18" s="160" t="e">
        <f>VLOOKUP(H18,Presupuesto!$B$11:$C$586,2,0)</f>
        <v>#N/A</v>
      </c>
      <c r="J18" s="128" t="str">
        <f t="shared" ref="J18:J58" si="2">$J$17</f>
        <v>Docencia y Recursos Humanos</v>
      </c>
      <c r="K18" s="128" t="s">
        <v>524</v>
      </c>
    </row>
    <row r="19" spans="3:11" x14ac:dyDescent="0.25">
      <c r="C19" s="506" t="s">
        <v>1830</v>
      </c>
      <c r="D19" s="507">
        <v>10</v>
      </c>
      <c r="E19" s="512">
        <v>2000</v>
      </c>
      <c r="F19" s="127">
        <f t="shared" si="1"/>
        <v>20000</v>
      </c>
      <c r="G19" s="191"/>
      <c r="H19" s="515">
        <v>42400</v>
      </c>
      <c r="I19" s="160" t="e">
        <f>VLOOKUP(H19,Presupuesto!$B$11:$C$586,2,0)</f>
        <v>#N/A</v>
      </c>
      <c r="J19" s="128" t="str">
        <f t="shared" si="2"/>
        <v>Docencia y Recursos Humanos</v>
      </c>
      <c r="K19" s="128" t="s">
        <v>525</v>
      </c>
    </row>
    <row r="20" spans="3:11" x14ac:dyDescent="0.25">
      <c r="C20" s="506" t="s">
        <v>1831</v>
      </c>
      <c r="D20" s="507">
        <v>5</v>
      </c>
      <c r="E20" s="512">
        <v>200000</v>
      </c>
      <c r="F20" s="127">
        <f t="shared" si="1"/>
        <v>1000000</v>
      </c>
      <c r="G20" s="191"/>
      <c r="H20" s="515">
        <v>42400</v>
      </c>
      <c r="I20" s="160" t="e">
        <f>VLOOKUP(H20,Presupuesto!$B$11:$C$586,2,0)</f>
        <v>#N/A</v>
      </c>
      <c r="J20" s="128" t="str">
        <f t="shared" si="2"/>
        <v>Docencia y Recursos Humanos</v>
      </c>
      <c r="K20" s="128" t="s">
        <v>526</v>
      </c>
    </row>
    <row r="21" spans="3:11" x14ac:dyDescent="0.25">
      <c r="C21" s="506" t="s">
        <v>1832</v>
      </c>
      <c r="D21" s="507">
        <v>2</v>
      </c>
      <c r="E21" s="512">
        <v>200000</v>
      </c>
      <c r="F21" s="127">
        <f t="shared" si="1"/>
        <v>400000</v>
      </c>
      <c r="G21" s="191"/>
      <c r="H21" s="515">
        <v>42400</v>
      </c>
      <c r="I21" s="160" t="e">
        <f>VLOOKUP(H21,Presupuesto!$B$11:$C$586,2,0)</f>
        <v>#N/A</v>
      </c>
      <c r="J21" s="128" t="str">
        <f t="shared" si="2"/>
        <v>Docencia y Recursos Humanos</v>
      </c>
      <c r="K21" s="128" t="s">
        <v>523</v>
      </c>
    </row>
    <row r="22" spans="3:11" x14ac:dyDescent="0.25">
      <c r="C22" s="506" t="s">
        <v>1833</v>
      </c>
      <c r="D22" s="507">
        <v>10</v>
      </c>
      <c r="E22" s="512">
        <v>10000</v>
      </c>
      <c r="F22" s="127">
        <f t="shared" si="1"/>
        <v>100000</v>
      </c>
      <c r="G22" s="191"/>
      <c r="H22" s="515">
        <v>42400</v>
      </c>
      <c r="I22" s="160" t="e">
        <f>VLOOKUP(H22,Presupuesto!$B$11:$C$586,2,0)</f>
        <v>#N/A</v>
      </c>
      <c r="J22" s="128" t="str">
        <f t="shared" si="2"/>
        <v>Docencia y Recursos Humanos</v>
      </c>
      <c r="K22" s="128" t="s">
        <v>524</v>
      </c>
    </row>
    <row r="23" spans="3:11" x14ac:dyDescent="0.25">
      <c r="C23" s="506" t="s">
        <v>1834</v>
      </c>
      <c r="D23" s="507">
        <v>50</v>
      </c>
      <c r="E23" s="512">
        <v>250000</v>
      </c>
      <c r="F23" s="127">
        <f t="shared" si="1"/>
        <v>12500000</v>
      </c>
      <c r="G23" s="191"/>
      <c r="H23" s="515">
        <v>42400</v>
      </c>
      <c r="I23" s="160" t="e">
        <f>VLOOKUP(H23,Presupuesto!$B$11:$C$586,2,0)</f>
        <v>#N/A</v>
      </c>
      <c r="J23" s="128" t="str">
        <f t="shared" si="2"/>
        <v>Docencia y Recursos Humanos</v>
      </c>
      <c r="K23" s="128" t="s">
        <v>525</v>
      </c>
    </row>
    <row r="24" spans="3:11" x14ac:dyDescent="0.25">
      <c r="C24" s="508" t="s">
        <v>1860</v>
      </c>
      <c r="D24" s="507">
        <v>16</v>
      </c>
      <c r="E24" s="512">
        <v>2500</v>
      </c>
      <c r="F24" s="127">
        <f>D24*E24</f>
        <v>40000</v>
      </c>
      <c r="G24" s="191"/>
      <c r="H24" s="516">
        <v>42400</v>
      </c>
      <c r="I24" s="160" t="e">
        <f>VLOOKUP(#REF!,Presupuesto!$B$11:$C$586,2,0)</f>
        <v>#REF!</v>
      </c>
      <c r="J24" s="128" t="str">
        <f t="shared" si="2"/>
        <v>Docencia y Recursos Humanos</v>
      </c>
      <c r="K24" s="128" t="s">
        <v>526</v>
      </c>
    </row>
    <row r="25" spans="3:11" x14ac:dyDescent="0.25">
      <c r="C25" s="506" t="s">
        <v>1835</v>
      </c>
      <c r="D25" s="507">
        <v>1</v>
      </c>
      <c r="E25" s="512">
        <v>50000</v>
      </c>
      <c r="F25" s="127">
        <f t="shared" si="0"/>
        <v>50000</v>
      </c>
      <c r="G25" s="191"/>
      <c r="H25" s="515">
        <v>42400</v>
      </c>
      <c r="I25" s="160" t="e">
        <f>VLOOKUP(H25,Presupuesto!$B$11:$C$586,2,0)</f>
        <v>#N/A</v>
      </c>
      <c r="J25" s="128" t="str">
        <f t="shared" si="2"/>
        <v>Docencia y Recursos Humanos</v>
      </c>
      <c r="K25" s="128" t="s">
        <v>527</v>
      </c>
    </row>
    <row r="26" spans="3:11" x14ac:dyDescent="0.25">
      <c r="C26" s="508" t="s">
        <v>1836</v>
      </c>
      <c r="D26" s="507">
        <v>2</v>
      </c>
      <c r="E26" s="512">
        <v>250000</v>
      </c>
      <c r="F26" s="127">
        <f t="shared" si="0"/>
        <v>500000</v>
      </c>
      <c r="G26" s="191"/>
      <c r="H26" s="516">
        <v>42400</v>
      </c>
      <c r="I26" s="160" t="e">
        <f>VLOOKUP(H26,Presupuesto!$B$11:$C$586,2,0)</f>
        <v>#N/A</v>
      </c>
      <c r="J26" s="128" t="str">
        <f t="shared" si="2"/>
        <v>Docencia y Recursos Humanos</v>
      </c>
      <c r="K26" s="128" t="s">
        <v>523</v>
      </c>
    </row>
    <row r="27" spans="3:11" x14ac:dyDescent="0.25">
      <c r="C27" s="508" t="s">
        <v>1837</v>
      </c>
      <c r="D27" s="507">
        <v>3</v>
      </c>
      <c r="E27" s="512">
        <v>100000</v>
      </c>
      <c r="F27" s="127">
        <f t="shared" si="0"/>
        <v>300000</v>
      </c>
      <c r="G27" s="191"/>
      <c r="H27" s="516">
        <v>42400</v>
      </c>
      <c r="I27" s="160" t="e">
        <f>VLOOKUP(H27,Presupuesto!$B$11:$C$586,2,0)</f>
        <v>#N/A</v>
      </c>
      <c r="J27" s="128" t="str">
        <f t="shared" si="2"/>
        <v>Docencia y Recursos Humanos</v>
      </c>
      <c r="K27" s="128" t="s">
        <v>524</v>
      </c>
    </row>
    <row r="28" spans="3:11" x14ac:dyDescent="0.25">
      <c r="C28" s="508" t="s">
        <v>1838</v>
      </c>
      <c r="D28" s="507">
        <v>3</v>
      </c>
      <c r="E28" s="512">
        <v>50000</v>
      </c>
      <c r="F28" s="127">
        <f t="shared" si="0"/>
        <v>150000</v>
      </c>
      <c r="G28" s="191"/>
      <c r="H28" s="516">
        <v>42400</v>
      </c>
      <c r="I28" s="160" t="e">
        <f>VLOOKUP(H28,Presupuesto!$B$11:$C$586,2,0)</f>
        <v>#N/A</v>
      </c>
      <c r="J28" s="128" t="str">
        <f t="shared" si="2"/>
        <v>Docencia y Recursos Humanos</v>
      </c>
      <c r="K28" s="128" t="s">
        <v>525</v>
      </c>
    </row>
    <row r="29" spans="3:11" x14ac:dyDescent="0.25">
      <c r="C29" s="508" t="s">
        <v>1839</v>
      </c>
      <c r="D29" s="507">
        <v>1</v>
      </c>
      <c r="E29" s="512">
        <v>250000</v>
      </c>
      <c r="F29" s="127">
        <f t="shared" si="0"/>
        <v>250000</v>
      </c>
      <c r="G29" s="191"/>
      <c r="H29" s="516">
        <v>42400</v>
      </c>
      <c r="I29" s="160" t="e">
        <f>VLOOKUP(H29,Presupuesto!$B$11:$C$586,2,0)</f>
        <v>#N/A</v>
      </c>
      <c r="J29" s="128" t="str">
        <f t="shared" si="2"/>
        <v>Docencia y Recursos Humanos</v>
      </c>
      <c r="K29" s="128" t="s">
        <v>526</v>
      </c>
    </row>
    <row r="30" spans="3:11" ht="15.75" thickBot="1" x14ac:dyDescent="0.3">
      <c r="C30" s="509" t="s">
        <v>1840</v>
      </c>
      <c r="D30" s="510">
        <v>1</v>
      </c>
      <c r="E30" s="513">
        <v>30000</v>
      </c>
      <c r="F30" s="127">
        <f t="shared" si="0"/>
        <v>30000</v>
      </c>
      <c r="G30" s="191"/>
      <c r="H30" s="517">
        <v>42400</v>
      </c>
      <c r="I30" s="160" t="e">
        <f>VLOOKUP(H30,Presupuesto!$B$11:$C$586,2,0)</f>
        <v>#N/A</v>
      </c>
      <c r="J30" s="128" t="str">
        <f t="shared" si="2"/>
        <v>Docencia y Recursos Humanos</v>
      </c>
      <c r="K30" s="128" t="s">
        <v>527</v>
      </c>
    </row>
    <row r="31" spans="3:11" x14ac:dyDescent="0.25">
      <c r="C31" s="504" t="s">
        <v>1841</v>
      </c>
      <c r="D31" s="505">
        <v>10</v>
      </c>
      <c r="E31" s="511">
        <v>6000</v>
      </c>
      <c r="F31" s="127">
        <f t="shared" si="0"/>
        <v>60000</v>
      </c>
      <c r="G31" s="191"/>
      <c r="H31" s="514">
        <v>42400</v>
      </c>
      <c r="I31" s="160" t="e">
        <f>VLOOKUP(H31,Presupuesto!$B$11:$C$586,2,0)</f>
        <v>#N/A</v>
      </c>
      <c r="J31" s="128" t="str">
        <f t="shared" si="2"/>
        <v>Docencia y Recursos Humanos</v>
      </c>
      <c r="K31" s="128" t="s">
        <v>523</v>
      </c>
    </row>
    <row r="32" spans="3:11" x14ac:dyDescent="0.25">
      <c r="C32" s="506" t="s">
        <v>1842</v>
      </c>
      <c r="D32" s="507">
        <v>2</v>
      </c>
      <c r="E32" s="512">
        <v>5000</v>
      </c>
      <c r="F32" s="127">
        <f t="shared" si="0"/>
        <v>10000</v>
      </c>
      <c r="G32" s="191"/>
      <c r="H32" s="514">
        <v>42400</v>
      </c>
      <c r="I32" s="160" t="e">
        <f>VLOOKUP(H32,Presupuesto!$B$11:$C$586,2,0)</f>
        <v>#N/A</v>
      </c>
      <c r="J32" s="128" t="str">
        <f t="shared" si="2"/>
        <v>Docencia y Recursos Humanos</v>
      </c>
      <c r="K32" s="128" t="s">
        <v>524</v>
      </c>
    </row>
    <row r="33" spans="3:11" x14ac:dyDescent="0.25">
      <c r="C33" s="506" t="s">
        <v>1843</v>
      </c>
      <c r="D33" s="507">
        <v>10</v>
      </c>
      <c r="E33" s="512">
        <v>2000</v>
      </c>
      <c r="F33" s="127">
        <f t="shared" si="0"/>
        <v>20000</v>
      </c>
      <c r="G33" s="191"/>
      <c r="H33" s="514">
        <v>42400</v>
      </c>
      <c r="I33" s="160" t="e">
        <f>VLOOKUP(H33,Presupuesto!$B$11:$C$586,2,0)</f>
        <v>#N/A</v>
      </c>
      <c r="J33" s="128" t="str">
        <f t="shared" si="2"/>
        <v>Docencia y Recursos Humanos</v>
      </c>
      <c r="K33" s="128" t="s">
        <v>525</v>
      </c>
    </row>
    <row r="34" spans="3:11" x14ac:dyDescent="0.25">
      <c r="C34" s="506" t="s">
        <v>1844</v>
      </c>
      <c r="D34" s="507">
        <v>5</v>
      </c>
      <c r="E34" s="512">
        <v>50000</v>
      </c>
      <c r="F34" s="127">
        <f t="shared" si="0"/>
        <v>250000</v>
      </c>
      <c r="G34" s="191"/>
      <c r="H34" s="514">
        <v>42400</v>
      </c>
      <c r="I34" s="160" t="e">
        <f>VLOOKUP(H34,Presupuesto!$B$11:$C$586,2,0)</f>
        <v>#N/A</v>
      </c>
      <c r="J34" s="128" t="str">
        <f t="shared" si="2"/>
        <v>Docencia y Recursos Humanos</v>
      </c>
      <c r="K34" s="128" t="s">
        <v>526</v>
      </c>
    </row>
    <row r="35" spans="3:11" x14ac:dyDescent="0.25">
      <c r="C35" s="506" t="s">
        <v>1845</v>
      </c>
      <c r="D35" s="507">
        <v>4</v>
      </c>
      <c r="E35" s="512">
        <v>5000</v>
      </c>
      <c r="F35" s="127">
        <f t="shared" si="0"/>
        <v>20000</v>
      </c>
      <c r="G35" s="191"/>
      <c r="H35" s="514">
        <v>42400</v>
      </c>
      <c r="I35" s="160" t="e">
        <f>VLOOKUP(H35,Presupuesto!$B$11:$C$586,2,0)</f>
        <v>#N/A</v>
      </c>
      <c r="J35" s="128" t="str">
        <f t="shared" si="2"/>
        <v>Docencia y Recursos Humanos</v>
      </c>
      <c r="K35" s="128" t="s">
        <v>527</v>
      </c>
    </row>
    <row r="36" spans="3:11" x14ac:dyDescent="0.25">
      <c r="C36" s="506" t="s">
        <v>1846</v>
      </c>
      <c r="D36" s="507">
        <v>2</v>
      </c>
      <c r="E36" s="512">
        <v>20000</v>
      </c>
      <c r="F36" s="127">
        <f t="shared" si="0"/>
        <v>40000</v>
      </c>
      <c r="G36" s="191"/>
      <c r="H36" s="514">
        <v>42400</v>
      </c>
      <c r="I36" s="160" t="e">
        <f>VLOOKUP(H36,Presupuesto!$B$11:$C$586,2,0)</f>
        <v>#N/A</v>
      </c>
      <c r="J36" s="128" t="str">
        <f t="shared" si="2"/>
        <v>Docencia y Recursos Humanos</v>
      </c>
      <c r="K36" s="128" t="s">
        <v>523</v>
      </c>
    </row>
    <row r="37" spans="3:11" x14ac:dyDescent="0.25">
      <c r="C37" s="506" t="s">
        <v>1847</v>
      </c>
      <c r="D37" s="507">
        <v>50</v>
      </c>
      <c r="E37" s="512">
        <v>1100</v>
      </c>
      <c r="F37" s="127">
        <f t="shared" si="0"/>
        <v>55000</v>
      </c>
      <c r="G37" s="191"/>
      <c r="H37" s="515">
        <v>39600</v>
      </c>
      <c r="I37" s="160" t="e">
        <f>VLOOKUP(H37,Presupuesto!$B$11:$C$586,2,0)</f>
        <v>#N/A</v>
      </c>
      <c r="J37" s="128" t="str">
        <f t="shared" si="2"/>
        <v>Docencia y Recursos Humanos</v>
      </c>
      <c r="K37" s="128" t="s">
        <v>524</v>
      </c>
    </row>
    <row r="38" spans="3:11" x14ac:dyDescent="0.25">
      <c r="C38" s="506" t="s">
        <v>1848</v>
      </c>
      <c r="D38" s="507">
        <v>200</v>
      </c>
      <c r="E38" s="512">
        <v>70</v>
      </c>
      <c r="F38" s="127">
        <f t="shared" si="0"/>
        <v>14000</v>
      </c>
      <c r="G38" s="191"/>
      <c r="H38" s="515">
        <v>39100</v>
      </c>
      <c r="I38" s="160" t="e">
        <f>VLOOKUP(H38,Presupuesto!$B$11:$C$586,2,0)</f>
        <v>#N/A</v>
      </c>
      <c r="J38" s="128" t="str">
        <f t="shared" si="2"/>
        <v>Docencia y Recursos Humanos</v>
      </c>
      <c r="K38" s="128" t="s">
        <v>525</v>
      </c>
    </row>
    <row r="39" spans="3:11" x14ac:dyDescent="0.25">
      <c r="C39" s="506" t="s">
        <v>1849</v>
      </c>
      <c r="D39" s="507">
        <v>40</v>
      </c>
      <c r="E39" s="512">
        <v>3000</v>
      </c>
      <c r="F39" s="127">
        <f t="shared" ref="F39:F45" si="3">D39*E39</f>
        <v>120000</v>
      </c>
      <c r="G39" s="191"/>
      <c r="H39" s="515">
        <v>42120</v>
      </c>
      <c r="I39" s="160" t="e">
        <f>VLOOKUP(H39,Presupuesto!$B$11:$C$586,2,0)</f>
        <v>#N/A</v>
      </c>
      <c r="J39" s="128" t="str">
        <f t="shared" si="2"/>
        <v>Docencia y Recursos Humanos</v>
      </c>
      <c r="K39" s="128" t="s">
        <v>526</v>
      </c>
    </row>
    <row r="40" spans="3:11" ht="15.75" thickBot="1" x14ac:dyDescent="0.3">
      <c r="C40" s="506" t="s">
        <v>1850</v>
      </c>
      <c r="D40" s="507">
        <v>50</v>
      </c>
      <c r="E40" s="512">
        <v>1000</v>
      </c>
      <c r="F40" s="127">
        <f t="shared" si="3"/>
        <v>50000</v>
      </c>
      <c r="G40" s="191"/>
      <c r="H40" s="515">
        <v>42400</v>
      </c>
      <c r="I40" s="160" t="e">
        <f>VLOOKUP(H40,Presupuesto!$B$11:$C$586,2,0)</f>
        <v>#N/A</v>
      </c>
      <c r="J40" s="128" t="str">
        <f t="shared" si="2"/>
        <v>Docencia y Recursos Humanos</v>
      </c>
      <c r="K40" s="128" t="s">
        <v>527</v>
      </c>
    </row>
    <row r="41" spans="3:11" x14ac:dyDescent="0.25">
      <c r="C41" s="504" t="s">
        <v>1851</v>
      </c>
      <c r="D41" s="505">
        <v>2</v>
      </c>
      <c r="E41" s="511">
        <v>900000</v>
      </c>
      <c r="F41" s="127">
        <f t="shared" si="3"/>
        <v>1800000</v>
      </c>
      <c r="G41" s="191"/>
      <c r="H41" s="514">
        <v>42400</v>
      </c>
      <c r="I41" s="160" t="e">
        <f>VLOOKUP(H41,Presupuesto!$B$11:$C$586,2,0)</f>
        <v>#N/A</v>
      </c>
      <c r="J41" s="128" t="str">
        <f t="shared" si="2"/>
        <v>Docencia y Recursos Humanos</v>
      </c>
      <c r="K41" s="128" t="s">
        <v>523</v>
      </c>
    </row>
    <row r="42" spans="3:11" x14ac:dyDescent="0.25">
      <c r="C42" s="506" t="s">
        <v>1852</v>
      </c>
      <c r="D42" s="507">
        <v>10</v>
      </c>
      <c r="E42" s="512">
        <v>25000</v>
      </c>
      <c r="F42" s="127">
        <f t="shared" si="3"/>
        <v>250000</v>
      </c>
      <c r="G42" s="191"/>
      <c r="H42" s="515">
        <v>42400</v>
      </c>
      <c r="I42" s="160" t="e">
        <f>VLOOKUP(H42,Presupuesto!$B$11:$C$586,2,0)</f>
        <v>#N/A</v>
      </c>
      <c r="J42" s="128" t="str">
        <f t="shared" si="2"/>
        <v>Docencia y Recursos Humanos</v>
      </c>
      <c r="K42" s="128" t="s">
        <v>524</v>
      </c>
    </row>
    <row r="43" spans="3:11" x14ac:dyDescent="0.25">
      <c r="C43" s="508" t="s">
        <v>1853</v>
      </c>
      <c r="D43" s="507">
        <v>5</v>
      </c>
      <c r="E43" s="512">
        <v>20000</v>
      </c>
      <c r="F43" s="127">
        <f t="shared" si="3"/>
        <v>100000</v>
      </c>
      <c r="G43" s="191"/>
      <c r="H43" s="514">
        <v>42400</v>
      </c>
      <c r="I43" s="160" t="e">
        <f>VLOOKUP(H43,Presupuesto!$B$11:$C$586,2,0)</f>
        <v>#N/A</v>
      </c>
      <c r="J43" s="128" t="str">
        <f t="shared" si="2"/>
        <v>Docencia y Recursos Humanos</v>
      </c>
      <c r="K43" s="128" t="s">
        <v>525</v>
      </c>
    </row>
    <row r="44" spans="3:11" ht="15.75" thickBot="1" x14ac:dyDescent="0.3">
      <c r="C44" s="509" t="s">
        <v>1854</v>
      </c>
      <c r="D44" s="510">
        <v>8</v>
      </c>
      <c r="E44" s="513">
        <v>8000</v>
      </c>
      <c r="F44" s="127">
        <f t="shared" si="3"/>
        <v>64000</v>
      </c>
      <c r="G44" s="191"/>
      <c r="H44" s="514">
        <v>42400</v>
      </c>
      <c r="I44" s="160" t="e">
        <f>VLOOKUP(H44,Presupuesto!$B$11:$C$586,2,0)</f>
        <v>#N/A</v>
      </c>
      <c r="J44" s="128" t="str">
        <f t="shared" si="2"/>
        <v>Docencia y Recursos Humanos</v>
      </c>
      <c r="K44" s="128" t="s">
        <v>526</v>
      </c>
    </row>
    <row r="45" spans="3:11" x14ac:dyDescent="0.25">
      <c r="C45" s="504" t="s">
        <v>1851</v>
      </c>
      <c r="D45" s="505">
        <v>10</v>
      </c>
      <c r="E45" s="511">
        <v>150000</v>
      </c>
      <c r="F45" s="127">
        <f t="shared" si="3"/>
        <v>1500000</v>
      </c>
      <c r="G45" s="191"/>
      <c r="H45" s="514">
        <v>42400</v>
      </c>
      <c r="I45" s="160" t="e">
        <f>VLOOKUP(H45,Presupuesto!$B$11:$C$586,2,0)</f>
        <v>#N/A</v>
      </c>
      <c r="J45" s="128" t="str">
        <f t="shared" si="2"/>
        <v>Docencia y Recursos Humanos</v>
      </c>
      <c r="K45" s="128" t="s">
        <v>527</v>
      </c>
    </row>
    <row r="46" spans="3:11" x14ac:dyDescent="0.25">
      <c r="C46" s="506" t="s">
        <v>1852</v>
      </c>
      <c r="D46" s="507">
        <v>40</v>
      </c>
      <c r="E46" s="512">
        <v>12000</v>
      </c>
      <c r="F46" s="127">
        <f t="shared" si="0"/>
        <v>480000</v>
      </c>
      <c r="G46" s="191"/>
      <c r="H46" s="515">
        <v>42400</v>
      </c>
      <c r="I46" s="160" t="e">
        <f>VLOOKUP(H46,Presupuesto!$B$11:$C$586,2,0)</f>
        <v>#N/A</v>
      </c>
      <c r="J46" s="128" t="str">
        <f t="shared" si="2"/>
        <v>Docencia y Recursos Humanos</v>
      </c>
      <c r="K46" s="128" t="s">
        <v>523</v>
      </c>
    </row>
    <row r="47" spans="3:11" x14ac:dyDescent="0.25">
      <c r="C47" s="506" t="s">
        <v>1855</v>
      </c>
      <c r="D47" s="507">
        <v>10</v>
      </c>
      <c r="E47" s="512">
        <v>30000</v>
      </c>
      <c r="F47" s="127">
        <f t="shared" si="0"/>
        <v>300000</v>
      </c>
      <c r="G47" s="191"/>
      <c r="H47" s="515">
        <v>42400</v>
      </c>
      <c r="I47" s="160" t="e">
        <f>VLOOKUP(H47,Presupuesto!$B$11:$C$586,2,0)</f>
        <v>#N/A</v>
      </c>
      <c r="J47" s="128" t="str">
        <f t="shared" si="2"/>
        <v>Docencia y Recursos Humanos</v>
      </c>
      <c r="K47" s="128" t="s">
        <v>524</v>
      </c>
    </row>
    <row r="48" spans="3:11" x14ac:dyDescent="0.25">
      <c r="C48" s="506" t="s">
        <v>1850</v>
      </c>
      <c r="D48" s="507">
        <v>200</v>
      </c>
      <c r="E48" s="512">
        <v>350</v>
      </c>
      <c r="F48" s="127">
        <f t="shared" si="0"/>
        <v>70000</v>
      </c>
      <c r="G48" s="191"/>
      <c r="H48" s="515">
        <v>42400</v>
      </c>
      <c r="I48" s="160" t="e">
        <f>VLOOKUP(H48,Presupuesto!$B$11:$C$586,2,0)</f>
        <v>#N/A</v>
      </c>
      <c r="J48" s="128" t="str">
        <f t="shared" si="2"/>
        <v>Docencia y Recursos Humanos</v>
      </c>
      <c r="K48" s="128" t="s">
        <v>525</v>
      </c>
    </row>
    <row r="49" spans="3:11" x14ac:dyDescent="0.25">
      <c r="C49" s="506" t="s">
        <v>1849</v>
      </c>
      <c r="D49" s="507">
        <v>10</v>
      </c>
      <c r="E49" s="512">
        <v>2000</v>
      </c>
      <c r="F49" s="127">
        <f t="shared" si="0"/>
        <v>20000</v>
      </c>
      <c r="G49" s="191"/>
      <c r="H49" s="515">
        <v>42120</v>
      </c>
      <c r="I49" s="160" t="e">
        <f>VLOOKUP(H49,Presupuesto!$B$11:$C$586,2,0)</f>
        <v>#N/A</v>
      </c>
      <c r="J49" s="128" t="str">
        <f t="shared" si="2"/>
        <v>Docencia y Recursos Humanos</v>
      </c>
      <c r="K49" s="128" t="s">
        <v>526</v>
      </c>
    </row>
    <row r="50" spans="3:11" x14ac:dyDescent="0.25">
      <c r="C50" s="506" t="s">
        <v>1856</v>
      </c>
      <c r="D50" s="507">
        <v>6</v>
      </c>
      <c r="E50" s="512">
        <v>60000</v>
      </c>
      <c r="F50" s="127">
        <f t="shared" si="0"/>
        <v>360000</v>
      </c>
      <c r="G50" s="191"/>
      <c r="H50" s="515">
        <v>42400</v>
      </c>
      <c r="I50" s="160" t="e">
        <f>VLOOKUP(H50,Presupuesto!$B$11:$C$586,2,0)</f>
        <v>#N/A</v>
      </c>
      <c r="J50" s="128" t="str">
        <f t="shared" si="2"/>
        <v>Docencia y Recursos Humanos</v>
      </c>
      <c r="K50" s="128" t="s">
        <v>527</v>
      </c>
    </row>
    <row r="51" spans="3:11" ht="15.75" thickBot="1" x14ac:dyDescent="0.3">
      <c r="C51" s="506" t="s">
        <v>1848</v>
      </c>
      <c r="D51" s="507">
        <v>200</v>
      </c>
      <c r="E51" s="512">
        <v>70</v>
      </c>
      <c r="F51" s="135">
        <f t="shared" si="0"/>
        <v>14000</v>
      </c>
      <c r="G51" s="192"/>
      <c r="H51" s="515">
        <v>39100</v>
      </c>
      <c r="I51" s="162" t="e">
        <f>VLOOKUP(H51,Presupuesto!$B$11:$C$586,2,0)</f>
        <v>#N/A</v>
      </c>
      <c r="J51" s="136" t="str">
        <f>$J$20</f>
        <v>Docencia y Recursos Humanos</v>
      </c>
      <c r="K51" s="154" t="s">
        <v>523</v>
      </c>
    </row>
    <row r="52" spans="3:11" ht="15.75" thickBot="1" x14ac:dyDescent="0.3">
      <c r="C52" s="506" t="s">
        <v>1857</v>
      </c>
      <c r="D52" s="507">
        <v>4</v>
      </c>
      <c r="E52" s="512">
        <v>10000</v>
      </c>
      <c r="F52" s="127">
        <f t="shared" ref="F52:F59" si="4">D52*E52</f>
        <v>40000</v>
      </c>
      <c r="G52" s="191"/>
      <c r="H52" s="515">
        <v>42400</v>
      </c>
      <c r="I52" s="160" t="e">
        <f>VLOOKUP(H52,Presupuesto!$B$11:$C$586,2,0)</f>
        <v>#N/A</v>
      </c>
      <c r="J52" s="128" t="str">
        <f t="shared" si="2"/>
        <v>Docencia y Recursos Humanos</v>
      </c>
      <c r="K52" s="154" t="s">
        <v>524</v>
      </c>
    </row>
    <row r="53" spans="3:11" ht="15.75" thickBot="1" x14ac:dyDescent="0.3">
      <c r="C53" s="506" t="s">
        <v>1847</v>
      </c>
      <c r="D53" s="507">
        <v>10</v>
      </c>
      <c r="E53" s="512">
        <v>1100</v>
      </c>
      <c r="F53" s="127">
        <f t="shared" si="4"/>
        <v>11000</v>
      </c>
      <c r="G53" s="191"/>
      <c r="H53" s="515">
        <v>39600</v>
      </c>
      <c r="I53" s="160" t="e">
        <f>VLOOKUP(H53,Presupuesto!$B$11:$C$586,2,0)</f>
        <v>#N/A</v>
      </c>
      <c r="J53" s="128" t="str">
        <f t="shared" si="2"/>
        <v>Docencia y Recursos Humanos</v>
      </c>
      <c r="K53" s="154" t="s">
        <v>525</v>
      </c>
    </row>
    <row r="54" spans="3:11" ht="15.75" thickBot="1" x14ac:dyDescent="0.3">
      <c r="C54" s="508" t="s">
        <v>1858</v>
      </c>
      <c r="D54" s="507">
        <v>10</v>
      </c>
      <c r="E54" s="512">
        <v>8500</v>
      </c>
      <c r="F54" s="127">
        <f t="shared" si="4"/>
        <v>85000</v>
      </c>
      <c r="G54" s="191"/>
      <c r="H54" s="516">
        <v>42400</v>
      </c>
      <c r="I54" s="160" t="e">
        <f>VLOOKUP(H54,Presupuesto!$B$11:$C$586,2,0)</f>
        <v>#N/A</v>
      </c>
      <c r="J54" s="128" t="str">
        <f t="shared" si="2"/>
        <v>Docencia y Recursos Humanos</v>
      </c>
      <c r="K54" s="154" t="s">
        <v>526</v>
      </c>
    </row>
    <row r="55" spans="3:11" ht="15.75" thickBot="1" x14ac:dyDescent="0.3">
      <c r="C55" s="508" t="s">
        <v>1859</v>
      </c>
      <c r="D55" s="507">
        <v>16</v>
      </c>
      <c r="E55" s="512">
        <v>4500</v>
      </c>
      <c r="F55" s="135">
        <f t="shared" si="4"/>
        <v>72000</v>
      </c>
      <c r="G55" s="192"/>
      <c r="H55" s="516">
        <v>42400</v>
      </c>
      <c r="I55" s="162" t="e">
        <f>VLOOKUP(H55,Presupuesto!$B$11:$C$586,2,0)</f>
        <v>#N/A</v>
      </c>
      <c r="J55" s="136" t="str">
        <f t="shared" ref="J55" si="5">$J$20</f>
        <v>Docencia y Recursos Humanos</v>
      </c>
      <c r="K55" s="154" t="s">
        <v>527</v>
      </c>
    </row>
    <row r="56" spans="3:11" x14ac:dyDescent="0.25">
      <c r="C56" s="175"/>
      <c r="D56" s="181"/>
      <c r="E56" s="148"/>
      <c r="F56" s="127">
        <f t="shared" ref="F56" si="6">D56*E56</f>
        <v>0</v>
      </c>
      <c r="G56" s="191"/>
      <c r="H56" s="176"/>
      <c r="I56" s="160" t="e">
        <f>VLOOKUP(H24,Presupuesto!$B$11:$C$586,2,0)</f>
        <v>#N/A</v>
      </c>
      <c r="J56" s="128" t="str">
        <f t="shared" si="2"/>
        <v>Docencia y Recursos Humanos</v>
      </c>
      <c r="K56" s="128" t="s">
        <v>523</v>
      </c>
    </row>
    <row r="57" spans="3:11" x14ac:dyDescent="0.25">
      <c r="C57" s="175"/>
      <c r="D57" s="181"/>
      <c r="E57" s="148"/>
      <c r="F57" s="127">
        <f t="shared" si="4"/>
        <v>0</v>
      </c>
      <c r="G57" s="191"/>
      <c r="H57" s="176"/>
      <c r="I57" s="160" t="e">
        <f>VLOOKUP(H57,Presupuesto!$B$11:$C$586,2,0)</f>
        <v>#N/A</v>
      </c>
      <c r="J57" s="128" t="str">
        <f t="shared" si="2"/>
        <v>Docencia y Recursos Humanos</v>
      </c>
      <c r="K57" s="128" t="s">
        <v>524</v>
      </c>
    </row>
    <row r="58" spans="3:11" x14ac:dyDescent="0.25">
      <c r="C58" s="175"/>
      <c r="D58" s="181"/>
      <c r="E58" s="148"/>
      <c r="F58" s="127">
        <f t="shared" si="4"/>
        <v>0</v>
      </c>
      <c r="G58" s="191"/>
      <c r="H58" s="176"/>
      <c r="I58" s="160" t="e">
        <f>VLOOKUP(H58,Presupuesto!$B$11:$C$586,2,0)</f>
        <v>#N/A</v>
      </c>
      <c r="J58" s="128" t="str">
        <f t="shared" si="2"/>
        <v>Docencia y Recursos Humanos</v>
      </c>
      <c r="K58" s="128" t="s">
        <v>525</v>
      </c>
    </row>
    <row r="59" spans="3:11" ht="15.75" thickBot="1" x14ac:dyDescent="0.3">
      <c r="C59" s="177"/>
      <c r="D59" s="189"/>
      <c r="E59" s="133"/>
      <c r="F59" s="135">
        <f t="shared" si="4"/>
        <v>0</v>
      </c>
      <c r="G59" s="192"/>
      <c r="H59" s="178"/>
      <c r="I59" s="162" t="e">
        <f>VLOOKUP(H59,Presupuesto!$B$11:$C$586,2,0)</f>
        <v>#N/A</v>
      </c>
      <c r="J59" s="136" t="str">
        <f t="shared" ref="J59" si="7">$J$20</f>
        <v>Docencia y Recursos Humanos</v>
      </c>
      <c r="K59" s="128" t="s">
        <v>526</v>
      </c>
    </row>
    <row r="61" spans="3:11" ht="15.75" thickBot="1" x14ac:dyDescent="0.3"/>
    <row r="62" spans="3:11" ht="15.75" thickBot="1" x14ac:dyDescent="0.3">
      <c r="C62" s="187" t="s">
        <v>53</v>
      </c>
      <c r="D62" s="138">
        <f>SUM(F69:F103)</f>
        <v>0</v>
      </c>
      <c r="F62" s="72"/>
      <c r="G62" s="99"/>
      <c r="H62" s="72"/>
      <c r="I62" s="72"/>
    </row>
    <row r="63" spans="3:11" x14ac:dyDescent="0.25">
      <c r="C63" s="72"/>
      <c r="D63" s="31"/>
      <c r="E63" s="123"/>
      <c r="F63" s="123"/>
      <c r="G63" s="123"/>
      <c r="H63" s="96"/>
      <c r="I63" s="96"/>
      <c r="J63" s="96"/>
      <c r="K63" s="142"/>
    </row>
    <row r="64" spans="3:11" x14ac:dyDescent="0.25">
      <c r="C64" s="72"/>
      <c r="D64" s="31"/>
      <c r="E64" s="123"/>
      <c r="F64" s="123"/>
      <c r="G64" s="123"/>
      <c r="H64" s="96"/>
      <c r="I64" s="96"/>
      <c r="J64" s="96"/>
      <c r="K64" s="142"/>
    </row>
    <row r="65" spans="3:11" ht="15.75" x14ac:dyDescent="0.25">
      <c r="C65" s="240" t="s">
        <v>516</v>
      </c>
      <c r="D65" s="241" t="s">
        <v>1826</v>
      </c>
      <c r="E65" s="123"/>
      <c r="F65" s="123"/>
      <c r="G65" s="123"/>
      <c r="H65" s="96"/>
      <c r="I65" s="96"/>
      <c r="J65" s="96"/>
      <c r="K65" s="142"/>
    </row>
    <row r="66" spans="3:11" ht="18.75" x14ac:dyDescent="0.25">
      <c r="C66" s="259" t="e">
        <f>IFERROR(VLOOKUP(D65,'Desarrollo e Innov. Curricular'!$E:$F,2,FALSE),IFERROR(VLOOKUP(D65,Investigación!$E:$F,2,FALSE),IFERROR(VLOOKUP(D65,'Vinculación Univ. Sociedad'!$E:$F,2,FALSE),IFERROR(VLOOKUP(D65,'Docencia y Profesorado Universi'!$E:$F,2,FALSE),IFERROR(VLOOKUP(D65,Estudiantes!$E:$F,2,FALSE),IFERROR(VLOOKUP(D65,'Gestion Administrativa'!$E:$F,2,FALSE),IFERROR(VLOOKUP(D65,'Gestion Academica'!$E:$F,2,FALSE),IFERROR(VLOOKUP(D65,Graduados!$E:$F,2,FALSE),IFERROR(VLOOKUP(D65,'Gestión del Conocimiento'!$E:$F,2,FALSE),IFERROR(VLOOKUP(D65,Gobernabilidad!$E:$F,2,FALSE),IFERROR(VLOOKUP(D65,'NIVEL DE ES Y  SISTEMA NACIONAL'!$E:$F,2,FALSE),VLOOKUP(D65,'Lo Esencial'!$E:$F,2,0))))))))))))</f>
        <v>#N/A</v>
      </c>
      <c r="D66" s="31"/>
      <c r="E66" s="123"/>
      <c r="F66" s="123"/>
      <c r="G66" s="123"/>
      <c r="H66" s="96"/>
      <c r="I66" s="96"/>
      <c r="J66" s="96"/>
      <c r="K66" s="142"/>
    </row>
    <row r="67" spans="3:11" ht="15.75" thickBot="1" x14ac:dyDescent="0.3">
      <c r="F67" s="123"/>
      <c r="G67" s="96"/>
      <c r="H67" s="96"/>
      <c r="I67" s="96"/>
    </row>
    <row r="68" spans="3:11" ht="30.75" thickBot="1" x14ac:dyDescent="0.3">
      <c r="C68" s="159" t="s">
        <v>44</v>
      </c>
      <c r="D68" s="159" t="s">
        <v>55</v>
      </c>
      <c r="E68" s="166" t="s">
        <v>57</v>
      </c>
      <c r="F68" s="165" t="s">
        <v>27</v>
      </c>
      <c r="G68" s="163" t="s">
        <v>254</v>
      </c>
      <c r="H68" s="166" t="s">
        <v>46</v>
      </c>
      <c r="I68" s="163" t="s">
        <v>255</v>
      </c>
      <c r="J68" s="163" t="s">
        <v>536</v>
      </c>
      <c r="K68" s="163" t="s">
        <v>537</v>
      </c>
    </row>
    <row r="69" spans="3:11" x14ac:dyDescent="0.25">
      <c r="C69" s="504"/>
      <c r="D69" s="505"/>
      <c r="E69" s="511"/>
      <c r="F69" s="127"/>
      <c r="G69" s="191"/>
      <c r="H69" s="514">
        <v>42400</v>
      </c>
      <c r="I69" s="160" t="e">
        <f>VLOOKUP(H69,Presupuesto!$B$11:$C$586,2,0)</f>
        <v>#N/A</v>
      </c>
      <c r="J69" s="270" t="s">
        <v>248</v>
      </c>
      <c r="K69" s="128" t="s">
        <v>523</v>
      </c>
    </row>
    <row r="70" spans="3:11" x14ac:dyDescent="0.25">
      <c r="C70" s="506"/>
      <c r="D70" s="507"/>
      <c r="E70" s="512"/>
      <c r="F70" s="127"/>
      <c r="G70" s="191"/>
      <c r="H70" s="515">
        <v>42400</v>
      </c>
      <c r="I70" s="160" t="e">
        <f>VLOOKUP(H70,Presupuesto!$B$11:$C$586,2,0)</f>
        <v>#N/A</v>
      </c>
      <c r="J70" s="128" t="str">
        <f t="shared" ref="J70:J110" si="8">$J$17</f>
        <v>Docencia y Recursos Humanos</v>
      </c>
      <c r="K70" s="128" t="s">
        <v>524</v>
      </c>
    </row>
    <row r="71" spans="3:11" x14ac:dyDescent="0.25">
      <c r="C71" s="506"/>
      <c r="D71" s="507"/>
      <c r="E71" s="512"/>
      <c r="F71" s="127"/>
      <c r="G71" s="191"/>
      <c r="H71" s="515">
        <v>42400</v>
      </c>
      <c r="I71" s="160" t="e">
        <f>VLOOKUP(H71,Presupuesto!$B$11:$C$586,2,0)</f>
        <v>#N/A</v>
      </c>
      <c r="J71" s="128" t="str">
        <f t="shared" si="8"/>
        <v>Docencia y Recursos Humanos</v>
      </c>
      <c r="K71" s="128" t="s">
        <v>525</v>
      </c>
    </row>
    <row r="72" spans="3:11" x14ac:dyDescent="0.25">
      <c r="C72" s="506"/>
      <c r="D72" s="507"/>
      <c r="E72" s="512"/>
      <c r="F72" s="127"/>
      <c r="G72" s="191"/>
      <c r="H72" s="515">
        <v>42400</v>
      </c>
      <c r="I72" s="160" t="e">
        <f>VLOOKUP(H72,Presupuesto!$B$11:$C$586,2,0)</f>
        <v>#N/A</v>
      </c>
      <c r="J72" s="128" t="str">
        <f t="shared" si="8"/>
        <v>Docencia y Recursos Humanos</v>
      </c>
      <c r="K72" s="128" t="s">
        <v>526</v>
      </c>
    </row>
    <row r="73" spans="3:11" x14ac:dyDescent="0.25">
      <c r="C73" s="506"/>
      <c r="D73" s="507"/>
      <c r="E73" s="512"/>
      <c r="F73" s="127"/>
      <c r="G73" s="191"/>
      <c r="H73" s="515">
        <v>42400</v>
      </c>
      <c r="I73" s="160" t="e">
        <f>VLOOKUP(H73,Presupuesto!$B$11:$C$586,2,0)</f>
        <v>#N/A</v>
      </c>
      <c r="J73" s="128" t="str">
        <f t="shared" si="8"/>
        <v>Docencia y Recursos Humanos</v>
      </c>
      <c r="K73" s="128" t="s">
        <v>523</v>
      </c>
    </row>
    <row r="74" spans="3:11" x14ac:dyDescent="0.25">
      <c r="C74" s="506"/>
      <c r="D74" s="507"/>
      <c r="E74" s="512"/>
      <c r="F74" s="127"/>
      <c r="G74" s="191"/>
      <c r="H74" s="515">
        <v>42400</v>
      </c>
      <c r="I74" s="160" t="e">
        <f>VLOOKUP(H74,Presupuesto!$B$11:$C$586,2,0)</f>
        <v>#N/A</v>
      </c>
      <c r="J74" s="128" t="str">
        <f t="shared" si="8"/>
        <v>Docencia y Recursos Humanos</v>
      </c>
      <c r="K74" s="128" t="s">
        <v>524</v>
      </c>
    </row>
    <row r="75" spans="3:11" x14ac:dyDescent="0.25">
      <c r="C75" s="506"/>
      <c r="D75" s="507"/>
      <c r="E75" s="512"/>
      <c r="F75" s="127"/>
      <c r="G75" s="191"/>
      <c r="H75" s="515">
        <v>42400</v>
      </c>
      <c r="I75" s="160" t="e">
        <f>VLOOKUP(H75,Presupuesto!$B$11:$C$586,2,0)</f>
        <v>#N/A</v>
      </c>
      <c r="J75" s="128" t="str">
        <f t="shared" si="8"/>
        <v>Docencia y Recursos Humanos</v>
      </c>
      <c r="K75" s="128" t="s">
        <v>525</v>
      </c>
    </row>
    <row r="76" spans="3:11" x14ac:dyDescent="0.25">
      <c r="C76" s="506"/>
      <c r="D76" s="507"/>
      <c r="E76" s="512"/>
      <c r="F76" s="127"/>
      <c r="G76" s="191"/>
      <c r="H76" s="515">
        <v>42400</v>
      </c>
      <c r="I76" s="160" t="e">
        <f>VLOOKUP(H76,Presupuesto!$B$11:$C$586,2,0)</f>
        <v>#N/A</v>
      </c>
      <c r="J76" s="128" t="str">
        <f t="shared" si="8"/>
        <v>Docencia y Recursos Humanos</v>
      </c>
      <c r="K76" s="128" t="s">
        <v>526</v>
      </c>
    </row>
    <row r="77" spans="3:11" x14ac:dyDescent="0.25">
      <c r="C77" s="506"/>
      <c r="D77" s="507"/>
      <c r="E77" s="512"/>
      <c r="F77" s="127"/>
      <c r="G77" s="191"/>
      <c r="H77" s="515">
        <v>42400</v>
      </c>
      <c r="I77" s="160" t="e">
        <f>VLOOKUP(H77,Presupuesto!$B$11:$C$586,2,0)</f>
        <v>#N/A</v>
      </c>
      <c r="J77" s="128" t="str">
        <f t="shared" si="8"/>
        <v>Docencia y Recursos Humanos</v>
      </c>
      <c r="K77" s="128" t="s">
        <v>527</v>
      </c>
    </row>
    <row r="78" spans="3:11" x14ac:dyDescent="0.25">
      <c r="C78" s="508"/>
      <c r="D78" s="507"/>
      <c r="E78" s="512"/>
      <c r="F78" s="127"/>
      <c r="G78" s="191"/>
      <c r="H78" s="516">
        <v>42400</v>
      </c>
      <c r="I78" s="160" t="e">
        <f>VLOOKUP(H78,Presupuesto!$B$11:$C$586,2,0)</f>
        <v>#N/A</v>
      </c>
      <c r="J78" s="128" t="str">
        <f t="shared" si="8"/>
        <v>Docencia y Recursos Humanos</v>
      </c>
      <c r="K78" s="128" t="s">
        <v>523</v>
      </c>
    </row>
    <row r="79" spans="3:11" x14ac:dyDescent="0.25">
      <c r="C79" s="508"/>
      <c r="D79" s="507"/>
      <c r="E79" s="512"/>
      <c r="F79" s="127"/>
      <c r="G79" s="191"/>
      <c r="H79" s="516">
        <v>42400</v>
      </c>
      <c r="I79" s="160" t="e">
        <f>VLOOKUP(H79,Presupuesto!$B$11:$C$586,2,0)</f>
        <v>#N/A</v>
      </c>
      <c r="J79" s="128" t="str">
        <f t="shared" si="8"/>
        <v>Docencia y Recursos Humanos</v>
      </c>
      <c r="K79" s="128" t="s">
        <v>524</v>
      </c>
    </row>
    <row r="80" spans="3:11" x14ac:dyDescent="0.25">
      <c r="C80" s="508"/>
      <c r="D80" s="507"/>
      <c r="E80" s="512"/>
      <c r="F80" s="127"/>
      <c r="G80" s="191"/>
      <c r="H80" s="516">
        <v>42400</v>
      </c>
      <c r="I80" s="160" t="e">
        <f>VLOOKUP(H80,Presupuesto!$B$11:$C$586,2,0)</f>
        <v>#N/A</v>
      </c>
      <c r="J80" s="128" t="str">
        <f t="shared" si="8"/>
        <v>Docencia y Recursos Humanos</v>
      </c>
      <c r="K80" s="128" t="s">
        <v>525</v>
      </c>
    </row>
    <row r="81" spans="3:11" x14ac:dyDescent="0.25">
      <c r="C81" s="508"/>
      <c r="D81" s="507"/>
      <c r="E81" s="512"/>
      <c r="F81" s="127"/>
      <c r="G81" s="191"/>
      <c r="H81" s="516">
        <v>42400</v>
      </c>
      <c r="I81" s="160" t="e">
        <f>VLOOKUP(H81,Presupuesto!$B$11:$C$586,2,0)</f>
        <v>#N/A</v>
      </c>
      <c r="J81" s="128" t="str">
        <f t="shared" si="8"/>
        <v>Docencia y Recursos Humanos</v>
      </c>
      <c r="K81" s="128" t="s">
        <v>526</v>
      </c>
    </row>
    <row r="82" spans="3:11" ht="15.75" thickBot="1" x14ac:dyDescent="0.3">
      <c r="C82" s="509"/>
      <c r="D82" s="510"/>
      <c r="E82" s="513"/>
      <c r="F82" s="127"/>
      <c r="G82" s="191"/>
      <c r="H82" s="517">
        <v>42400</v>
      </c>
      <c r="I82" s="160" t="e">
        <f>VLOOKUP(H82,Presupuesto!$B$11:$C$586,2,0)</f>
        <v>#N/A</v>
      </c>
      <c r="J82" s="128" t="str">
        <f t="shared" si="8"/>
        <v>Docencia y Recursos Humanos</v>
      </c>
      <c r="K82" s="128" t="s">
        <v>527</v>
      </c>
    </row>
    <row r="83" spans="3:11" x14ac:dyDescent="0.25">
      <c r="C83" s="504"/>
      <c r="D83" s="505"/>
      <c r="E83" s="511"/>
      <c r="F83" s="127"/>
      <c r="G83" s="191"/>
      <c r="H83" s="514">
        <v>42400</v>
      </c>
      <c r="I83" s="160" t="e">
        <f>VLOOKUP(H83,Presupuesto!$B$11:$C$586,2,0)</f>
        <v>#N/A</v>
      </c>
      <c r="J83" s="128" t="str">
        <f t="shared" si="8"/>
        <v>Docencia y Recursos Humanos</v>
      </c>
      <c r="K83" s="128" t="s">
        <v>523</v>
      </c>
    </row>
    <row r="84" spans="3:11" x14ac:dyDescent="0.25">
      <c r="C84" s="506"/>
      <c r="D84" s="507"/>
      <c r="E84" s="512"/>
      <c r="F84" s="127"/>
      <c r="G84" s="191"/>
      <c r="H84" s="514">
        <v>42400</v>
      </c>
      <c r="I84" s="160" t="e">
        <f>VLOOKUP(H84,Presupuesto!$B$11:$C$586,2,0)</f>
        <v>#N/A</v>
      </c>
      <c r="J84" s="128" t="str">
        <f t="shared" si="8"/>
        <v>Docencia y Recursos Humanos</v>
      </c>
      <c r="K84" s="128" t="s">
        <v>524</v>
      </c>
    </row>
    <row r="85" spans="3:11" x14ac:dyDescent="0.25">
      <c r="C85" s="506"/>
      <c r="D85" s="507"/>
      <c r="E85" s="512"/>
      <c r="F85" s="127"/>
      <c r="G85" s="191"/>
      <c r="H85" s="514">
        <v>42400</v>
      </c>
      <c r="I85" s="160" t="e">
        <f>VLOOKUP(H85,Presupuesto!$B$11:$C$586,2,0)</f>
        <v>#N/A</v>
      </c>
      <c r="J85" s="128" t="str">
        <f t="shared" si="8"/>
        <v>Docencia y Recursos Humanos</v>
      </c>
      <c r="K85" s="128" t="s">
        <v>525</v>
      </c>
    </row>
    <row r="86" spans="3:11" x14ac:dyDescent="0.25">
      <c r="C86" s="506"/>
      <c r="D86" s="507"/>
      <c r="E86" s="512"/>
      <c r="F86" s="127"/>
      <c r="G86" s="191"/>
      <c r="H86" s="514">
        <v>42400</v>
      </c>
      <c r="I86" s="160" t="e">
        <f>VLOOKUP(H86,Presupuesto!$B$11:$C$586,2,0)</f>
        <v>#N/A</v>
      </c>
      <c r="J86" s="128" t="str">
        <f t="shared" si="8"/>
        <v>Docencia y Recursos Humanos</v>
      </c>
      <c r="K86" s="128" t="s">
        <v>526</v>
      </c>
    </row>
    <row r="87" spans="3:11" x14ac:dyDescent="0.25">
      <c r="C87" s="506"/>
      <c r="D87" s="507"/>
      <c r="E87" s="512"/>
      <c r="F87" s="127"/>
      <c r="G87" s="191"/>
      <c r="H87" s="514">
        <v>42400</v>
      </c>
      <c r="I87" s="160" t="e">
        <f>VLOOKUP(H87,Presupuesto!$B$11:$C$586,2,0)</f>
        <v>#N/A</v>
      </c>
      <c r="J87" s="128" t="str">
        <f t="shared" si="8"/>
        <v>Docencia y Recursos Humanos</v>
      </c>
      <c r="K87" s="128" t="s">
        <v>527</v>
      </c>
    </row>
    <row r="88" spans="3:11" x14ac:dyDescent="0.25">
      <c r="C88" s="506"/>
      <c r="D88" s="507"/>
      <c r="E88" s="512"/>
      <c r="F88" s="127"/>
      <c r="G88" s="191"/>
      <c r="H88" s="514">
        <v>42400</v>
      </c>
      <c r="I88" s="160" t="e">
        <f>VLOOKUP(H88,Presupuesto!$B$11:$C$586,2,0)</f>
        <v>#N/A</v>
      </c>
      <c r="J88" s="128" t="str">
        <f t="shared" si="8"/>
        <v>Docencia y Recursos Humanos</v>
      </c>
      <c r="K88" s="128" t="s">
        <v>523</v>
      </c>
    </row>
    <row r="89" spans="3:11" x14ac:dyDescent="0.25">
      <c r="C89" s="506"/>
      <c r="D89" s="507"/>
      <c r="E89" s="512"/>
      <c r="F89" s="127"/>
      <c r="G89" s="191"/>
      <c r="H89" s="515">
        <v>39600</v>
      </c>
      <c r="I89" s="160" t="e">
        <f>VLOOKUP(H89,Presupuesto!$B$11:$C$586,2,0)</f>
        <v>#N/A</v>
      </c>
      <c r="J89" s="128" t="str">
        <f t="shared" si="8"/>
        <v>Docencia y Recursos Humanos</v>
      </c>
      <c r="K89" s="128" t="s">
        <v>524</v>
      </c>
    </row>
    <row r="90" spans="3:11" x14ac:dyDescent="0.25">
      <c r="C90" s="506"/>
      <c r="D90" s="507"/>
      <c r="E90" s="512"/>
      <c r="F90" s="127"/>
      <c r="G90" s="191"/>
      <c r="H90" s="515">
        <v>39100</v>
      </c>
      <c r="I90" s="160" t="e">
        <f>VLOOKUP(H90,Presupuesto!$B$11:$C$586,2,0)</f>
        <v>#N/A</v>
      </c>
      <c r="J90" s="128" t="str">
        <f t="shared" si="8"/>
        <v>Docencia y Recursos Humanos</v>
      </c>
      <c r="K90" s="128" t="s">
        <v>525</v>
      </c>
    </row>
    <row r="91" spans="3:11" x14ac:dyDescent="0.25">
      <c r="C91" s="506"/>
      <c r="D91" s="507"/>
      <c r="E91" s="512"/>
      <c r="F91" s="127"/>
      <c r="G91" s="191"/>
      <c r="H91" s="515">
        <v>42120</v>
      </c>
      <c r="I91" s="160" t="e">
        <f>VLOOKUP(H91,Presupuesto!$B$11:$C$586,2,0)</f>
        <v>#N/A</v>
      </c>
      <c r="J91" s="128" t="str">
        <f t="shared" si="8"/>
        <v>Docencia y Recursos Humanos</v>
      </c>
      <c r="K91" s="128" t="s">
        <v>526</v>
      </c>
    </row>
    <row r="92" spans="3:11" ht="15.75" thickBot="1" x14ac:dyDescent="0.3">
      <c r="C92" s="506"/>
      <c r="D92" s="507"/>
      <c r="E92" s="512"/>
      <c r="F92" s="127"/>
      <c r="G92" s="191"/>
      <c r="H92" s="515">
        <v>42400</v>
      </c>
      <c r="I92" s="160" t="e">
        <f>VLOOKUP(H92,Presupuesto!$B$11:$C$586,2,0)</f>
        <v>#N/A</v>
      </c>
      <c r="J92" s="128" t="str">
        <f t="shared" si="8"/>
        <v>Docencia y Recursos Humanos</v>
      </c>
      <c r="K92" s="128" t="s">
        <v>527</v>
      </c>
    </row>
    <row r="93" spans="3:11" x14ac:dyDescent="0.25">
      <c r="C93" s="504"/>
      <c r="D93" s="505"/>
      <c r="E93" s="511"/>
      <c r="F93" s="127"/>
      <c r="G93" s="191"/>
      <c r="H93" s="514">
        <v>42400</v>
      </c>
      <c r="I93" s="160" t="e">
        <f>VLOOKUP(H93,Presupuesto!$B$11:$C$586,2,0)</f>
        <v>#N/A</v>
      </c>
      <c r="J93" s="128" t="str">
        <f t="shared" si="8"/>
        <v>Docencia y Recursos Humanos</v>
      </c>
      <c r="K93" s="128" t="s">
        <v>523</v>
      </c>
    </row>
    <row r="94" spans="3:11" x14ac:dyDescent="0.25">
      <c r="C94" s="506"/>
      <c r="D94" s="507"/>
      <c r="E94" s="512"/>
      <c r="F94" s="127"/>
      <c r="G94" s="191"/>
      <c r="H94" s="515">
        <v>42400</v>
      </c>
      <c r="I94" s="160" t="e">
        <f>VLOOKUP(H94,Presupuesto!$B$11:$C$586,2,0)</f>
        <v>#N/A</v>
      </c>
      <c r="J94" s="128" t="str">
        <f t="shared" si="8"/>
        <v>Docencia y Recursos Humanos</v>
      </c>
      <c r="K94" s="128" t="s">
        <v>524</v>
      </c>
    </row>
    <row r="95" spans="3:11" x14ac:dyDescent="0.25">
      <c r="C95" s="508"/>
      <c r="D95" s="507"/>
      <c r="E95" s="512"/>
      <c r="F95" s="127"/>
      <c r="G95" s="191"/>
      <c r="H95" s="514">
        <v>42400</v>
      </c>
      <c r="I95" s="160" t="e">
        <f>VLOOKUP(H95,Presupuesto!$B$11:$C$586,2,0)</f>
        <v>#N/A</v>
      </c>
      <c r="J95" s="128" t="str">
        <f t="shared" si="8"/>
        <v>Docencia y Recursos Humanos</v>
      </c>
      <c r="K95" s="128" t="s">
        <v>525</v>
      </c>
    </row>
    <row r="96" spans="3:11" ht="15.75" thickBot="1" x14ac:dyDescent="0.3">
      <c r="C96" s="509"/>
      <c r="D96" s="510"/>
      <c r="E96" s="513"/>
      <c r="F96" s="127"/>
      <c r="G96" s="191"/>
      <c r="H96" s="514">
        <v>42400</v>
      </c>
      <c r="I96" s="160" t="e">
        <f>VLOOKUP(H96,Presupuesto!$B$11:$C$586,2,0)</f>
        <v>#N/A</v>
      </c>
      <c r="J96" s="128" t="str">
        <f t="shared" si="8"/>
        <v>Docencia y Recursos Humanos</v>
      </c>
      <c r="K96" s="128" t="s">
        <v>526</v>
      </c>
    </row>
    <row r="97" spans="3:11" x14ac:dyDescent="0.25">
      <c r="C97" s="504"/>
      <c r="D97" s="505"/>
      <c r="E97" s="511"/>
      <c r="F97" s="127"/>
      <c r="G97" s="191"/>
      <c r="H97" s="514">
        <v>42400</v>
      </c>
      <c r="I97" s="160" t="e">
        <f>VLOOKUP(H97,Presupuesto!$B$11:$C$586,2,0)</f>
        <v>#N/A</v>
      </c>
      <c r="J97" s="128" t="str">
        <f t="shared" si="8"/>
        <v>Docencia y Recursos Humanos</v>
      </c>
      <c r="K97" s="128" t="s">
        <v>527</v>
      </c>
    </row>
    <row r="98" spans="3:11" x14ac:dyDescent="0.25">
      <c r="C98" s="506"/>
      <c r="D98" s="507"/>
      <c r="E98" s="512"/>
      <c r="F98" s="127"/>
      <c r="G98" s="191"/>
      <c r="H98" s="515">
        <v>42400</v>
      </c>
      <c r="I98" s="160" t="e">
        <f>VLOOKUP(H98,Presupuesto!$B$11:$C$586,2,0)</f>
        <v>#N/A</v>
      </c>
      <c r="J98" s="128" t="str">
        <f t="shared" si="8"/>
        <v>Docencia y Recursos Humanos</v>
      </c>
      <c r="K98" s="128" t="s">
        <v>523</v>
      </c>
    </row>
    <row r="99" spans="3:11" x14ac:dyDescent="0.25">
      <c r="C99" s="506"/>
      <c r="D99" s="507"/>
      <c r="E99" s="512"/>
      <c r="F99" s="127"/>
      <c r="G99" s="191"/>
      <c r="H99" s="515">
        <v>42400</v>
      </c>
      <c r="I99" s="160" t="e">
        <f>VLOOKUP(H99,Presupuesto!$B$11:$C$586,2,0)</f>
        <v>#N/A</v>
      </c>
      <c r="J99" s="128" t="str">
        <f t="shared" si="8"/>
        <v>Docencia y Recursos Humanos</v>
      </c>
      <c r="K99" s="128" t="s">
        <v>524</v>
      </c>
    </row>
    <row r="100" spans="3:11" x14ac:dyDescent="0.25">
      <c r="C100" s="506"/>
      <c r="D100" s="507"/>
      <c r="E100" s="512"/>
      <c r="F100" s="127"/>
      <c r="G100" s="191"/>
      <c r="H100" s="515">
        <v>42400</v>
      </c>
      <c r="I100" s="160" t="e">
        <f>VLOOKUP(H100,Presupuesto!$B$11:$C$586,2,0)</f>
        <v>#N/A</v>
      </c>
      <c r="J100" s="128" t="str">
        <f t="shared" si="8"/>
        <v>Docencia y Recursos Humanos</v>
      </c>
      <c r="K100" s="128" t="s">
        <v>525</v>
      </c>
    </row>
    <row r="101" spans="3:11" x14ac:dyDescent="0.25">
      <c r="C101" s="506"/>
      <c r="D101" s="507"/>
      <c r="E101" s="512"/>
      <c r="F101" s="127"/>
      <c r="G101" s="191"/>
      <c r="H101" s="515">
        <v>42120</v>
      </c>
      <c r="I101" s="160" t="e">
        <f>VLOOKUP(H101,Presupuesto!$B$11:$C$586,2,0)</f>
        <v>#N/A</v>
      </c>
      <c r="J101" s="128" t="str">
        <f t="shared" si="8"/>
        <v>Docencia y Recursos Humanos</v>
      </c>
      <c r="K101" s="128" t="s">
        <v>526</v>
      </c>
    </row>
    <row r="102" spans="3:11" x14ac:dyDescent="0.25">
      <c r="C102" s="506"/>
      <c r="D102" s="507"/>
      <c r="E102" s="512"/>
      <c r="F102" s="127"/>
      <c r="G102" s="191"/>
      <c r="H102" s="515">
        <v>42400</v>
      </c>
      <c r="I102" s="160" t="e">
        <f>VLOOKUP(H102,Presupuesto!$B$11:$C$586,2,0)</f>
        <v>#N/A</v>
      </c>
      <c r="J102" s="128" t="str">
        <f t="shared" si="8"/>
        <v>Docencia y Recursos Humanos</v>
      </c>
      <c r="K102" s="128" t="s">
        <v>527</v>
      </c>
    </row>
    <row r="103" spans="3:11" ht="15.75" thickBot="1" x14ac:dyDescent="0.3">
      <c r="C103" s="506"/>
      <c r="D103" s="507"/>
      <c r="E103" s="512"/>
      <c r="F103" s="135"/>
      <c r="G103" s="192"/>
      <c r="H103" s="515">
        <v>39100</v>
      </c>
      <c r="I103" s="162" t="e">
        <f>VLOOKUP(H103,Presupuesto!$B$11:$C$586,2,0)</f>
        <v>#N/A</v>
      </c>
      <c r="J103" s="136" t="str">
        <f>$J$20</f>
        <v>Docencia y Recursos Humanos</v>
      </c>
      <c r="K103" s="154" t="s">
        <v>523</v>
      </c>
    </row>
    <row r="104" spans="3:11" ht="15.75" thickBot="1" x14ac:dyDescent="0.3">
      <c r="C104" s="506"/>
      <c r="D104" s="507"/>
      <c r="E104" s="512"/>
      <c r="F104" s="127"/>
      <c r="G104" s="191"/>
      <c r="H104" s="515">
        <v>42400</v>
      </c>
      <c r="I104" s="160" t="e">
        <f>VLOOKUP(H104,Presupuesto!$B$11:$C$586,2,0)</f>
        <v>#N/A</v>
      </c>
      <c r="J104" s="128" t="str">
        <f t="shared" si="8"/>
        <v>Docencia y Recursos Humanos</v>
      </c>
      <c r="K104" s="154" t="s">
        <v>524</v>
      </c>
    </row>
    <row r="105" spans="3:11" ht="15.75" thickBot="1" x14ac:dyDescent="0.3">
      <c r="C105" s="506"/>
      <c r="D105" s="507"/>
      <c r="E105" s="512"/>
      <c r="F105" s="127"/>
      <c r="G105" s="191"/>
      <c r="H105" s="515">
        <v>39600</v>
      </c>
      <c r="I105" s="160" t="e">
        <f>VLOOKUP(H105,Presupuesto!$B$11:$C$586,2,0)</f>
        <v>#N/A</v>
      </c>
      <c r="J105" s="128" t="str">
        <f t="shared" si="8"/>
        <v>Docencia y Recursos Humanos</v>
      </c>
      <c r="K105" s="154" t="s">
        <v>525</v>
      </c>
    </row>
    <row r="106" spans="3:11" ht="15.75" thickBot="1" x14ac:dyDescent="0.3">
      <c r="C106" s="508"/>
      <c r="D106" s="507"/>
      <c r="E106" s="512"/>
      <c r="F106" s="127"/>
      <c r="G106" s="191"/>
      <c r="H106" s="516">
        <v>42400</v>
      </c>
      <c r="I106" s="160" t="e">
        <f>VLOOKUP(H106,Presupuesto!$B$11:$C$586,2,0)</f>
        <v>#N/A</v>
      </c>
      <c r="J106" s="128" t="str">
        <f t="shared" si="8"/>
        <v>Docencia y Recursos Humanos</v>
      </c>
      <c r="K106" s="154" t="s">
        <v>526</v>
      </c>
    </row>
    <row r="107" spans="3:11" ht="15.75" thickBot="1" x14ac:dyDescent="0.3">
      <c r="C107" s="508"/>
      <c r="D107" s="507"/>
      <c r="E107" s="512"/>
      <c r="F107" s="135"/>
      <c r="G107" s="192"/>
      <c r="H107" s="516">
        <v>42400</v>
      </c>
      <c r="I107" s="162" t="e">
        <f>VLOOKUP(H107,Presupuesto!$B$11:$C$586,2,0)</f>
        <v>#N/A</v>
      </c>
      <c r="J107" s="136" t="str">
        <f t="shared" ref="J107" si="9">$J$20</f>
        <v>Docencia y Recursos Humanos</v>
      </c>
      <c r="K107" s="154" t="s">
        <v>527</v>
      </c>
    </row>
    <row r="108" spans="3:11" x14ac:dyDescent="0.25">
      <c r="C108" s="508"/>
      <c r="D108" s="507"/>
      <c r="E108" s="512"/>
      <c r="F108" s="127"/>
      <c r="G108" s="191"/>
      <c r="H108" s="516">
        <v>42400</v>
      </c>
      <c r="I108" s="160" t="e">
        <f>VLOOKUP(H108,Presupuesto!$B$11:$C$586,2,0)</f>
        <v>#N/A</v>
      </c>
      <c r="J108" s="128" t="str">
        <f t="shared" si="8"/>
        <v>Docencia y Recursos Humanos</v>
      </c>
      <c r="K108" s="128" t="s">
        <v>523</v>
      </c>
    </row>
    <row r="109" spans="3:11" x14ac:dyDescent="0.25">
      <c r="C109" s="175"/>
      <c r="D109" s="181"/>
      <c r="E109" s="148"/>
      <c r="F109" s="127">
        <f t="shared" ref="F109:F111" si="10">D109*E109</f>
        <v>0</v>
      </c>
      <c r="G109" s="191"/>
      <c r="H109" s="176"/>
      <c r="I109" s="160" t="e">
        <f>VLOOKUP(H109,Presupuesto!$B$11:$C$586,2,0)</f>
        <v>#N/A</v>
      </c>
      <c r="J109" s="128" t="str">
        <f t="shared" si="8"/>
        <v>Docencia y Recursos Humanos</v>
      </c>
      <c r="K109" s="128" t="s">
        <v>524</v>
      </c>
    </row>
    <row r="110" spans="3:11" x14ac:dyDescent="0.25">
      <c r="C110" s="175"/>
      <c r="D110" s="181"/>
      <c r="E110" s="148"/>
      <c r="F110" s="127">
        <f t="shared" si="10"/>
        <v>0</v>
      </c>
      <c r="G110" s="191"/>
      <c r="H110" s="176"/>
      <c r="I110" s="160" t="e">
        <f>VLOOKUP(H110,Presupuesto!$B$11:$C$586,2,0)</f>
        <v>#N/A</v>
      </c>
      <c r="J110" s="128" t="str">
        <f t="shared" si="8"/>
        <v>Docencia y Recursos Humanos</v>
      </c>
      <c r="K110" s="128" t="s">
        <v>525</v>
      </c>
    </row>
    <row r="111" spans="3:11" ht="15.75" thickBot="1" x14ac:dyDescent="0.3">
      <c r="C111" s="177"/>
      <c r="D111" s="189"/>
      <c r="E111" s="133"/>
      <c r="F111" s="135">
        <f t="shared" si="10"/>
        <v>0</v>
      </c>
      <c r="G111" s="192"/>
      <c r="H111" s="178"/>
      <c r="I111" s="162" t="e">
        <f>VLOOKUP(H111,Presupuesto!$B$11:$C$586,2,0)</f>
        <v>#N/A</v>
      </c>
      <c r="J111" s="136" t="str">
        <f t="shared" ref="J111" si="11">$J$20</f>
        <v>Docencia y Recursos Humanos</v>
      </c>
      <c r="K111" s="128" t="s">
        <v>526</v>
      </c>
    </row>
    <row r="113" spans="3:11" ht="15.75" thickBot="1" x14ac:dyDescent="0.3"/>
    <row r="114" spans="3:11" ht="15.75" thickBot="1" x14ac:dyDescent="0.3">
      <c r="C114" s="187" t="s">
        <v>53</v>
      </c>
      <c r="D114" s="138">
        <f>SUM(F121:F155)</f>
        <v>0</v>
      </c>
      <c r="F114" s="72"/>
      <c r="G114" s="99"/>
      <c r="H114" s="72"/>
      <c r="I114" s="72"/>
    </row>
    <row r="115" spans="3:11" x14ac:dyDescent="0.25">
      <c r="C115" s="72"/>
      <c r="D115" s="31"/>
      <c r="E115" s="123"/>
      <c r="F115" s="123"/>
      <c r="G115" s="123"/>
      <c r="H115" s="96"/>
      <c r="I115" s="96"/>
      <c r="J115" s="96"/>
      <c r="K115" s="142"/>
    </row>
    <row r="116" spans="3:11" x14ac:dyDescent="0.25">
      <c r="C116" s="72"/>
      <c r="D116" s="31"/>
      <c r="E116" s="123"/>
      <c r="F116" s="123"/>
      <c r="G116" s="123"/>
      <c r="H116" s="96"/>
      <c r="I116" s="96"/>
      <c r="J116" s="96"/>
      <c r="K116" s="142"/>
    </row>
    <row r="117" spans="3:11" ht="15.75" x14ac:dyDescent="0.25">
      <c r="C117" s="240" t="s">
        <v>516</v>
      </c>
      <c r="D117" s="241" t="s">
        <v>1826</v>
      </c>
      <c r="E117" s="123"/>
      <c r="F117" s="123"/>
      <c r="G117" s="123"/>
      <c r="H117" s="96"/>
      <c r="I117" s="96"/>
      <c r="J117" s="96"/>
      <c r="K117" s="142"/>
    </row>
    <row r="118" spans="3:11" ht="18.75" x14ac:dyDescent="0.25">
      <c r="C118" s="259" t="e">
        <f>IFERROR(VLOOKUP(D117,'Desarrollo e Innov. Curricular'!$E:$F,2,FALSE),IFERROR(VLOOKUP(D117,Investigación!$E:$F,2,FALSE),IFERROR(VLOOKUP(D117,'Vinculación Univ. Sociedad'!$E:$F,2,FALSE),IFERROR(VLOOKUP(D117,'Docencia y Profesorado Universi'!$E:$F,2,FALSE),IFERROR(VLOOKUP(D117,Estudiantes!$E:$F,2,FALSE),IFERROR(VLOOKUP(D117,'Gestion Administrativa'!$E:$F,2,FALSE),IFERROR(VLOOKUP(D117,'Gestion Academica'!$E:$F,2,FALSE),IFERROR(VLOOKUP(D117,Graduados!$E:$F,2,FALSE),IFERROR(VLOOKUP(D117,'Gestión del Conocimiento'!$E:$F,2,FALSE),IFERROR(VLOOKUP(D117,Gobernabilidad!$E:$F,2,FALSE),IFERROR(VLOOKUP(D117,'NIVEL DE ES Y  SISTEMA NACIONAL'!$E:$F,2,FALSE),VLOOKUP(D117,'Lo Esencial'!$E:$F,2,0))))))))))))</f>
        <v>#N/A</v>
      </c>
      <c r="D118" s="31"/>
      <c r="E118" s="123"/>
      <c r="F118" s="123"/>
      <c r="G118" s="123"/>
      <c r="H118" s="96"/>
      <c r="I118" s="96"/>
      <c r="J118" s="96"/>
      <c r="K118" s="142"/>
    </row>
    <row r="119" spans="3:11" ht="15.75" thickBot="1" x14ac:dyDescent="0.3">
      <c r="F119" s="123"/>
      <c r="G119" s="96"/>
      <c r="H119" s="96"/>
      <c r="I119" s="96"/>
    </row>
    <row r="120" spans="3:11" ht="30.75" thickBot="1" x14ac:dyDescent="0.3">
      <c r="C120" s="159" t="s">
        <v>44</v>
      </c>
      <c r="D120" s="159" t="s">
        <v>55</v>
      </c>
      <c r="E120" s="166" t="s">
        <v>57</v>
      </c>
      <c r="F120" s="165" t="s">
        <v>27</v>
      </c>
      <c r="G120" s="163" t="s">
        <v>254</v>
      </c>
      <c r="H120" s="166" t="s">
        <v>46</v>
      </c>
      <c r="I120" s="163" t="s">
        <v>255</v>
      </c>
      <c r="J120" s="163" t="s">
        <v>536</v>
      </c>
      <c r="K120" s="163" t="s">
        <v>537</v>
      </c>
    </row>
    <row r="121" spans="3:11" x14ac:dyDescent="0.25">
      <c r="C121" s="504"/>
      <c r="D121" s="505"/>
      <c r="E121" s="511"/>
      <c r="F121" s="127"/>
      <c r="G121" s="191"/>
      <c r="H121" s="514">
        <v>42400</v>
      </c>
      <c r="I121" s="160" t="e">
        <f>VLOOKUP(H121,Presupuesto!$B$11:$C$586,2,0)</f>
        <v>#N/A</v>
      </c>
      <c r="J121" s="270" t="s">
        <v>248</v>
      </c>
      <c r="K121" s="128" t="s">
        <v>523</v>
      </c>
    </row>
    <row r="122" spans="3:11" x14ac:dyDescent="0.25">
      <c r="C122" s="506"/>
      <c r="D122" s="507"/>
      <c r="E122" s="512"/>
      <c r="F122" s="127"/>
      <c r="G122" s="191"/>
      <c r="H122" s="515">
        <v>42400</v>
      </c>
      <c r="I122" s="160" t="e">
        <f>VLOOKUP(H122,Presupuesto!$B$11:$C$586,2,0)</f>
        <v>#N/A</v>
      </c>
      <c r="J122" s="128" t="str">
        <f t="shared" ref="J122:J162" si="12">$J$17</f>
        <v>Docencia y Recursos Humanos</v>
      </c>
      <c r="K122" s="128" t="s">
        <v>524</v>
      </c>
    </row>
    <row r="123" spans="3:11" x14ac:dyDescent="0.25">
      <c r="C123" s="506"/>
      <c r="D123" s="507"/>
      <c r="E123" s="512"/>
      <c r="F123" s="127"/>
      <c r="G123" s="191"/>
      <c r="H123" s="515">
        <v>42400</v>
      </c>
      <c r="I123" s="160" t="e">
        <f>VLOOKUP(H123,Presupuesto!$B$11:$C$586,2,0)</f>
        <v>#N/A</v>
      </c>
      <c r="J123" s="128" t="str">
        <f t="shared" si="12"/>
        <v>Docencia y Recursos Humanos</v>
      </c>
      <c r="K123" s="128" t="s">
        <v>525</v>
      </c>
    </row>
    <row r="124" spans="3:11" x14ac:dyDescent="0.25">
      <c r="C124" s="506"/>
      <c r="D124" s="507"/>
      <c r="E124" s="512"/>
      <c r="F124" s="127"/>
      <c r="G124" s="191"/>
      <c r="H124" s="515">
        <v>42400</v>
      </c>
      <c r="I124" s="160" t="e">
        <f>VLOOKUP(H124,Presupuesto!$B$11:$C$586,2,0)</f>
        <v>#N/A</v>
      </c>
      <c r="J124" s="128" t="str">
        <f t="shared" si="12"/>
        <v>Docencia y Recursos Humanos</v>
      </c>
      <c r="K124" s="128" t="s">
        <v>526</v>
      </c>
    </row>
    <row r="125" spans="3:11" x14ac:dyDescent="0.25">
      <c r="C125" s="506"/>
      <c r="D125" s="507"/>
      <c r="E125" s="512"/>
      <c r="F125" s="127"/>
      <c r="G125" s="191"/>
      <c r="H125" s="515">
        <v>42400</v>
      </c>
      <c r="I125" s="160" t="e">
        <f>VLOOKUP(H125,Presupuesto!$B$11:$C$586,2,0)</f>
        <v>#N/A</v>
      </c>
      <c r="J125" s="128" t="str">
        <f t="shared" si="12"/>
        <v>Docencia y Recursos Humanos</v>
      </c>
      <c r="K125" s="128" t="s">
        <v>523</v>
      </c>
    </row>
    <row r="126" spans="3:11" x14ac:dyDescent="0.25">
      <c r="C126" s="506"/>
      <c r="D126" s="507"/>
      <c r="E126" s="512"/>
      <c r="F126" s="127"/>
      <c r="G126" s="191"/>
      <c r="H126" s="515">
        <v>42400</v>
      </c>
      <c r="I126" s="160" t="e">
        <f>VLOOKUP(H126,Presupuesto!$B$11:$C$586,2,0)</f>
        <v>#N/A</v>
      </c>
      <c r="J126" s="128" t="str">
        <f t="shared" si="12"/>
        <v>Docencia y Recursos Humanos</v>
      </c>
      <c r="K126" s="128" t="s">
        <v>524</v>
      </c>
    </row>
    <row r="127" spans="3:11" x14ac:dyDescent="0.25">
      <c r="C127" s="506"/>
      <c r="D127" s="507"/>
      <c r="E127" s="512"/>
      <c r="F127" s="127"/>
      <c r="G127" s="191"/>
      <c r="H127" s="515">
        <v>42400</v>
      </c>
      <c r="I127" s="160" t="e">
        <f>VLOOKUP(H127,Presupuesto!$B$11:$C$586,2,0)</f>
        <v>#N/A</v>
      </c>
      <c r="J127" s="128" t="str">
        <f t="shared" si="12"/>
        <v>Docencia y Recursos Humanos</v>
      </c>
      <c r="K127" s="128" t="s">
        <v>525</v>
      </c>
    </row>
    <row r="128" spans="3:11" x14ac:dyDescent="0.25">
      <c r="C128" s="506"/>
      <c r="D128" s="507"/>
      <c r="E128" s="512"/>
      <c r="F128" s="127"/>
      <c r="G128" s="191"/>
      <c r="H128" s="515">
        <v>42400</v>
      </c>
      <c r="I128" s="160" t="e">
        <f>VLOOKUP(H128,Presupuesto!$B$11:$C$586,2,0)</f>
        <v>#N/A</v>
      </c>
      <c r="J128" s="128" t="str">
        <f t="shared" si="12"/>
        <v>Docencia y Recursos Humanos</v>
      </c>
      <c r="K128" s="128" t="s">
        <v>526</v>
      </c>
    </row>
    <row r="129" spans="3:11" x14ac:dyDescent="0.25">
      <c r="C129" s="506"/>
      <c r="D129" s="507"/>
      <c r="E129" s="512"/>
      <c r="F129" s="127"/>
      <c r="G129" s="191"/>
      <c r="H129" s="515">
        <v>42400</v>
      </c>
      <c r="I129" s="160" t="e">
        <f>VLOOKUP(H129,Presupuesto!$B$11:$C$586,2,0)</f>
        <v>#N/A</v>
      </c>
      <c r="J129" s="128" t="str">
        <f t="shared" si="12"/>
        <v>Docencia y Recursos Humanos</v>
      </c>
      <c r="K129" s="128" t="s">
        <v>527</v>
      </c>
    </row>
    <row r="130" spans="3:11" x14ac:dyDescent="0.25">
      <c r="C130" s="508"/>
      <c r="D130" s="507"/>
      <c r="E130" s="512"/>
      <c r="F130" s="127"/>
      <c r="G130" s="191"/>
      <c r="H130" s="516">
        <v>42400</v>
      </c>
      <c r="I130" s="160" t="e">
        <f>VLOOKUP(H130,Presupuesto!$B$11:$C$586,2,0)</f>
        <v>#N/A</v>
      </c>
      <c r="J130" s="128" t="str">
        <f t="shared" si="12"/>
        <v>Docencia y Recursos Humanos</v>
      </c>
      <c r="K130" s="128" t="s">
        <v>523</v>
      </c>
    </row>
    <row r="131" spans="3:11" x14ac:dyDescent="0.25">
      <c r="C131" s="508"/>
      <c r="D131" s="507"/>
      <c r="E131" s="512"/>
      <c r="F131" s="127"/>
      <c r="G131" s="191"/>
      <c r="H131" s="516">
        <v>42400</v>
      </c>
      <c r="I131" s="160" t="e">
        <f>VLOOKUP(H131,Presupuesto!$B$11:$C$586,2,0)</f>
        <v>#N/A</v>
      </c>
      <c r="J131" s="128" t="str">
        <f t="shared" si="12"/>
        <v>Docencia y Recursos Humanos</v>
      </c>
      <c r="K131" s="128" t="s">
        <v>524</v>
      </c>
    </row>
    <row r="132" spans="3:11" x14ac:dyDescent="0.25">
      <c r="C132" s="508"/>
      <c r="D132" s="507"/>
      <c r="E132" s="512"/>
      <c r="F132" s="127"/>
      <c r="G132" s="191"/>
      <c r="H132" s="516">
        <v>42400</v>
      </c>
      <c r="I132" s="160" t="e">
        <f>VLOOKUP(H132,Presupuesto!$B$11:$C$586,2,0)</f>
        <v>#N/A</v>
      </c>
      <c r="J132" s="128" t="str">
        <f t="shared" si="12"/>
        <v>Docencia y Recursos Humanos</v>
      </c>
      <c r="K132" s="128" t="s">
        <v>525</v>
      </c>
    </row>
    <row r="133" spans="3:11" x14ac:dyDescent="0.25">
      <c r="C133" s="508"/>
      <c r="D133" s="507"/>
      <c r="E133" s="512"/>
      <c r="F133" s="127"/>
      <c r="G133" s="191"/>
      <c r="H133" s="516">
        <v>42400</v>
      </c>
      <c r="I133" s="160" t="e">
        <f>VLOOKUP(H133,Presupuesto!$B$11:$C$586,2,0)</f>
        <v>#N/A</v>
      </c>
      <c r="J133" s="128" t="str">
        <f t="shared" si="12"/>
        <v>Docencia y Recursos Humanos</v>
      </c>
      <c r="K133" s="128" t="s">
        <v>526</v>
      </c>
    </row>
    <row r="134" spans="3:11" ht="15.75" thickBot="1" x14ac:dyDescent="0.3">
      <c r="C134" s="509"/>
      <c r="D134" s="510"/>
      <c r="E134" s="513"/>
      <c r="F134" s="127"/>
      <c r="G134" s="191"/>
      <c r="H134" s="517">
        <v>42400</v>
      </c>
      <c r="I134" s="160" t="e">
        <f>VLOOKUP(H134,Presupuesto!$B$11:$C$586,2,0)</f>
        <v>#N/A</v>
      </c>
      <c r="J134" s="128" t="str">
        <f t="shared" si="12"/>
        <v>Docencia y Recursos Humanos</v>
      </c>
      <c r="K134" s="128" t="s">
        <v>527</v>
      </c>
    </row>
    <row r="135" spans="3:11" x14ac:dyDescent="0.25">
      <c r="C135" s="504"/>
      <c r="D135" s="505"/>
      <c r="E135" s="511"/>
      <c r="F135" s="127"/>
      <c r="G135" s="191"/>
      <c r="H135" s="514">
        <v>42400</v>
      </c>
      <c r="I135" s="160" t="e">
        <f>VLOOKUP(H135,Presupuesto!$B$11:$C$586,2,0)</f>
        <v>#N/A</v>
      </c>
      <c r="J135" s="128" t="str">
        <f t="shared" si="12"/>
        <v>Docencia y Recursos Humanos</v>
      </c>
      <c r="K135" s="128" t="s">
        <v>523</v>
      </c>
    </row>
    <row r="136" spans="3:11" x14ac:dyDescent="0.25">
      <c r="C136" s="506"/>
      <c r="D136" s="507"/>
      <c r="E136" s="512"/>
      <c r="F136" s="127"/>
      <c r="G136" s="191"/>
      <c r="H136" s="514">
        <v>42400</v>
      </c>
      <c r="I136" s="160" t="e">
        <f>VLOOKUP(H136,Presupuesto!$B$11:$C$586,2,0)</f>
        <v>#N/A</v>
      </c>
      <c r="J136" s="128" t="str">
        <f t="shared" si="12"/>
        <v>Docencia y Recursos Humanos</v>
      </c>
      <c r="K136" s="128" t="s">
        <v>524</v>
      </c>
    </row>
    <row r="137" spans="3:11" x14ac:dyDescent="0.25">
      <c r="C137" s="506"/>
      <c r="D137" s="507"/>
      <c r="E137" s="512"/>
      <c r="F137" s="127"/>
      <c r="G137" s="191"/>
      <c r="H137" s="514">
        <v>42400</v>
      </c>
      <c r="I137" s="160" t="e">
        <f>VLOOKUP(H137,Presupuesto!$B$11:$C$586,2,0)</f>
        <v>#N/A</v>
      </c>
      <c r="J137" s="128" t="str">
        <f t="shared" si="12"/>
        <v>Docencia y Recursos Humanos</v>
      </c>
      <c r="K137" s="128" t="s">
        <v>525</v>
      </c>
    </row>
    <row r="138" spans="3:11" x14ac:dyDescent="0.25">
      <c r="C138" s="506"/>
      <c r="D138" s="507"/>
      <c r="E138" s="512"/>
      <c r="F138" s="127"/>
      <c r="G138" s="191"/>
      <c r="H138" s="514">
        <v>42400</v>
      </c>
      <c r="I138" s="160" t="e">
        <f>VLOOKUP(H138,Presupuesto!$B$11:$C$586,2,0)</f>
        <v>#N/A</v>
      </c>
      <c r="J138" s="128" t="str">
        <f t="shared" si="12"/>
        <v>Docencia y Recursos Humanos</v>
      </c>
      <c r="K138" s="128" t="s">
        <v>526</v>
      </c>
    </row>
    <row r="139" spans="3:11" x14ac:dyDescent="0.25">
      <c r="C139" s="506"/>
      <c r="D139" s="507"/>
      <c r="E139" s="512"/>
      <c r="F139" s="127"/>
      <c r="G139" s="191"/>
      <c r="H139" s="514">
        <v>42400</v>
      </c>
      <c r="I139" s="160" t="e">
        <f>VLOOKUP(H139,Presupuesto!$B$11:$C$586,2,0)</f>
        <v>#N/A</v>
      </c>
      <c r="J139" s="128" t="str">
        <f t="shared" si="12"/>
        <v>Docencia y Recursos Humanos</v>
      </c>
      <c r="K139" s="128" t="s">
        <v>527</v>
      </c>
    </row>
    <row r="140" spans="3:11" x14ac:dyDescent="0.25">
      <c r="C140" s="506"/>
      <c r="D140" s="507"/>
      <c r="E140" s="512"/>
      <c r="F140" s="127"/>
      <c r="G140" s="191"/>
      <c r="H140" s="514">
        <v>42400</v>
      </c>
      <c r="I140" s="160" t="e">
        <f>VLOOKUP(H140,Presupuesto!$B$11:$C$586,2,0)</f>
        <v>#N/A</v>
      </c>
      <c r="J140" s="128" t="str">
        <f t="shared" si="12"/>
        <v>Docencia y Recursos Humanos</v>
      </c>
      <c r="K140" s="128" t="s">
        <v>523</v>
      </c>
    </row>
    <row r="141" spans="3:11" x14ac:dyDescent="0.25">
      <c r="C141" s="506"/>
      <c r="D141" s="507"/>
      <c r="E141" s="512"/>
      <c r="F141" s="127"/>
      <c r="G141" s="191"/>
      <c r="H141" s="515">
        <v>39600</v>
      </c>
      <c r="I141" s="160" t="e">
        <f>VLOOKUP(H141,Presupuesto!$B$11:$C$586,2,0)</f>
        <v>#N/A</v>
      </c>
      <c r="J141" s="128" t="str">
        <f t="shared" si="12"/>
        <v>Docencia y Recursos Humanos</v>
      </c>
      <c r="K141" s="128" t="s">
        <v>524</v>
      </c>
    </row>
    <row r="142" spans="3:11" x14ac:dyDescent="0.25">
      <c r="C142" s="506"/>
      <c r="D142" s="507"/>
      <c r="E142" s="512"/>
      <c r="F142" s="127"/>
      <c r="G142" s="191"/>
      <c r="H142" s="515">
        <v>39100</v>
      </c>
      <c r="I142" s="160" t="e">
        <f>VLOOKUP(H142,Presupuesto!$B$11:$C$586,2,0)</f>
        <v>#N/A</v>
      </c>
      <c r="J142" s="128" t="str">
        <f t="shared" si="12"/>
        <v>Docencia y Recursos Humanos</v>
      </c>
      <c r="K142" s="128" t="s">
        <v>525</v>
      </c>
    </row>
    <row r="143" spans="3:11" x14ac:dyDescent="0.25">
      <c r="C143" s="506"/>
      <c r="D143" s="507"/>
      <c r="E143" s="512"/>
      <c r="F143" s="127"/>
      <c r="G143" s="191"/>
      <c r="H143" s="515">
        <v>42120</v>
      </c>
      <c r="I143" s="160" t="e">
        <f>VLOOKUP(H143,Presupuesto!$B$11:$C$586,2,0)</f>
        <v>#N/A</v>
      </c>
      <c r="J143" s="128" t="str">
        <f t="shared" si="12"/>
        <v>Docencia y Recursos Humanos</v>
      </c>
      <c r="K143" s="128" t="s">
        <v>526</v>
      </c>
    </row>
    <row r="144" spans="3:11" ht="15.75" thickBot="1" x14ac:dyDescent="0.3">
      <c r="C144" s="506"/>
      <c r="D144" s="507"/>
      <c r="E144" s="512"/>
      <c r="F144" s="127"/>
      <c r="G144" s="191"/>
      <c r="H144" s="515">
        <v>42400</v>
      </c>
      <c r="I144" s="160" t="e">
        <f>VLOOKUP(H144,Presupuesto!$B$11:$C$586,2,0)</f>
        <v>#N/A</v>
      </c>
      <c r="J144" s="128" t="str">
        <f t="shared" si="12"/>
        <v>Docencia y Recursos Humanos</v>
      </c>
      <c r="K144" s="128" t="s">
        <v>527</v>
      </c>
    </row>
    <row r="145" spans="3:11" x14ac:dyDescent="0.25">
      <c r="C145" s="504"/>
      <c r="D145" s="505"/>
      <c r="E145" s="511"/>
      <c r="F145" s="127"/>
      <c r="G145" s="191"/>
      <c r="H145" s="514">
        <v>42400</v>
      </c>
      <c r="I145" s="160" t="e">
        <f>VLOOKUP(H145,Presupuesto!$B$11:$C$586,2,0)</f>
        <v>#N/A</v>
      </c>
      <c r="J145" s="128" t="str">
        <f t="shared" si="12"/>
        <v>Docencia y Recursos Humanos</v>
      </c>
      <c r="K145" s="128" t="s">
        <v>523</v>
      </c>
    </row>
    <row r="146" spans="3:11" x14ac:dyDescent="0.25">
      <c r="C146" s="506"/>
      <c r="D146" s="507"/>
      <c r="E146" s="512"/>
      <c r="F146" s="127"/>
      <c r="G146" s="191"/>
      <c r="H146" s="515">
        <v>42400</v>
      </c>
      <c r="I146" s="160" t="e">
        <f>VLOOKUP(H146,Presupuesto!$B$11:$C$586,2,0)</f>
        <v>#N/A</v>
      </c>
      <c r="J146" s="128" t="str">
        <f t="shared" si="12"/>
        <v>Docencia y Recursos Humanos</v>
      </c>
      <c r="K146" s="128" t="s">
        <v>524</v>
      </c>
    </row>
    <row r="147" spans="3:11" x14ac:dyDescent="0.25">
      <c r="C147" s="508"/>
      <c r="D147" s="507"/>
      <c r="E147" s="512"/>
      <c r="F147" s="127"/>
      <c r="G147" s="191"/>
      <c r="H147" s="514">
        <v>42400</v>
      </c>
      <c r="I147" s="160" t="e">
        <f>VLOOKUP(H147,Presupuesto!$B$11:$C$586,2,0)</f>
        <v>#N/A</v>
      </c>
      <c r="J147" s="128" t="str">
        <f t="shared" si="12"/>
        <v>Docencia y Recursos Humanos</v>
      </c>
      <c r="K147" s="128" t="s">
        <v>525</v>
      </c>
    </row>
    <row r="148" spans="3:11" ht="15.75" thickBot="1" x14ac:dyDescent="0.3">
      <c r="C148" s="509"/>
      <c r="D148" s="510"/>
      <c r="E148" s="513"/>
      <c r="F148" s="127"/>
      <c r="G148" s="191"/>
      <c r="H148" s="514">
        <v>42400</v>
      </c>
      <c r="I148" s="160" t="e">
        <f>VLOOKUP(H148,Presupuesto!$B$11:$C$586,2,0)</f>
        <v>#N/A</v>
      </c>
      <c r="J148" s="128" t="str">
        <f t="shared" si="12"/>
        <v>Docencia y Recursos Humanos</v>
      </c>
      <c r="K148" s="128" t="s">
        <v>526</v>
      </c>
    </row>
    <row r="149" spans="3:11" x14ac:dyDescent="0.25">
      <c r="C149" s="504"/>
      <c r="D149" s="505"/>
      <c r="E149" s="511"/>
      <c r="F149" s="127"/>
      <c r="G149" s="191"/>
      <c r="H149" s="514">
        <v>42400</v>
      </c>
      <c r="I149" s="160" t="e">
        <f>VLOOKUP(H149,Presupuesto!$B$11:$C$586,2,0)</f>
        <v>#N/A</v>
      </c>
      <c r="J149" s="128" t="str">
        <f t="shared" si="12"/>
        <v>Docencia y Recursos Humanos</v>
      </c>
      <c r="K149" s="128" t="s">
        <v>527</v>
      </c>
    </row>
    <row r="150" spans="3:11" x14ac:dyDescent="0.25">
      <c r="C150" s="506"/>
      <c r="D150" s="507"/>
      <c r="E150" s="512"/>
      <c r="F150" s="127"/>
      <c r="G150" s="191"/>
      <c r="H150" s="515">
        <v>42400</v>
      </c>
      <c r="I150" s="160" t="e">
        <f>VLOOKUP(H150,Presupuesto!$B$11:$C$586,2,0)</f>
        <v>#N/A</v>
      </c>
      <c r="J150" s="128" t="str">
        <f t="shared" si="12"/>
        <v>Docencia y Recursos Humanos</v>
      </c>
      <c r="K150" s="128" t="s">
        <v>523</v>
      </c>
    </row>
    <row r="151" spans="3:11" x14ac:dyDescent="0.25">
      <c r="C151" s="506"/>
      <c r="D151" s="507"/>
      <c r="E151" s="512"/>
      <c r="F151" s="127"/>
      <c r="G151" s="191"/>
      <c r="H151" s="515">
        <v>42400</v>
      </c>
      <c r="I151" s="160" t="e">
        <f>VLOOKUP(H151,Presupuesto!$B$11:$C$586,2,0)</f>
        <v>#N/A</v>
      </c>
      <c r="J151" s="128" t="str">
        <f t="shared" si="12"/>
        <v>Docencia y Recursos Humanos</v>
      </c>
      <c r="K151" s="128" t="s">
        <v>524</v>
      </c>
    </row>
    <row r="152" spans="3:11" x14ac:dyDescent="0.25">
      <c r="C152" s="506"/>
      <c r="D152" s="507"/>
      <c r="E152" s="512"/>
      <c r="F152" s="127"/>
      <c r="G152" s="191"/>
      <c r="H152" s="515">
        <v>42400</v>
      </c>
      <c r="I152" s="160" t="e">
        <f>VLOOKUP(H152,Presupuesto!$B$11:$C$586,2,0)</f>
        <v>#N/A</v>
      </c>
      <c r="J152" s="128" t="str">
        <f t="shared" si="12"/>
        <v>Docencia y Recursos Humanos</v>
      </c>
      <c r="K152" s="128" t="s">
        <v>525</v>
      </c>
    </row>
    <row r="153" spans="3:11" x14ac:dyDescent="0.25">
      <c r="C153" s="506"/>
      <c r="D153" s="507"/>
      <c r="E153" s="512"/>
      <c r="F153" s="127"/>
      <c r="G153" s="191"/>
      <c r="H153" s="515">
        <v>42120</v>
      </c>
      <c r="I153" s="160" t="e">
        <f>VLOOKUP(H153,Presupuesto!$B$11:$C$586,2,0)</f>
        <v>#N/A</v>
      </c>
      <c r="J153" s="128" t="str">
        <f t="shared" si="12"/>
        <v>Docencia y Recursos Humanos</v>
      </c>
      <c r="K153" s="128" t="s">
        <v>526</v>
      </c>
    </row>
    <row r="154" spans="3:11" x14ac:dyDescent="0.25">
      <c r="C154" s="506"/>
      <c r="D154" s="507"/>
      <c r="E154" s="512"/>
      <c r="F154" s="127"/>
      <c r="G154" s="191"/>
      <c r="H154" s="515">
        <v>42400</v>
      </c>
      <c r="I154" s="160" t="e">
        <f>VLOOKUP(H154,Presupuesto!$B$11:$C$586,2,0)</f>
        <v>#N/A</v>
      </c>
      <c r="J154" s="128" t="str">
        <f t="shared" si="12"/>
        <v>Docencia y Recursos Humanos</v>
      </c>
      <c r="K154" s="128" t="s">
        <v>527</v>
      </c>
    </row>
    <row r="155" spans="3:11" ht="15.75" thickBot="1" x14ac:dyDescent="0.3">
      <c r="C155" s="506"/>
      <c r="D155" s="507"/>
      <c r="E155" s="512"/>
      <c r="F155" s="135"/>
      <c r="G155" s="192"/>
      <c r="H155" s="515">
        <v>39100</v>
      </c>
      <c r="I155" s="162" t="e">
        <f>VLOOKUP(H155,Presupuesto!$B$11:$C$586,2,0)</f>
        <v>#N/A</v>
      </c>
      <c r="J155" s="136" t="str">
        <f>$J$20</f>
        <v>Docencia y Recursos Humanos</v>
      </c>
      <c r="K155" s="154" t="s">
        <v>523</v>
      </c>
    </row>
    <row r="156" spans="3:11" ht="15.75" thickBot="1" x14ac:dyDescent="0.3">
      <c r="C156" s="506"/>
      <c r="D156" s="507"/>
      <c r="E156" s="512"/>
      <c r="F156" s="127"/>
      <c r="G156" s="191"/>
      <c r="H156" s="515">
        <v>42400</v>
      </c>
      <c r="I156" s="160" t="e">
        <f>VLOOKUP(H156,Presupuesto!$B$11:$C$586,2,0)</f>
        <v>#N/A</v>
      </c>
      <c r="J156" s="128" t="str">
        <f t="shared" si="12"/>
        <v>Docencia y Recursos Humanos</v>
      </c>
      <c r="K156" s="154" t="s">
        <v>524</v>
      </c>
    </row>
    <row r="157" spans="3:11" ht="15.75" thickBot="1" x14ac:dyDescent="0.3">
      <c r="C157" s="506"/>
      <c r="D157" s="507"/>
      <c r="E157" s="512"/>
      <c r="F157" s="127"/>
      <c r="G157" s="191"/>
      <c r="H157" s="515">
        <v>39600</v>
      </c>
      <c r="I157" s="160" t="e">
        <f>VLOOKUP(H157,Presupuesto!$B$11:$C$586,2,0)</f>
        <v>#N/A</v>
      </c>
      <c r="J157" s="128" t="str">
        <f t="shared" si="12"/>
        <v>Docencia y Recursos Humanos</v>
      </c>
      <c r="K157" s="154" t="s">
        <v>525</v>
      </c>
    </row>
    <row r="158" spans="3:11" ht="15.75" thickBot="1" x14ac:dyDescent="0.3">
      <c r="C158" s="508"/>
      <c r="D158" s="507"/>
      <c r="E158" s="512"/>
      <c r="F158" s="127"/>
      <c r="G158" s="191"/>
      <c r="H158" s="516">
        <v>42400</v>
      </c>
      <c r="I158" s="160" t="e">
        <f>VLOOKUP(H158,Presupuesto!$B$11:$C$586,2,0)</f>
        <v>#N/A</v>
      </c>
      <c r="J158" s="128" t="str">
        <f t="shared" si="12"/>
        <v>Docencia y Recursos Humanos</v>
      </c>
      <c r="K158" s="154" t="s">
        <v>526</v>
      </c>
    </row>
    <row r="159" spans="3:11" ht="15.75" thickBot="1" x14ac:dyDescent="0.3">
      <c r="C159" s="508"/>
      <c r="D159" s="507"/>
      <c r="E159" s="512"/>
      <c r="F159" s="135"/>
      <c r="G159" s="192"/>
      <c r="H159" s="516">
        <v>42400</v>
      </c>
      <c r="I159" s="162" t="e">
        <f>VLOOKUP(H159,Presupuesto!$B$11:$C$586,2,0)</f>
        <v>#N/A</v>
      </c>
      <c r="J159" s="136" t="str">
        <f t="shared" ref="J159" si="13">$J$20</f>
        <v>Docencia y Recursos Humanos</v>
      </c>
      <c r="K159" s="154" t="s">
        <v>527</v>
      </c>
    </row>
    <row r="160" spans="3:11" x14ac:dyDescent="0.25">
      <c r="C160" s="508"/>
      <c r="D160" s="507"/>
      <c r="E160" s="512"/>
      <c r="F160" s="127"/>
      <c r="G160" s="191"/>
      <c r="H160" s="516">
        <v>42400</v>
      </c>
      <c r="I160" s="160" t="e">
        <f>VLOOKUP(H160,Presupuesto!$B$11:$C$586,2,0)</f>
        <v>#N/A</v>
      </c>
      <c r="J160" s="128" t="str">
        <f t="shared" si="12"/>
        <v>Docencia y Recursos Humanos</v>
      </c>
      <c r="K160" s="128" t="s">
        <v>523</v>
      </c>
    </row>
    <row r="161" spans="3:11" x14ac:dyDescent="0.25">
      <c r="C161" s="175"/>
      <c r="D161" s="181"/>
      <c r="E161" s="148"/>
      <c r="F161" s="127">
        <f t="shared" ref="F161:F163" si="14">D161*E161</f>
        <v>0</v>
      </c>
      <c r="G161" s="191"/>
      <c r="H161" s="176"/>
      <c r="I161" s="160" t="e">
        <f>VLOOKUP(H161,Presupuesto!$B$11:$C$586,2,0)</f>
        <v>#N/A</v>
      </c>
      <c r="J161" s="128" t="str">
        <f t="shared" si="12"/>
        <v>Docencia y Recursos Humanos</v>
      </c>
      <c r="K161" s="128" t="s">
        <v>524</v>
      </c>
    </row>
    <row r="162" spans="3:11" x14ac:dyDescent="0.25">
      <c r="C162" s="175"/>
      <c r="D162" s="181"/>
      <c r="E162" s="148"/>
      <c r="F162" s="127">
        <f t="shared" si="14"/>
        <v>0</v>
      </c>
      <c r="G162" s="191"/>
      <c r="H162" s="176"/>
      <c r="I162" s="160" t="e">
        <f>VLOOKUP(H162,Presupuesto!$B$11:$C$586,2,0)</f>
        <v>#N/A</v>
      </c>
      <c r="J162" s="128" t="str">
        <f t="shared" si="12"/>
        <v>Docencia y Recursos Humanos</v>
      </c>
      <c r="K162" s="128" t="s">
        <v>525</v>
      </c>
    </row>
    <row r="163" spans="3:11" ht="15.75" thickBot="1" x14ac:dyDescent="0.3">
      <c r="C163" s="177"/>
      <c r="D163" s="189"/>
      <c r="E163" s="133"/>
      <c r="F163" s="135">
        <f t="shared" si="14"/>
        <v>0</v>
      </c>
      <c r="G163" s="192"/>
      <c r="H163" s="178"/>
      <c r="I163" s="162" t="e">
        <f>VLOOKUP(H163,Presupuesto!$B$11:$C$586,2,0)</f>
        <v>#N/A</v>
      </c>
      <c r="J163" s="136" t="str">
        <f t="shared" ref="J163" si="15">$J$20</f>
        <v>Docencia y Recursos Humanos</v>
      </c>
      <c r="K163" s="128" t="s">
        <v>526</v>
      </c>
    </row>
  </sheetData>
  <dataValidations count="4">
    <dataValidation type="list" allowBlank="1" showInputMessage="1" showErrorMessage="1" errorTitle="¡Ingreso Inválido!" error="Seleccione una opción de la lista." promptTitle="Tipo de Presupuesto" prompt="Seleccione una opción de la lista." sqref="G121:G163 G17:G59 G69:G111">
      <formula1>$R$2:$S$2</formula1>
    </dataValidation>
    <dataValidation type="list" allowBlank="1" showInputMessage="1" showErrorMessage="1" errorTitle="¡Ingreso Inválido!" error="Seleccione una opción de la lista" promptTitle="Mes Requerido" prompt="Seleccione el mes en el que requiere el recurso." sqref="K17:K59 K121:K163 K69:K111">
      <formula1>$U$2:$AF$2</formula1>
    </dataValidation>
    <dataValidation type="list" allowBlank="1" showInputMessage="1" showErrorMessage="1" errorTitle="¡Ingreso Inválido!" error="Seleccione una opción de la lista." promptTitle="Dimensión Estratégica" prompt="Seleccione una opción de la lista." sqref="J17:J59 J121:J163 J69:J111">
      <formula1>$A$2:$K$2</formula1>
    </dataValidation>
    <dataValidation type="list" allowBlank="1" showInputMessage="1" showErrorMessage="1" errorTitle="¡Ingreso Inválido!" error="Verifique el valor ingresado." promptTitle="Ingrese el Objeto de Gasto" prompt="Ingrese el Objeto de Gasto" sqref="H121:H163 H17:H59 H69:H111">
      <formula1>$A$1:$VD$1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D13" sqref="D13"/>
    </sheetView>
  </sheetViews>
  <sheetFormatPr baseColWidth="10" defaultColWidth="11.5703125" defaultRowHeight="15" x14ac:dyDescent="0.25"/>
  <cols>
    <col min="1" max="1" width="1.85546875" style="115" customWidth="1"/>
    <col min="2" max="2" width="17" style="115" customWidth="1"/>
    <col min="3" max="3" width="41.7109375" style="115" customWidth="1"/>
    <col min="4" max="4" width="26.85546875" style="115" bestFit="1" customWidth="1"/>
    <col min="5" max="5" width="13.85546875" style="115" customWidth="1"/>
    <col min="6" max="6" width="21.85546875" style="115" customWidth="1"/>
    <col min="7" max="7" width="16.5703125" style="97" customWidth="1"/>
    <col min="8" max="8" width="24.140625" style="115" bestFit="1" customWidth="1"/>
    <col min="9" max="9" width="36" style="115" bestFit="1" customWidth="1"/>
    <col min="10" max="10" width="28.140625" style="115" bestFit="1" customWidth="1"/>
    <col min="11" max="11" width="19.85546875" style="115" bestFit="1" customWidth="1"/>
    <col min="12" max="12" width="12.7109375" style="115" bestFit="1" customWidth="1"/>
    <col min="13" max="16384" width="11.5703125" style="115"/>
  </cols>
  <sheetData>
    <row r="1" spans="1:576" ht="26.25" hidden="1" x14ac:dyDescent="0.25">
      <c r="A1" s="217"/>
      <c r="B1" s="220"/>
      <c r="C1" s="212" t="s">
        <v>377</v>
      </c>
      <c r="D1" s="212" t="s">
        <v>795</v>
      </c>
      <c r="E1" s="212" t="s">
        <v>797</v>
      </c>
      <c r="F1" s="212" t="s">
        <v>799</v>
      </c>
      <c r="G1" s="212" t="s">
        <v>801</v>
      </c>
      <c r="H1" s="212" t="s">
        <v>803</v>
      </c>
      <c r="I1" s="212" t="s">
        <v>805</v>
      </c>
      <c r="J1" s="212" t="s">
        <v>378</v>
      </c>
      <c r="K1" s="212" t="s">
        <v>808</v>
      </c>
      <c r="L1" s="212" t="s">
        <v>379</v>
      </c>
      <c r="M1" s="212" t="s">
        <v>810</v>
      </c>
      <c r="N1" s="212" t="s">
        <v>812</v>
      </c>
      <c r="O1" s="212" t="s">
        <v>814</v>
      </c>
      <c r="P1" s="212" t="s">
        <v>380</v>
      </c>
      <c r="Q1" s="212" t="s">
        <v>815</v>
      </c>
      <c r="R1" s="212" t="s">
        <v>818</v>
      </c>
      <c r="S1" s="212" t="s">
        <v>381</v>
      </c>
      <c r="T1" s="212" t="s">
        <v>820</v>
      </c>
      <c r="U1" s="212" t="s">
        <v>382</v>
      </c>
      <c r="V1" s="212" t="s">
        <v>821</v>
      </c>
      <c r="W1" s="212" t="s">
        <v>822</v>
      </c>
      <c r="X1" s="212" t="s">
        <v>826</v>
      </c>
      <c r="Y1" s="212" t="s">
        <v>374</v>
      </c>
      <c r="Z1" s="212" t="s">
        <v>841</v>
      </c>
      <c r="AA1" s="220"/>
      <c r="AB1" s="212" t="s">
        <v>843</v>
      </c>
      <c r="AC1" s="212" t="s">
        <v>384</v>
      </c>
      <c r="AD1" s="212" t="s">
        <v>845</v>
      </c>
      <c r="AE1" s="212" t="s">
        <v>847</v>
      </c>
      <c r="AF1" s="212" t="s">
        <v>385</v>
      </c>
      <c r="AG1" s="212" t="s">
        <v>849</v>
      </c>
      <c r="AH1" s="212" t="s">
        <v>851</v>
      </c>
      <c r="AI1" s="212" t="s">
        <v>386</v>
      </c>
      <c r="AJ1" s="212" t="s">
        <v>852</v>
      </c>
      <c r="AK1" s="212" t="s">
        <v>854</v>
      </c>
      <c r="AL1" s="212" t="s">
        <v>855</v>
      </c>
      <c r="AM1" s="212" t="s">
        <v>856</v>
      </c>
      <c r="AN1" s="212" t="s">
        <v>858</v>
      </c>
      <c r="AO1" s="212" t="s">
        <v>860</v>
      </c>
      <c r="AP1" s="212" t="s">
        <v>861</v>
      </c>
      <c r="AQ1" s="212" t="s">
        <v>387</v>
      </c>
      <c r="AR1" s="212" t="s">
        <v>863</v>
      </c>
      <c r="AS1" s="212" t="s">
        <v>865</v>
      </c>
      <c r="AT1" s="212" t="s">
        <v>867</v>
      </c>
      <c r="AU1" s="212" t="s">
        <v>869</v>
      </c>
      <c r="AV1" s="212" t="s">
        <v>871</v>
      </c>
      <c r="AW1" s="212" t="s">
        <v>873</v>
      </c>
      <c r="AX1" s="212" t="s">
        <v>875</v>
      </c>
      <c r="AY1" s="212" t="s">
        <v>877</v>
      </c>
      <c r="AZ1" s="220"/>
      <c r="BA1" s="212" t="s">
        <v>389</v>
      </c>
      <c r="BB1" s="212" t="s">
        <v>899</v>
      </c>
      <c r="BC1" s="212" t="s">
        <v>390</v>
      </c>
      <c r="BD1" s="212" t="s">
        <v>901</v>
      </c>
      <c r="BE1" s="212" t="s">
        <v>903</v>
      </c>
      <c r="BF1" s="220"/>
      <c r="BG1" s="212" t="s">
        <v>392</v>
      </c>
      <c r="BH1" s="212" t="s">
        <v>905</v>
      </c>
      <c r="BI1" s="212" t="s">
        <v>393</v>
      </c>
      <c r="BJ1" s="212" t="s">
        <v>907</v>
      </c>
      <c r="BK1" s="212" t="s">
        <v>909</v>
      </c>
      <c r="BL1" s="212" t="s">
        <v>911</v>
      </c>
      <c r="BM1" s="220"/>
      <c r="BN1" s="212" t="s">
        <v>917</v>
      </c>
      <c r="BO1" s="212" t="s">
        <v>919</v>
      </c>
      <c r="BP1" s="212" t="s">
        <v>395</v>
      </c>
      <c r="BQ1" s="212" t="s">
        <v>913</v>
      </c>
      <c r="BR1" s="212" t="s">
        <v>915</v>
      </c>
      <c r="BS1" s="212" t="s">
        <v>396</v>
      </c>
      <c r="BT1" s="212" t="s">
        <v>921</v>
      </c>
      <c r="BU1" s="212" t="s">
        <v>397</v>
      </c>
      <c r="BV1" s="212" t="s">
        <v>922</v>
      </c>
      <c r="BW1" s="209"/>
      <c r="BX1" s="220"/>
      <c r="BY1" s="212" t="s">
        <v>398</v>
      </c>
      <c r="BZ1" s="212" t="s">
        <v>827</v>
      </c>
      <c r="CA1" s="212" t="s">
        <v>829</v>
      </c>
      <c r="CB1" s="212" t="s">
        <v>831</v>
      </c>
      <c r="CC1" s="212" t="s">
        <v>399</v>
      </c>
      <c r="CD1" s="212" t="s">
        <v>833</v>
      </c>
      <c r="CE1" s="212" t="s">
        <v>835</v>
      </c>
      <c r="CF1" s="212" t="s">
        <v>837</v>
      </c>
      <c r="CG1" s="212" t="s">
        <v>839</v>
      </c>
      <c r="CH1" s="209"/>
      <c r="CI1" s="220"/>
      <c r="CJ1" s="212" t="s">
        <v>400</v>
      </c>
      <c r="CK1" s="212" t="s">
        <v>879</v>
      </c>
      <c r="CL1" s="212" t="s">
        <v>881</v>
      </c>
      <c r="CM1" s="212" t="s">
        <v>883</v>
      </c>
      <c r="CN1" s="212" t="s">
        <v>885</v>
      </c>
      <c r="CO1" s="212" t="s">
        <v>887</v>
      </c>
      <c r="CP1" s="212" t="s">
        <v>889</v>
      </c>
      <c r="CQ1" s="212" t="s">
        <v>891</v>
      </c>
      <c r="CR1" s="212" t="s">
        <v>893</v>
      </c>
      <c r="CS1" s="212" t="s">
        <v>895</v>
      </c>
      <c r="CT1" s="212" t="s">
        <v>897</v>
      </c>
      <c r="CU1" s="209"/>
      <c r="CV1" s="220"/>
      <c r="CW1" s="212" t="s">
        <v>923</v>
      </c>
      <c r="CX1" s="212" t="s">
        <v>924</v>
      </c>
      <c r="CY1" s="212" t="s">
        <v>926</v>
      </c>
      <c r="CZ1" s="212" t="s">
        <v>403</v>
      </c>
      <c r="DA1" s="212" t="s">
        <v>928</v>
      </c>
      <c r="DB1" s="212" t="s">
        <v>930</v>
      </c>
      <c r="DC1" s="212" t="s">
        <v>932</v>
      </c>
      <c r="DD1" s="212" t="s">
        <v>934</v>
      </c>
      <c r="DE1" s="212" t="s">
        <v>936</v>
      </c>
      <c r="DF1" s="212" t="s">
        <v>938</v>
      </c>
      <c r="DG1" s="220"/>
      <c r="DH1" s="212" t="s">
        <v>405</v>
      </c>
      <c r="DI1" s="212" t="s">
        <v>940</v>
      </c>
      <c r="DJ1" s="212" t="s">
        <v>406</v>
      </c>
      <c r="DK1" s="212" t="s">
        <v>942</v>
      </c>
      <c r="DL1" s="212" t="s">
        <v>944</v>
      </c>
      <c r="DM1" s="212" t="s">
        <v>946</v>
      </c>
      <c r="DN1" s="212" t="s">
        <v>948</v>
      </c>
      <c r="DO1" s="212" t="s">
        <v>950</v>
      </c>
      <c r="DP1" s="212" t="s">
        <v>952</v>
      </c>
      <c r="DQ1" s="212" t="s">
        <v>954</v>
      </c>
      <c r="DR1" s="212" t="s">
        <v>407</v>
      </c>
      <c r="DS1" s="212" t="s">
        <v>956</v>
      </c>
      <c r="DT1" s="212" t="s">
        <v>958</v>
      </c>
      <c r="DU1" s="212" t="s">
        <v>960</v>
      </c>
      <c r="DV1" s="220"/>
      <c r="DW1" s="212" t="s">
        <v>962</v>
      </c>
      <c r="DX1" s="212" t="s">
        <v>409</v>
      </c>
      <c r="DY1" s="212" t="s">
        <v>964</v>
      </c>
      <c r="DZ1" s="212" t="s">
        <v>410</v>
      </c>
      <c r="EA1" s="212" t="s">
        <v>966</v>
      </c>
      <c r="EB1" s="212" t="s">
        <v>968</v>
      </c>
      <c r="EC1" s="212" t="s">
        <v>970</v>
      </c>
      <c r="ED1" s="212" t="s">
        <v>972</v>
      </c>
      <c r="EE1" s="212" t="s">
        <v>974</v>
      </c>
      <c r="EF1" s="212" t="s">
        <v>976</v>
      </c>
      <c r="EG1" s="212" t="s">
        <v>978</v>
      </c>
      <c r="EH1" s="212" t="s">
        <v>980</v>
      </c>
      <c r="EI1" s="212" t="s">
        <v>982</v>
      </c>
      <c r="EJ1" s="212" t="s">
        <v>984</v>
      </c>
      <c r="EK1" s="212" t="s">
        <v>986</v>
      </c>
      <c r="EL1" s="220"/>
      <c r="EM1" s="212" t="s">
        <v>988</v>
      </c>
      <c r="EN1" s="212" t="s">
        <v>412</v>
      </c>
      <c r="EO1" s="212" t="s">
        <v>990</v>
      </c>
      <c r="EP1" s="212" t="s">
        <v>992</v>
      </c>
      <c r="EQ1" s="212" t="s">
        <v>413</v>
      </c>
      <c r="ER1" s="212" t="s">
        <v>994</v>
      </c>
      <c r="ES1" s="212" t="s">
        <v>996</v>
      </c>
      <c r="ET1" s="212" t="s">
        <v>414</v>
      </c>
      <c r="EU1" s="212" t="s">
        <v>998</v>
      </c>
      <c r="EV1" s="212" t="s">
        <v>1000</v>
      </c>
      <c r="EW1" s="212" t="s">
        <v>1002</v>
      </c>
      <c r="EX1" s="212" t="s">
        <v>415</v>
      </c>
      <c r="EY1" s="212" t="s">
        <v>1004</v>
      </c>
      <c r="EZ1" s="212" t="s">
        <v>1006</v>
      </c>
      <c r="FA1" s="220"/>
      <c r="FB1" s="212" t="s">
        <v>417</v>
      </c>
      <c r="FC1" s="212" t="s">
        <v>1008</v>
      </c>
      <c r="FD1" s="212" t="s">
        <v>1010</v>
      </c>
      <c r="FE1" s="212" t="s">
        <v>1012</v>
      </c>
      <c r="FF1" s="212" t="s">
        <v>1014</v>
      </c>
      <c r="FG1" s="212" t="s">
        <v>418</v>
      </c>
      <c r="FH1" s="212" t="s">
        <v>1016</v>
      </c>
      <c r="FI1" s="212" t="s">
        <v>1018</v>
      </c>
      <c r="FJ1" s="212" t="s">
        <v>1020</v>
      </c>
      <c r="FK1" s="212" t="s">
        <v>1022</v>
      </c>
      <c r="FL1" s="212" t="s">
        <v>1024</v>
      </c>
      <c r="FM1" s="212" t="s">
        <v>419</v>
      </c>
      <c r="FN1" s="212" t="s">
        <v>1027</v>
      </c>
      <c r="FO1" s="212" t="s">
        <v>420</v>
      </c>
      <c r="FP1" s="212" t="s">
        <v>1030</v>
      </c>
      <c r="FQ1" s="212" t="s">
        <v>1031</v>
      </c>
      <c r="FR1" s="212" t="s">
        <v>1033</v>
      </c>
      <c r="FS1" s="212" t="s">
        <v>421</v>
      </c>
      <c r="FT1" s="212" t="s">
        <v>1036</v>
      </c>
      <c r="FU1" s="212" t="s">
        <v>1037</v>
      </c>
      <c r="FV1" s="212" t="s">
        <v>1039</v>
      </c>
      <c r="FW1" s="212" t="s">
        <v>422</v>
      </c>
      <c r="FX1" s="212" t="s">
        <v>1042</v>
      </c>
      <c r="FY1" s="212" t="s">
        <v>1044</v>
      </c>
      <c r="FZ1" s="212" t="s">
        <v>1046</v>
      </c>
      <c r="GA1" s="220"/>
      <c r="GB1" s="212" t="s">
        <v>424</v>
      </c>
      <c r="GC1" s="212" t="s">
        <v>425</v>
      </c>
      <c r="GD1" s="220"/>
      <c r="GE1" s="212" t="s">
        <v>427</v>
      </c>
      <c r="GF1" s="212" t="s">
        <v>1069</v>
      </c>
      <c r="GG1" s="212" t="s">
        <v>1071</v>
      </c>
      <c r="GH1" s="212" t="s">
        <v>1073</v>
      </c>
      <c r="GI1" s="212" t="s">
        <v>1075</v>
      </c>
      <c r="GJ1" s="212" t="s">
        <v>1077</v>
      </c>
      <c r="GK1" s="220"/>
      <c r="GL1" s="212" t="s">
        <v>429</v>
      </c>
      <c r="GM1" s="212" t="s">
        <v>1079</v>
      </c>
      <c r="GN1" s="212" t="s">
        <v>1081</v>
      </c>
      <c r="GO1" s="212" t="s">
        <v>1083</v>
      </c>
      <c r="GP1" s="212" t="s">
        <v>1085</v>
      </c>
      <c r="GQ1" s="212" t="s">
        <v>1087</v>
      </c>
      <c r="GR1" s="212" t="s">
        <v>1089</v>
      </c>
      <c r="GS1" s="209"/>
      <c r="GT1" s="220"/>
      <c r="GU1" s="212" t="s">
        <v>430</v>
      </c>
      <c r="GV1" s="212" t="s">
        <v>1048</v>
      </c>
      <c r="GW1" s="212" t="s">
        <v>1050</v>
      </c>
      <c r="GX1" s="212" t="s">
        <v>1052</v>
      </c>
      <c r="GY1" s="212" t="s">
        <v>1054</v>
      </c>
      <c r="GZ1" s="212" t="s">
        <v>1056</v>
      </c>
      <c r="HA1" s="212" t="s">
        <v>1058</v>
      </c>
      <c r="HB1" s="220"/>
      <c r="HC1" s="212" t="s">
        <v>431</v>
      </c>
      <c r="HD1" s="212" t="s">
        <v>1060</v>
      </c>
      <c r="HE1" s="212" t="s">
        <v>1062</v>
      </c>
      <c r="HF1" s="212" t="s">
        <v>1063</v>
      </c>
      <c r="HG1" s="212" t="s">
        <v>432</v>
      </c>
      <c r="HH1" s="212" t="s">
        <v>1066</v>
      </c>
      <c r="HI1" s="212" t="s">
        <v>1067</v>
      </c>
      <c r="HJ1" s="209"/>
      <c r="HK1" s="220"/>
      <c r="HL1" s="212" t="s">
        <v>435</v>
      </c>
      <c r="HM1" s="212" t="s">
        <v>1091</v>
      </c>
      <c r="HN1" s="212" t="s">
        <v>1093</v>
      </c>
      <c r="HO1" s="212" t="s">
        <v>1095</v>
      </c>
      <c r="HP1" s="212" t="s">
        <v>1097</v>
      </c>
      <c r="HQ1" s="212" t="s">
        <v>436</v>
      </c>
      <c r="HR1" s="212" t="s">
        <v>1100</v>
      </c>
      <c r="HS1" s="220"/>
      <c r="HT1" s="212" t="s">
        <v>1102</v>
      </c>
      <c r="HU1" s="212" t="s">
        <v>1104</v>
      </c>
      <c r="HV1" s="212" t="s">
        <v>438</v>
      </c>
      <c r="HW1" s="212" t="s">
        <v>1107</v>
      </c>
      <c r="HX1" s="212" t="s">
        <v>1109</v>
      </c>
      <c r="HY1" s="212" t="s">
        <v>1110</v>
      </c>
      <c r="HZ1" s="212" t="s">
        <v>1112</v>
      </c>
      <c r="IA1" s="220"/>
      <c r="IB1" s="212" t="s">
        <v>1114</v>
      </c>
      <c r="IC1" s="212" t="s">
        <v>1116</v>
      </c>
      <c r="ID1" s="212" t="s">
        <v>1118</v>
      </c>
      <c r="IE1" s="212" t="s">
        <v>440</v>
      </c>
      <c r="IF1" s="212" t="s">
        <v>1120</v>
      </c>
      <c r="IG1" s="212" t="s">
        <v>1122</v>
      </c>
      <c r="IH1" s="212" t="s">
        <v>441</v>
      </c>
      <c r="II1" s="212" t="s">
        <v>1124</v>
      </c>
      <c r="IJ1" s="212" t="s">
        <v>1126</v>
      </c>
      <c r="IK1" s="212" t="s">
        <v>442</v>
      </c>
      <c r="IL1" s="212" t="s">
        <v>1128</v>
      </c>
      <c r="IM1" s="212" t="s">
        <v>1130</v>
      </c>
      <c r="IN1" s="212" t="s">
        <v>1132</v>
      </c>
      <c r="IO1" s="212" t="s">
        <v>1134</v>
      </c>
      <c r="IP1" s="212" t="s">
        <v>443</v>
      </c>
      <c r="IQ1" s="212" t="s">
        <v>1136</v>
      </c>
      <c r="IR1" s="220"/>
      <c r="IS1" s="212" t="s">
        <v>1144</v>
      </c>
      <c r="IT1" s="212" t="s">
        <v>1146</v>
      </c>
      <c r="IU1" s="212" t="s">
        <v>445</v>
      </c>
      <c r="IV1" s="212" t="s">
        <v>1148</v>
      </c>
      <c r="IW1" s="212" t="s">
        <v>1150</v>
      </c>
      <c r="IX1" s="212" t="s">
        <v>1152</v>
      </c>
      <c r="IY1" s="220"/>
      <c r="IZ1" s="212" t="s">
        <v>1154</v>
      </c>
      <c r="JA1" s="212" t="s">
        <v>447</v>
      </c>
      <c r="JB1" s="212" t="s">
        <v>1157</v>
      </c>
      <c r="JC1" s="212" t="s">
        <v>1159</v>
      </c>
      <c r="JD1" s="212" t="s">
        <v>1161</v>
      </c>
      <c r="JE1" s="212" t="s">
        <v>1163</v>
      </c>
      <c r="JF1" s="212" t="s">
        <v>1165</v>
      </c>
      <c r="JG1" s="212" t="s">
        <v>1167</v>
      </c>
      <c r="JH1" s="212" t="s">
        <v>448</v>
      </c>
      <c r="JI1" s="212" t="s">
        <v>1170</v>
      </c>
      <c r="JJ1" s="212" t="s">
        <v>1172</v>
      </c>
      <c r="JK1" s="212" t="s">
        <v>1174</v>
      </c>
      <c r="JL1" s="212" t="s">
        <v>1176</v>
      </c>
      <c r="JM1" s="212" t="s">
        <v>1178</v>
      </c>
      <c r="JN1" s="212" t="s">
        <v>1180</v>
      </c>
      <c r="JO1" s="212" t="s">
        <v>1182</v>
      </c>
      <c r="JP1" s="212" t="s">
        <v>1184</v>
      </c>
      <c r="JQ1" s="212" t="s">
        <v>449</v>
      </c>
      <c r="JR1" s="212" t="s">
        <v>1187</v>
      </c>
      <c r="JS1" s="212" t="s">
        <v>1189</v>
      </c>
      <c r="JT1" s="212" t="s">
        <v>1191</v>
      </c>
      <c r="JU1" s="212" t="s">
        <v>1193</v>
      </c>
      <c r="JV1" s="212" t="s">
        <v>1194</v>
      </c>
      <c r="JW1" s="212" t="s">
        <v>1196</v>
      </c>
      <c r="JX1" s="212" t="s">
        <v>1198</v>
      </c>
      <c r="JY1" s="212" t="s">
        <v>1200</v>
      </c>
      <c r="JZ1" s="212" t="s">
        <v>1202</v>
      </c>
      <c r="KA1" s="212" t="s">
        <v>1204</v>
      </c>
      <c r="KB1" s="212" t="s">
        <v>1206</v>
      </c>
      <c r="KC1" s="212" t="s">
        <v>1208</v>
      </c>
      <c r="KD1" s="212" t="s">
        <v>1210</v>
      </c>
      <c r="KE1" s="212" t="s">
        <v>1212</v>
      </c>
      <c r="KF1" s="212" t="s">
        <v>1214</v>
      </c>
      <c r="KG1" s="212" t="s">
        <v>1216</v>
      </c>
      <c r="KH1" s="212" t="s">
        <v>1218</v>
      </c>
      <c r="KI1" s="212" t="s">
        <v>1220</v>
      </c>
      <c r="KJ1" s="212" t="s">
        <v>1222</v>
      </c>
      <c r="KK1" s="212" t="s">
        <v>1224</v>
      </c>
      <c r="KL1" s="212" t="s">
        <v>1226</v>
      </c>
      <c r="KM1" s="212" t="s">
        <v>1228</v>
      </c>
      <c r="KN1" s="212" t="s">
        <v>1230</v>
      </c>
      <c r="KO1" s="212" t="s">
        <v>1232</v>
      </c>
      <c r="KP1" s="212" t="s">
        <v>1234</v>
      </c>
      <c r="KQ1" s="212" t="s">
        <v>1236</v>
      </c>
      <c r="KR1" s="220"/>
      <c r="KS1" s="212" t="s">
        <v>1238</v>
      </c>
      <c r="KT1" s="212" t="s">
        <v>451</v>
      </c>
      <c r="KU1" s="212" t="s">
        <v>1241</v>
      </c>
      <c r="KV1" s="212" t="s">
        <v>1243</v>
      </c>
      <c r="KW1" s="212" t="s">
        <v>1245</v>
      </c>
      <c r="KX1" s="212" t="s">
        <v>1247</v>
      </c>
      <c r="KY1" s="212" t="s">
        <v>452</v>
      </c>
      <c r="KZ1" s="212" t="s">
        <v>1250</v>
      </c>
      <c r="LA1" s="212" t="s">
        <v>1252</v>
      </c>
      <c r="LB1" s="212" t="s">
        <v>1254</v>
      </c>
      <c r="LC1" s="212" t="s">
        <v>1256</v>
      </c>
      <c r="LD1" s="212" t="s">
        <v>1258</v>
      </c>
      <c r="LE1" s="212" t="s">
        <v>1260</v>
      </c>
      <c r="LF1" s="212" t="s">
        <v>1262</v>
      </c>
      <c r="LG1" s="209"/>
      <c r="LH1" s="220"/>
      <c r="LI1" s="212" t="s">
        <v>453</v>
      </c>
      <c r="LJ1" s="212" t="s">
        <v>1138</v>
      </c>
      <c r="LK1" s="212" t="s">
        <v>1140</v>
      </c>
      <c r="LL1" s="212" t="s">
        <v>1142</v>
      </c>
      <c r="LM1" s="209"/>
      <c r="LN1" s="220"/>
      <c r="LO1" s="212" t="s">
        <v>456</v>
      </c>
      <c r="LP1" s="212" t="s">
        <v>457</v>
      </c>
      <c r="LQ1" s="220"/>
      <c r="LR1" s="212" t="s">
        <v>459</v>
      </c>
      <c r="LS1" s="212" t="s">
        <v>1282</v>
      </c>
      <c r="LT1" s="212" t="s">
        <v>1284</v>
      </c>
      <c r="LU1" s="212" t="s">
        <v>1285</v>
      </c>
      <c r="LV1" s="212" t="s">
        <v>1287</v>
      </c>
      <c r="LW1" s="212" t="s">
        <v>1288</v>
      </c>
      <c r="LX1" s="212" t="s">
        <v>1290</v>
      </c>
      <c r="LY1" s="212" t="s">
        <v>1292</v>
      </c>
      <c r="LZ1" s="212" t="s">
        <v>1294</v>
      </c>
      <c r="MA1" s="212" t="s">
        <v>1296</v>
      </c>
      <c r="MB1" s="212" t="s">
        <v>460</v>
      </c>
      <c r="MC1" s="212" t="s">
        <v>1299</v>
      </c>
      <c r="MD1" s="212" t="s">
        <v>1300</v>
      </c>
      <c r="ME1" s="212" t="s">
        <v>1302</v>
      </c>
      <c r="MF1" s="212" t="s">
        <v>461</v>
      </c>
      <c r="MG1" s="212" t="s">
        <v>1305</v>
      </c>
      <c r="MH1" s="212" t="s">
        <v>1306</v>
      </c>
      <c r="MI1" s="212" t="s">
        <v>1308</v>
      </c>
      <c r="MJ1" s="212" t="s">
        <v>1310</v>
      </c>
      <c r="MK1" s="212" t="s">
        <v>462</v>
      </c>
      <c r="ML1" s="212" t="s">
        <v>1313</v>
      </c>
      <c r="MM1" s="212" t="s">
        <v>1315</v>
      </c>
      <c r="MN1" s="212" t="s">
        <v>1317</v>
      </c>
      <c r="MO1" s="212" t="s">
        <v>1319</v>
      </c>
      <c r="MP1" s="212" t="s">
        <v>463</v>
      </c>
      <c r="MQ1" s="212" t="s">
        <v>1322</v>
      </c>
      <c r="MR1" s="212" t="s">
        <v>1324</v>
      </c>
      <c r="MS1" s="212" t="s">
        <v>1326</v>
      </c>
      <c r="MT1" s="212" t="s">
        <v>1328</v>
      </c>
      <c r="MU1" s="212" t="s">
        <v>1330</v>
      </c>
      <c r="MV1" s="212" t="s">
        <v>1332</v>
      </c>
      <c r="MW1" s="212" t="s">
        <v>1334</v>
      </c>
      <c r="MX1" s="212" t="s">
        <v>1336</v>
      </c>
      <c r="MY1" s="212" t="s">
        <v>1338</v>
      </c>
      <c r="MZ1" s="212" t="s">
        <v>1340</v>
      </c>
      <c r="NA1" s="212" t="s">
        <v>1342</v>
      </c>
      <c r="NB1" s="212" t="s">
        <v>1343</v>
      </c>
      <c r="NC1" s="220"/>
      <c r="ND1" s="212" t="s">
        <v>465</v>
      </c>
      <c r="NE1" s="212" t="s">
        <v>1345</v>
      </c>
      <c r="NF1" s="212" t="s">
        <v>1347</v>
      </c>
      <c r="NG1" s="212" t="s">
        <v>1349</v>
      </c>
      <c r="NH1" s="212" t="s">
        <v>1351</v>
      </c>
      <c r="NI1" s="220"/>
      <c r="NJ1" s="212" t="s">
        <v>467</v>
      </c>
      <c r="NK1" s="212" t="s">
        <v>1352</v>
      </c>
      <c r="NL1" s="212" t="s">
        <v>468</v>
      </c>
      <c r="NM1" s="212" t="s">
        <v>1354</v>
      </c>
      <c r="NN1" s="212" t="s">
        <v>1356</v>
      </c>
      <c r="NO1" s="212" t="s">
        <v>469</v>
      </c>
      <c r="NP1" s="212" t="s">
        <v>1358</v>
      </c>
      <c r="NQ1" s="212" t="s">
        <v>1360</v>
      </c>
      <c r="NR1" s="209"/>
      <c r="NS1" s="220"/>
      <c r="NT1" s="212" t="s">
        <v>470</v>
      </c>
      <c r="NU1" s="212" t="s">
        <v>1264</v>
      </c>
      <c r="NV1" s="212" t="s">
        <v>1266</v>
      </c>
      <c r="NW1" s="212" t="s">
        <v>1268</v>
      </c>
      <c r="NX1" s="212" t="s">
        <v>1270</v>
      </c>
      <c r="NY1" s="212" t="s">
        <v>471</v>
      </c>
      <c r="NZ1" s="212" t="s">
        <v>1272</v>
      </c>
      <c r="OA1" s="212" t="s">
        <v>472</v>
      </c>
      <c r="OB1" s="212" t="s">
        <v>1274</v>
      </c>
      <c r="OC1" s="220"/>
      <c r="OD1" s="212" t="s">
        <v>1276</v>
      </c>
      <c r="OE1" s="212" t="s">
        <v>473</v>
      </c>
      <c r="OF1" s="209"/>
      <c r="OG1" s="220"/>
      <c r="OH1" s="212" t="s">
        <v>1278</v>
      </c>
      <c r="OI1" s="212" t="s">
        <v>1280</v>
      </c>
      <c r="OJ1" s="212" t="s">
        <v>474</v>
      </c>
      <c r="OK1" s="209"/>
      <c r="OL1" s="220"/>
      <c r="OM1" s="212" t="s">
        <v>477</v>
      </c>
      <c r="ON1" s="212" t="s">
        <v>1362</v>
      </c>
      <c r="OO1" s="212" t="s">
        <v>1364</v>
      </c>
      <c r="OP1" s="212" t="s">
        <v>478</v>
      </c>
      <c r="OQ1" s="212" t="s">
        <v>479</v>
      </c>
      <c r="OR1" s="212" t="s">
        <v>1462</v>
      </c>
      <c r="OS1" s="212" t="s">
        <v>1464</v>
      </c>
      <c r="OT1" s="212" t="s">
        <v>1466</v>
      </c>
      <c r="OU1" s="212" t="s">
        <v>1468</v>
      </c>
      <c r="OV1" s="212" t="s">
        <v>1470</v>
      </c>
      <c r="OW1" s="220"/>
      <c r="OX1" s="212" t="s">
        <v>481</v>
      </c>
      <c r="OY1" s="212" t="s">
        <v>1472</v>
      </c>
      <c r="OZ1" s="212" t="s">
        <v>1474</v>
      </c>
      <c r="PA1" s="212" t="s">
        <v>1476</v>
      </c>
      <c r="PB1" s="212" t="s">
        <v>1478</v>
      </c>
      <c r="PC1" s="212" t="s">
        <v>1480</v>
      </c>
      <c r="PD1" s="212" t="s">
        <v>1482</v>
      </c>
      <c r="PE1" s="220"/>
      <c r="PF1" s="212" t="s">
        <v>1484</v>
      </c>
      <c r="PG1" s="212" t="s">
        <v>483</v>
      </c>
      <c r="PH1" s="220"/>
      <c r="PI1" s="212" t="s">
        <v>485</v>
      </c>
      <c r="PJ1" s="212" t="s">
        <v>1514</v>
      </c>
      <c r="PK1" s="212" t="s">
        <v>1516</v>
      </c>
      <c r="PL1" s="220"/>
      <c r="PM1" s="212" t="s">
        <v>487</v>
      </c>
      <c r="PN1" s="212" t="s">
        <v>1518</v>
      </c>
      <c r="PO1" s="212" t="s">
        <v>1519</v>
      </c>
      <c r="PP1" s="212" t="s">
        <v>1520</v>
      </c>
      <c r="PQ1" s="212" t="s">
        <v>1521</v>
      </c>
      <c r="PR1" s="212" t="s">
        <v>1523</v>
      </c>
      <c r="PS1" s="212" t="s">
        <v>1524</v>
      </c>
      <c r="PT1" s="212" t="s">
        <v>1526</v>
      </c>
      <c r="PU1" s="212" t="s">
        <v>1527</v>
      </c>
      <c r="PV1" s="209"/>
      <c r="PW1" s="220"/>
      <c r="PX1" s="212" t="s">
        <v>488</v>
      </c>
      <c r="PY1" s="212" t="s">
        <v>1366</v>
      </c>
      <c r="PZ1" s="212" t="s">
        <v>1368</v>
      </c>
      <c r="QA1" s="212" t="s">
        <v>1370</v>
      </c>
      <c r="QB1" s="212" t="s">
        <v>1372</v>
      </c>
      <c r="QC1" s="212" t="s">
        <v>1374</v>
      </c>
      <c r="QD1" s="212" t="s">
        <v>1376</v>
      </c>
      <c r="QE1" s="212" t="s">
        <v>1378</v>
      </c>
      <c r="QF1" s="212" t="s">
        <v>1380</v>
      </c>
      <c r="QG1" s="212" t="s">
        <v>1382</v>
      </c>
      <c r="QH1" s="212" t="s">
        <v>1384</v>
      </c>
      <c r="QI1" s="212" t="s">
        <v>1386</v>
      </c>
      <c r="QJ1" s="212" t="s">
        <v>1388</v>
      </c>
      <c r="QK1" s="212" t="s">
        <v>1390</v>
      </c>
      <c r="QL1" s="212" t="s">
        <v>1392</v>
      </c>
      <c r="QM1" s="212" t="s">
        <v>1394</v>
      </c>
      <c r="QN1" s="212" t="s">
        <v>1396</v>
      </c>
      <c r="QO1" s="212" t="s">
        <v>1398</v>
      </c>
      <c r="QP1" s="212" t="s">
        <v>1400</v>
      </c>
      <c r="QQ1" s="212" t="s">
        <v>1402</v>
      </c>
      <c r="QR1" s="212" t="s">
        <v>1404</v>
      </c>
      <c r="QS1" s="212" t="s">
        <v>1406</v>
      </c>
      <c r="QT1" s="212" t="s">
        <v>1408</v>
      </c>
      <c r="QU1" s="212" t="s">
        <v>489</v>
      </c>
      <c r="QV1" s="212" t="s">
        <v>1411</v>
      </c>
      <c r="QW1" s="212" t="s">
        <v>1413</v>
      </c>
      <c r="QX1" s="212" t="s">
        <v>1414</v>
      </c>
      <c r="QY1" s="212" t="s">
        <v>1416</v>
      </c>
      <c r="QZ1" s="212" t="s">
        <v>1418</v>
      </c>
      <c r="RA1" s="212" t="s">
        <v>1420</v>
      </c>
      <c r="RB1" s="212" t="s">
        <v>1422</v>
      </c>
      <c r="RC1" s="212" t="s">
        <v>1424</v>
      </c>
      <c r="RD1" s="212" t="s">
        <v>1426</v>
      </c>
      <c r="RE1" s="212" t="s">
        <v>1428</v>
      </c>
      <c r="RF1" s="212" t="s">
        <v>1430</v>
      </c>
      <c r="RG1" s="212" t="s">
        <v>1432</v>
      </c>
      <c r="RH1" s="212" t="s">
        <v>1434</v>
      </c>
      <c r="RI1" s="212" t="s">
        <v>1436</v>
      </c>
      <c r="RJ1" s="212" t="s">
        <v>1438</v>
      </c>
      <c r="RK1" s="212" t="s">
        <v>1440</v>
      </c>
      <c r="RL1" s="212" t="s">
        <v>1442</v>
      </c>
      <c r="RM1" s="212" t="s">
        <v>1444</v>
      </c>
      <c r="RN1" s="212" t="s">
        <v>1446</v>
      </c>
      <c r="RO1" s="212" t="s">
        <v>1448</v>
      </c>
      <c r="RP1" s="212" t="s">
        <v>1450</v>
      </c>
      <c r="RQ1" s="212" t="s">
        <v>1452</v>
      </c>
      <c r="RR1" s="212" t="s">
        <v>1454</v>
      </c>
      <c r="RS1" s="212" t="s">
        <v>1456</v>
      </c>
      <c r="RT1" s="212" t="s">
        <v>1458</v>
      </c>
      <c r="RU1" s="212" t="s">
        <v>1460</v>
      </c>
      <c r="RV1" s="209"/>
      <c r="RW1" s="220"/>
      <c r="RX1" s="212" t="s">
        <v>490</v>
      </c>
      <c r="RY1" s="212" t="s">
        <v>1486</v>
      </c>
      <c r="RZ1" s="212" t="s">
        <v>1488</v>
      </c>
      <c r="SA1" s="212" t="s">
        <v>1490</v>
      </c>
      <c r="SB1" s="212" t="s">
        <v>1492</v>
      </c>
      <c r="SC1" s="212" t="s">
        <v>1494</v>
      </c>
      <c r="SD1" s="212" t="s">
        <v>1496</v>
      </c>
      <c r="SE1" s="212" t="s">
        <v>1498</v>
      </c>
      <c r="SF1" s="212" t="s">
        <v>1500</v>
      </c>
      <c r="SG1" s="212" t="s">
        <v>1502</v>
      </c>
      <c r="SH1" s="212" t="s">
        <v>1504</v>
      </c>
      <c r="SI1" s="212" t="s">
        <v>1506</v>
      </c>
      <c r="SJ1" s="212" t="s">
        <v>1508</v>
      </c>
      <c r="SK1" s="212" t="s">
        <v>1510</v>
      </c>
      <c r="SL1" s="212" t="s">
        <v>1512</v>
      </c>
      <c r="SM1" s="209"/>
      <c r="SN1" s="220"/>
      <c r="SO1" s="212" t="s">
        <v>493</v>
      </c>
      <c r="SP1" s="212" t="s">
        <v>1529</v>
      </c>
      <c r="SQ1" s="212" t="s">
        <v>1531</v>
      </c>
      <c r="SR1" s="212" t="s">
        <v>494</v>
      </c>
      <c r="SS1" s="212" t="s">
        <v>1533</v>
      </c>
      <c r="ST1" s="212" t="s">
        <v>1535</v>
      </c>
      <c r="SU1" s="212" t="s">
        <v>1537</v>
      </c>
      <c r="SV1" s="212" t="s">
        <v>1539</v>
      </c>
      <c r="SW1" s="220"/>
      <c r="SX1" s="212" t="s">
        <v>496</v>
      </c>
      <c r="SY1" s="212" t="s">
        <v>1541</v>
      </c>
      <c r="SZ1" s="212" t="s">
        <v>1543</v>
      </c>
      <c r="TA1" s="212" t="s">
        <v>1545</v>
      </c>
      <c r="TB1" s="212" t="s">
        <v>1547</v>
      </c>
      <c r="TC1" s="212" t="s">
        <v>1549</v>
      </c>
      <c r="TD1" s="212" t="s">
        <v>1551</v>
      </c>
      <c r="TE1" s="212" t="s">
        <v>1553</v>
      </c>
      <c r="TF1" s="212" t="s">
        <v>1555</v>
      </c>
      <c r="TG1" s="212" t="s">
        <v>1557</v>
      </c>
      <c r="TH1" s="212" t="s">
        <v>1559</v>
      </c>
      <c r="TI1" s="212" t="s">
        <v>1561</v>
      </c>
      <c r="TJ1" s="212" t="s">
        <v>1563</v>
      </c>
      <c r="TK1" s="212" t="s">
        <v>1565</v>
      </c>
      <c r="TL1" s="212" t="s">
        <v>1567</v>
      </c>
      <c r="TM1" s="212" t="s">
        <v>1569</v>
      </c>
      <c r="TN1" s="209"/>
      <c r="TO1" s="220"/>
      <c r="TP1" s="212" t="s">
        <v>499</v>
      </c>
      <c r="TQ1" s="212" t="s">
        <v>1571</v>
      </c>
      <c r="TR1" s="212" t="s">
        <v>1573</v>
      </c>
      <c r="TS1" s="212" t="s">
        <v>1575</v>
      </c>
      <c r="TT1" s="212" t="s">
        <v>1577</v>
      </c>
      <c r="TU1" s="212" t="s">
        <v>1579</v>
      </c>
      <c r="TV1" s="212" t="s">
        <v>500</v>
      </c>
      <c r="TW1" s="212" t="s">
        <v>1581</v>
      </c>
      <c r="TX1" s="212" t="s">
        <v>1583</v>
      </c>
      <c r="TY1" s="212" t="s">
        <v>1585</v>
      </c>
      <c r="TZ1" s="212" t="s">
        <v>1587</v>
      </c>
      <c r="UA1" s="212" t="s">
        <v>1589</v>
      </c>
      <c r="UB1" s="212" t="s">
        <v>1591</v>
      </c>
      <c r="UC1" s="220"/>
      <c r="UD1" s="212" t="s">
        <v>502</v>
      </c>
      <c r="UE1" s="209"/>
      <c r="UF1" s="220"/>
      <c r="UG1" s="212" t="s">
        <v>503</v>
      </c>
      <c r="UH1" s="212" t="s">
        <v>1593</v>
      </c>
      <c r="UI1" s="212" t="s">
        <v>1595</v>
      </c>
      <c r="UJ1" s="212" t="s">
        <v>1596</v>
      </c>
      <c r="UK1" s="212" t="s">
        <v>1598</v>
      </c>
      <c r="UL1" s="212" t="s">
        <v>1600</v>
      </c>
      <c r="UM1" s="212" t="s">
        <v>1602</v>
      </c>
      <c r="UN1" s="212" t="s">
        <v>1604</v>
      </c>
      <c r="UO1" s="212" t="s">
        <v>1606</v>
      </c>
      <c r="UP1" s="212" t="s">
        <v>1608</v>
      </c>
      <c r="UQ1" s="212" t="s">
        <v>1610</v>
      </c>
      <c r="UR1" s="212" t="s">
        <v>1612</v>
      </c>
      <c r="US1" s="212" t="s">
        <v>1614</v>
      </c>
      <c r="UT1" s="212" t="s">
        <v>1616</v>
      </c>
      <c r="UU1" s="212" t="s">
        <v>1618</v>
      </c>
      <c r="UV1" s="212" t="s">
        <v>1620</v>
      </c>
      <c r="UW1" s="212" t="s">
        <v>1622</v>
      </c>
      <c r="UX1" s="209"/>
      <c r="UY1" s="212" t="s">
        <v>1626</v>
      </c>
      <c r="UZ1" s="212" t="s">
        <v>1628</v>
      </c>
      <c r="VA1" s="212" t="s">
        <v>1630</v>
      </c>
      <c r="VB1" s="212" t="s">
        <v>1632</v>
      </c>
      <c r="VC1" s="212" t="s">
        <v>1634</v>
      </c>
      <c r="VD1" s="215"/>
    </row>
    <row r="2" spans="1:576" s="152" customFormat="1" hidden="1" x14ac:dyDescent="0.25">
      <c r="A2" s="152" t="s">
        <v>247</v>
      </c>
      <c r="B2" s="152" t="s">
        <v>234</v>
      </c>
      <c r="C2" s="152" t="s">
        <v>600</v>
      </c>
      <c r="D2" s="152" t="s">
        <v>248</v>
      </c>
      <c r="E2" s="152" t="s">
        <v>172</v>
      </c>
      <c r="F2" s="152" t="s">
        <v>601</v>
      </c>
      <c r="G2" s="190" t="s">
        <v>249</v>
      </c>
      <c r="H2" s="152" t="s">
        <v>602</v>
      </c>
      <c r="I2" s="152" t="s">
        <v>603</v>
      </c>
      <c r="J2" s="152" t="s">
        <v>250</v>
      </c>
      <c r="K2" s="152" t="s">
        <v>604</v>
      </c>
      <c r="R2" s="152" t="s">
        <v>252</v>
      </c>
      <c r="S2" s="152" t="s">
        <v>253</v>
      </c>
      <c r="U2" s="152" t="s">
        <v>520</v>
      </c>
      <c r="V2" s="152" t="s">
        <v>538</v>
      </c>
      <c r="W2" s="152" t="s">
        <v>521</v>
      </c>
      <c r="X2" s="152" t="s">
        <v>522</v>
      </c>
      <c r="Y2" s="152" t="s">
        <v>523</v>
      </c>
      <c r="Z2" s="152" t="s">
        <v>524</v>
      </c>
      <c r="AA2" s="152" t="s">
        <v>525</v>
      </c>
      <c r="AB2" s="152" t="s">
        <v>526</v>
      </c>
      <c r="AC2" s="152" t="s">
        <v>527</v>
      </c>
      <c r="AD2" s="152" t="s">
        <v>528</v>
      </c>
      <c r="AE2" s="152" t="s">
        <v>529</v>
      </c>
      <c r="AF2" s="152" t="s">
        <v>530</v>
      </c>
      <c r="AH2" s="152" t="s">
        <v>548</v>
      </c>
      <c r="AI2" s="152" t="s">
        <v>549</v>
      </c>
      <c r="AJ2" s="152" t="s">
        <v>550</v>
      </c>
      <c r="AK2" s="152" t="s">
        <v>551</v>
      </c>
      <c r="AL2" s="152" t="s">
        <v>552</v>
      </c>
      <c r="AM2" s="152" t="s">
        <v>555</v>
      </c>
      <c r="AN2" s="152" t="s">
        <v>553</v>
      </c>
      <c r="AO2" s="152" t="s">
        <v>554</v>
      </c>
      <c r="AP2" s="152" t="s">
        <v>556</v>
      </c>
      <c r="AQ2" s="152" t="s">
        <v>557</v>
      </c>
      <c r="AR2" s="152" t="s">
        <v>558</v>
      </c>
      <c r="AS2" s="152" t="s">
        <v>559</v>
      </c>
      <c r="AT2" s="152" t="s">
        <v>560</v>
      </c>
      <c r="AU2" s="152" t="s">
        <v>561</v>
      </c>
      <c r="AV2" s="152" t="s">
        <v>562</v>
      </c>
      <c r="AW2" s="152" t="s">
        <v>563</v>
      </c>
      <c r="AX2" s="152" t="s">
        <v>564</v>
      </c>
      <c r="AY2" s="152" t="s">
        <v>565</v>
      </c>
      <c r="AZ2" s="152" t="s">
        <v>566</v>
      </c>
      <c r="BA2" s="152" t="s">
        <v>567</v>
      </c>
      <c r="BB2" s="152" t="s">
        <v>568</v>
      </c>
      <c r="BC2" s="152" t="s">
        <v>569</v>
      </c>
      <c r="BD2" s="152" t="s">
        <v>570</v>
      </c>
      <c r="BE2" s="152" t="s">
        <v>571</v>
      </c>
      <c r="BF2" s="152" t="s">
        <v>572</v>
      </c>
      <c r="BG2" s="152" t="s">
        <v>573</v>
      </c>
      <c r="BH2" s="152" t="s">
        <v>574</v>
      </c>
      <c r="BI2" s="152" t="s">
        <v>575</v>
      </c>
      <c r="BJ2" s="152" t="s">
        <v>576</v>
      </c>
      <c r="BK2" s="152" t="s">
        <v>577</v>
      </c>
      <c r="BL2" s="152" t="s">
        <v>578</v>
      </c>
      <c r="BM2" s="152" t="s">
        <v>579</v>
      </c>
      <c r="BN2" s="152" t="s">
        <v>580</v>
      </c>
      <c r="BO2" s="152" t="s">
        <v>581</v>
      </c>
      <c r="BP2" s="152" t="s">
        <v>582</v>
      </c>
      <c r="BQ2" s="152" t="s">
        <v>583</v>
      </c>
      <c r="BR2" s="152" t="s">
        <v>584</v>
      </c>
      <c r="BS2" s="152" t="s">
        <v>585</v>
      </c>
      <c r="BT2" s="152" t="s">
        <v>586</v>
      </c>
      <c r="BU2" s="152" t="s">
        <v>587</v>
      </c>
    </row>
    <row r="3" spans="1:576" hidden="1" x14ac:dyDescent="0.25">
      <c r="AH3" s="115">
        <v>2500</v>
      </c>
      <c r="AI3" s="115">
        <v>1900</v>
      </c>
      <c r="AJ3" s="115">
        <v>1650</v>
      </c>
      <c r="AK3" s="115">
        <v>1580</v>
      </c>
      <c r="AL3" s="115">
        <v>2250</v>
      </c>
      <c r="AM3" s="115">
        <v>1650</v>
      </c>
      <c r="AN3" s="115">
        <v>1400</v>
      </c>
      <c r="AO3" s="115">
        <v>1340</v>
      </c>
      <c r="AP3" s="115">
        <v>2000</v>
      </c>
      <c r="AQ3" s="115">
        <v>1400</v>
      </c>
      <c r="AR3" s="115">
        <v>1150</v>
      </c>
      <c r="AS3" s="115">
        <v>1100</v>
      </c>
      <c r="AT3" s="115">
        <v>1750</v>
      </c>
      <c r="AU3" s="115">
        <v>1150</v>
      </c>
      <c r="AV3" s="115">
        <v>900</v>
      </c>
      <c r="AW3" s="115">
        <v>860</v>
      </c>
      <c r="AX3" s="115">
        <v>1200</v>
      </c>
      <c r="AY3" s="115">
        <v>900</v>
      </c>
      <c r="AZ3" s="115">
        <v>650</v>
      </c>
      <c r="BA3" s="115">
        <v>620</v>
      </c>
      <c r="BB3" s="115">
        <v>5355</v>
      </c>
      <c r="BC3" s="115">
        <v>4935</v>
      </c>
      <c r="BD3" s="115">
        <v>6300</v>
      </c>
      <c r="BE3" s="115">
        <v>5880</v>
      </c>
      <c r="BF3" s="115">
        <v>4725</v>
      </c>
      <c r="BG3" s="115">
        <v>4305</v>
      </c>
      <c r="BH3" s="115">
        <v>5670</v>
      </c>
      <c r="BI3" s="115">
        <v>5250</v>
      </c>
      <c r="BJ3" s="115">
        <v>4095</v>
      </c>
      <c r="BK3" s="115">
        <v>3780</v>
      </c>
      <c r="BL3" s="115">
        <v>5040</v>
      </c>
      <c r="BM3" s="115">
        <v>4620</v>
      </c>
      <c r="BN3" s="115">
        <v>3465</v>
      </c>
      <c r="BO3" s="115">
        <v>3150</v>
      </c>
      <c r="BP3" s="115">
        <v>4410</v>
      </c>
      <c r="BQ3" s="115">
        <v>4095</v>
      </c>
      <c r="BR3" s="115">
        <v>3045</v>
      </c>
      <c r="BS3" s="115">
        <v>2835</v>
      </c>
      <c r="BT3" s="115">
        <v>3885</v>
      </c>
      <c r="BU3" s="115">
        <v>3570</v>
      </c>
    </row>
    <row r="4" spans="1:576" ht="15.75" thickBot="1" x14ac:dyDescent="0.3"/>
    <row r="5" spans="1:576" ht="27" thickBot="1" x14ac:dyDescent="0.3">
      <c r="C5" s="116" t="s">
        <v>512</v>
      </c>
      <c r="D5" s="232">
        <f>SUMIF(C:C,$C$10,D:D)</f>
        <v>3188175</v>
      </c>
    </row>
    <row r="6" spans="1:576" x14ac:dyDescent="0.25">
      <c r="C6" s="137"/>
      <c r="D6" s="137"/>
      <c r="E6" s="137"/>
      <c r="F6" s="137"/>
      <c r="G6" s="98"/>
      <c r="H6" s="137"/>
      <c r="I6" s="137"/>
    </row>
    <row r="7" spans="1:576" x14ac:dyDescent="0.25">
      <c r="C7" s="137"/>
      <c r="D7" s="137"/>
      <c r="E7" s="137"/>
      <c r="F7" s="137"/>
      <c r="G7" s="98"/>
      <c r="H7" s="137"/>
      <c r="I7" s="137"/>
    </row>
    <row r="8" spans="1:576" x14ac:dyDescent="0.25">
      <c r="C8" s="137"/>
      <c r="D8" s="137"/>
      <c r="E8" s="137"/>
      <c r="F8" s="137"/>
      <c r="G8" s="98"/>
      <c r="H8" s="137"/>
      <c r="I8" s="137"/>
    </row>
    <row r="9" spans="1:576" ht="15.75" thickBot="1" x14ac:dyDescent="0.3">
      <c r="C9" s="137"/>
      <c r="D9" s="137"/>
      <c r="E9" s="137"/>
      <c r="F9" s="137"/>
      <c r="G9" s="98"/>
      <c r="H9" s="137"/>
      <c r="I9" s="137"/>
      <c r="K9" s="207"/>
    </row>
    <row r="10" spans="1:576" ht="15.75" thickBot="1" x14ac:dyDescent="0.3">
      <c r="C10" s="187" t="s">
        <v>53</v>
      </c>
      <c r="D10" s="138">
        <f>SUM(F17:F51)</f>
        <v>3188175</v>
      </c>
      <c r="F10" s="72"/>
      <c r="G10" s="99"/>
      <c r="H10" s="72"/>
      <c r="I10" s="72"/>
    </row>
    <row r="11" spans="1:576" x14ac:dyDescent="0.25">
      <c r="B11" s="123"/>
      <c r="C11" s="72"/>
      <c r="D11" s="31"/>
      <c r="E11" s="123"/>
      <c r="F11" s="123"/>
      <c r="G11" s="123"/>
      <c r="H11" s="96"/>
      <c r="I11" s="96"/>
      <c r="J11" s="96"/>
      <c r="K11" s="142"/>
    </row>
    <row r="12" spans="1:576" x14ac:dyDescent="0.25">
      <c r="B12" s="123"/>
      <c r="C12" s="72"/>
      <c r="D12" s="31"/>
      <c r="E12" s="123"/>
      <c r="F12" s="123"/>
      <c r="G12" s="123"/>
      <c r="H12" s="96"/>
      <c r="I12" s="96"/>
      <c r="J12" s="96"/>
      <c r="K12" s="142"/>
    </row>
    <row r="13" spans="1:576" ht="15.75" x14ac:dyDescent="0.25">
      <c r="B13" s="123"/>
      <c r="C13" s="240" t="s">
        <v>516</v>
      </c>
      <c r="D13" s="241"/>
      <c r="E13" s="123"/>
      <c r="F13" s="123"/>
      <c r="G13" s="123"/>
      <c r="H13" s="96"/>
      <c r="I13" s="96"/>
      <c r="J13" s="96"/>
      <c r="K13" s="142"/>
    </row>
    <row r="14" spans="1:576" ht="18.75" x14ac:dyDescent="0.25">
      <c r="B14" s="123"/>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3"/>
      <c r="F14" s="123"/>
      <c r="G14" s="123"/>
      <c r="H14" s="96"/>
      <c r="I14" s="96"/>
      <c r="J14" s="96"/>
      <c r="K14" s="142"/>
    </row>
    <row r="15" spans="1:576" ht="15.75" thickBot="1" x14ac:dyDescent="0.3">
      <c r="F15" s="123"/>
      <c r="G15" s="96"/>
      <c r="H15" s="96"/>
      <c r="I15" s="96"/>
    </row>
    <row r="16" spans="1:576" ht="30.75" thickBot="1" x14ac:dyDescent="0.3">
      <c r="C16" s="159" t="s">
        <v>44</v>
      </c>
      <c r="D16" s="164" t="s">
        <v>55</v>
      </c>
      <c r="E16" s="166" t="s">
        <v>57</v>
      </c>
      <c r="F16" s="165" t="s">
        <v>27</v>
      </c>
      <c r="G16" s="163" t="s">
        <v>254</v>
      </c>
      <c r="H16" s="166" t="s">
        <v>46</v>
      </c>
      <c r="I16" s="163" t="s">
        <v>255</v>
      </c>
      <c r="J16" s="163" t="s">
        <v>536</v>
      </c>
      <c r="K16" s="163" t="s">
        <v>537</v>
      </c>
      <c r="L16" s="163" t="s">
        <v>593</v>
      </c>
    </row>
    <row r="17" spans="3:12" x14ac:dyDescent="0.25">
      <c r="C17" s="171" t="s">
        <v>1816</v>
      </c>
      <c r="D17" s="188">
        <v>3</v>
      </c>
      <c r="E17" s="145">
        <v>784000</v>
      </c>
      <c r="F17" s="127">
        <f t="shared" ref="F17:F51" si="0">D17*E17</f>
        <v>2352000</v>
      </c>
      <c r="G17" s="191" t="s">
        <v>252</v>
      </c>
      <c r="H17" s="172" t="s">
        <v>382</v>
      </c>
      <c r="I17" s="160" t="str">
        <f>VLOOKUP(H17,Presupuesto!$B$11:$C$586,2,0)</f>
        <v>CONTRIBUCIONES PATRONALES (11700-00)</v>
      </c>
      <c r="J17" s="270" t="s">
        <v>249</v>
      </c>
      <c r="K17" s="128" t="s">
        <v>520</v>
      </c>
      <c r="L17" s="128"/>
    </row>
    <row r="18" spans="3:12" x14ac:dyDescent="0.25">
      <c r="C18" s="171" t="s">
        <v>85</v>
      </c>
      <c r="D18" s="188">
        <v>15</v>
      </c>
      <c r="E18" s="153">
        <v>100000</v>
      </c>
      <c r="F18" s="127"/>
      <c r="G18" s="191"/>
      <c r="H18" s="172">
        <v>42500</v>
      </c>
      <c r="I18" s="160" t="e">
        <f>VLOOKUP(H18,Presupuesto!$B$11:$C$586,2,0)</f>
        <v>#N/A</v>
      </c>
      <c r="J18" s="128" t="str">
        <f>$J$17</f>
        <v>Graduados</v>
      </c>
      <c r="K18" s="128" t="s">
        <v>538</v>
      </c>
      <c r="L18" s="128"/>
    </row>
    <row r="19" spans="3:12" x14ac:dyDescent="0.25">
      <c r="C19" s="171" t="s">
        <v>86</v>
      </c>
      <c r="D19" s="188"/>
      <c r="E19" s="153">
        <v>50000</v>
      </c>
      <c r="F19" s="127">
        <f t="shared" si="0"/>
        <v>0</v>
      </c>
      <c r="G19" s="191"/>
      <c r="H19" s="172">
        <v>42500</v>
      </c>
      <c r="I19" s="160" t="e">
        <f>VLOOKUP(H19,Presupuesto!$B$11:$C$586,2,0)</f>
        <v>#N/A</v>
      </c>
      <c r="J19" s="128" t="str">
        <f t="shared" ref="J19:J50" si="1">$J$17</f>
        <v>Graduados</v>
      </c>
      <c r="K19" s="128" t="s">
        <v>538</v>
      </c>
      <c r="L19" s="128"/>
    </row>
    <row r="20" spans="3:12" x14ac:dyDescent="0.25">
      <c r="C20" s="171" t="s">
        <v>222</v>
      </c>
      <c r="D20" s="188"/>
      <c r="E20" s="153">
        <v>40</v>
      </c>
      <c r="F20" s="127">
        <f t="shared" si="0"/>
        <v>0</v>
      </c>
      <c r="G20" s="191"/>
      <c r="H20" s="172">
        <v>42500</v>
      </c>
      <c r="I20" s="160" t="e">
        <f>VLOOKUP(H20,Presupuesto!$B$11:$C$586,2,0)</f>
        <v>#N/A</v>
      </c>
      <c r="J20" s="128" t="str">
        <f t="shared" si="1"/>
        <v>Graduados</v>
      </c>
      <c r="K20" s="128" t="s">
        <v>538</v>
      </c>
      <c r="L20" s="128"/>
    </row>
    <row r="21" spans="3:12" x14ac:dyDescent="0.25">
      <c r="C21" s="171" t="s">
        <v>1817</v>
      </c>
      <c r="D21" s="188">
        <v>15</v>
      </c>
      <c r="E21" s="153">
        <v>5745</v>
      </c>
      <c r="F21" s="127">
        <f>D21*E21</f>
        <v>86175</v>
      </c>
      <c r="G21" s="191"/>
      <c r="H21" s="172">
        <v>42500</v>
      </c>
      <c r="I21" s="160" t="e">
        <f>VLOOKUP(H21,Presupuesto!$B$11:$C$586,2,0)</f>
        <v>#N/A</v>
      </c>
      <c r="J21" s="128" t="str">
        <f t="shared" si="1"/>
        <v>Graduados</v>
      </c>
      <c r="K21" s="128" t="s">
        <v>538</v>
      </c>
      <c r="L21" s="128"/>
    </row>
    <row r="22" spans="3:12" x14ac:dyDescent="0.25">
      <c r="C22" s="171" t="s">
        <v>1818</v>
      </c>
      <c r="D22" s="188">
        <v>15</v>
      </c>
      <c r="E22" s="153">
        <v>30000</v>
      </c>
      <c r="F22" s="127">
        <f t="shared" si="0"/>
        <v>450000</v>
      </c>
      <c r="G22" s="191"/>
      <c r="H22" s="172">
        <v>42500</v>
      </c>
      <c r="I22" s="160" t="e">
        <f>VLOOKUP(H22,Presupuesto!$B$11:$C$586,2,0)</f>
        <v>#N/A</v>
      </c>
      <c r="J22" s="128" t="str">
        <f t="shared" si="1"/>
        <v>Graduados</v>
      </c>
      <c r="K22" s="128" t="s">
        <v>527</v>
      </c>
      <c r="L22" s="128"/>
    </row>
    <row r="23" spans="3:12" x14ac:dyDescent="0.25">
      <c r="C23" s="171" t="s">
        <v>1818</v>
      </c>
      <c r="D23" s="188">
        <v>10</v>
      </c>
      <c r="E23" s="153">
        <v>30000</v>
      </c>
      <c r="F23" s="127">
        <f t="shared" si="0"/>
        <v>300000</v>
      </c>
      <c r="G23" s="191"/>
      <c r="H23" s="172">
        <v>42500</v>
      </c>
      <c r="I23" s="160" t="e">
        <f>VLOOKUP(H23,Presupuesto!$B$11:$C$586,2,0)</f>
        <v>#N/A</v>
      </c>
      <c r="J23" s="128" t="str">
        <f t="shared" si="1"/>
        <v>Graduados</v>
      </c>
      <c r="K23" s="128" t="s">
        <v>538</v>
      </c>
      <c r="L23" s="128"/>
    </row>
    <row r="24" spans="3:12" x14ac:dyDescent="0.25">
      <c r="C24" s="171"/>
      <c r="D24" s="188"/>
      <c r="E24" s="153"/>
      <c r="F24" s="127">
        <f t="shared" si="0"/>
        <v>0</v>
      </c>
      <c r="G24" s="191"/>
      <c r="H24" s="172">
        <v>35600</v>
      </c>
      <c r="I24" s="160" t="e">
        <f>VLOOKUP(H24,Presupuesto!$B$11:$C$586,2,0)</f>
        <v>#N/A</v>
      </c>
      <c r="J24" s="128" t="str">
        <f t="shared" si="1"/>
        <v>Graduados</v>
      </c>
      <c r="K24" s="128" t="s">
        <v>538</v>
      </c>
      <c r="L24" s="128"/>
    </row>
    <row r="25" spans="3:12" x14ac:dyDescent="0.25">
      <c r="C25" s="171"/>
      <c r="D25" s="188"/>
      <c r="E25" s="153"/>
      <c r="F25" s="127">
        <f t="shared" si="0"/>
        <v>0</v>
      </c>
      <c r="G25" s="191"/>
      <c r="H25" s="172"/>
      <c r="I25" s="160" t="e">
        <f>VLOOKUP(H25,Presupuesto!$B$11:$C$586,2,0)</f>
        <v>#N/A</v>
      </c>
      <c r="J25" s="128" t="str">
        <f t="shared" si="1"/>
        <v>Graduados</v>
      </c>
      <c r="K25" s="128" t="s">
        <v>538</v>
      </c>
      <c r="L25" s="128"/>
    </row>
    <row r="26" spans="3:12" x14ac:dyDescent="0.25">
      <c r="C26" s="171"/>
      <c r="D26" s="188"/>
      <c r="E26" s="153"/>
      <c r="F26" s="127">
        <f t="shared" si="0"/>
        <v>0</v>
      </c>
      <c r="G26" s="191"/>
      <c r="H26" s="172"/>
      <c r="I26" s="160" t="e">
        <f>VLOOKUP(H26,Presupuesto!$B$11:$C$586,2,0)</f>
        <v>#N/A</v>
      </c>
      <c r="J26" s="128" t="str">
        <f t="shared" si="1"/>
        <v>Graduados</v>
      </c>
      <c r="K26" s="128" t="s">
        <v>538</v>
      </c>
      <c r="L26" s="128"/>
    </row>
    <row r="27" spans="3:12" x14ac:dyDescent="0.25">
      <c r="C27" s="171"/>
      <c r="D27" s="188"/>
      <c r="E27" s="153"/>
      <c r="F27" s="127">
        <f t="shared" si="0"/>
        <v>0</v>
      </c>
      <c r="G27" s="191"/>
      <c r="H27" s="172"/>
      <c r="I27" s="160" t="e">
        <f>VLOOKUP(H27,Presupuesto!$B$11:$C$586,2,0)</f>
        <v>#N/A</v>
      </c>
      <c r="J27" s="128" t="str">
        <f t="shared" si="1"/>
        <v>Graduados</v>
      </c>
      <c r="K27" s="128" t="s">
        <v>538</v>
      </c>
      <c r="L27" s="128"/>
    </row>
    <row r="28" spans="3:12" x14ac:dyDescent="0.25">
      <c r="C28" s="171"/>
      <c r="D28" s="188"/>
      <c r="E28" s="153"/>
      <c r="F28" s="127">
        <f t="shared" si="0"/>
        <v>0</v>
      </c>
      <c r="G28" s="191"/>
      <c r="H28" s="172"/>
      <c r="I28" s="160" t="e">
        <f>VLOOKUP(H28,Presupuesto!$B$11:$C$586,2,0)</f>
        <v>#N/A</v>
      </c>
      <c r="J28" s="128" t="str">
        <f t="shared" si="1"/>
        <v>Graduados</v>
      </c>
      <c r="K28" s="128" t="s">
        <v>538</v>
      </c>
      <c r="L28" s="128"/>
    </row>
    <row r="29" spans="3:12" x14ac:dyDescent="0.25">
      <c r="C29" s="171"/>
      <c r="D29" s="188"/>
      <c r="E29" s="153"/>
      <c r="F29" s="127">
        <f t="shared" si="0"/>
        <v>0</v>
      </c>
      <c r="G29" s="191"/>
      <c r="H29" s="172"/>
      <c r="I29" s="160" t="e">
        <f>VLOOKUP(H29,Presupuesto!$B$11:$C$586,2,0)</f>
        <v>#N/A</v>
      </c>
      <c r="J29" s="128" t="str">
        <f t="shared" si="1"/>
        <v>Graduados</v>
      </c>
      <c r="K29" s="128" t="s">
        <v>538</v>
      </c>
      <c r="L29" s="128"/>
    </row>
    <row r="30" spans="3:12" x14ac:dyDescent="0.25">
      <c r="C30" s="171"/>
      <c r="D30" s="188"/>
      <c r="E30" s="153"/>
      <c r="F30" s="127">
        <f t="shared" si="0"/>
        <v>0</v>
      </c>
      <c r="G30" s="191"/>
      <c r="H30" s="172"/>
      <c r="I30" s="160" t="e">
        <f>VLOOKUP(H30,Presupuesto!$B$11:$C$586,2,0)</f>
        <v>#N/A</v>
      </c>
      <c r="J30" s="128" t="str">
        <f t="shared" si="1"/>
        <v>Graduados</v>
      </c>
      <c r="K30" s="128" t="s">
        <v>538</v>
      </c>
      <c r="L30" s="128"/>
    </row>
    <row r="31" spans="3:12" x14ac:dyDescent="0.25">
      <c r="C31" s="171"/>
      <c r="D31" s="188"/>
      <c r="E31" s="153"/>
      <c r="F31" s="127">
        <f t="shared" si="0"/>
        <v>0</v>
      </c>
      <c r="G31" s="191"/>
      <c r="H31" s="172"/>
      <c r="I31" s="160" t="e">
        <f>VLOOKUP(H31,Presupuesto!$B$11:$C$586,2,0)</f>
        <v>#N/A</v>
      </c>
      <c r="J31" s="128" t="str">
        <f t="shared" si="1"/>
        <v>Graduados</v>
      </c>
      <c r="K31" s="128" t="s">
        <v>538</v>
      </c>
      <c r="L31" s="128"/>
    </row>
    <row r="32" spans="3:12" x14ac:dyDescent="0.25">
      <c r="C32" s="171"/>
      <c r="D32" s="188"/>
      <c r="E32" s="153"/>
      <c r="F32" s="127">
        <f t="shared" si="0"/>
        <v>0</v>
      </c>
      <c r="G32" s="191"/>
      <c r="H32" s="172"/>
      <c r="I32" s="160" t="e">
        <f>VLOOKUP(H32,Presupuesto!$B$11:$C$586,2,0)</f>
        <v>#N/A</v>
      </c>
      <c r="J32" s="128" t="str">
        <f t="shared" si="1"/>
        <v>Graduados</v>
      </c>
      <c r="K32" s="128" t="s">
        <v>538</v>
      </c>
      <c r="L32" s="128"/>
    </row>
    <row r="33" spans="3:12" x14ac:dyDescent="0.25">
      <c r="C33" s="171"/>
      <c r="D33" s="188"/>
      <c r="E33" s="153"/>
      <c r="F33" s="127">
        <f t="shared" si="0"/>
        <v>0</v>
      </c>
      <c r="G33" s="191"/>
      <c r="H33" s="172"/>
      <c r="I33" s="160" t="e">
        <f>VLOOKUP(H33,Presupuesto!$B$11:$C$586,2,0)</f>
        <v>#N/A</v>
      </c>
      <c r="J33" s="128" t="str">
        <f t="shared" si="1"/>
        <v>Graduados</v>
      </c>
      <c r="K33" s="128" t="s">
        <v>538</v>
      </c>
      <c r="L33" s="128"/>
    </row>
    <row r="34" spans="3:12" x14ac:dyDescent="0.25">
      <c r="C34" s="171"/>
      <c r="D34" s="188"/>
      <c r="E34" s="153"/>
      <c r="F34" s="127">
        <f t="shared" si="0"/>
        <v>0</v>
      </c>
      <c r="G34" s="191"/>
      <c r="H34" s="172"/>
      <c r="I34" s="160" t="e">
        <f>VLOOKUP(H34,Presupuesto!$B$11:$C$586,2,0)</f>
        <v>#N/A</v>
      </c>
      <c r="J34" s="128" t="str">
        <f t="shared" si="1"/>
        <v>Graduados</v>
      </c>
      <c r="K34" s="128" t="s">
        <v>538</v>
      </c>
      <c r="L34" s="128"/>
    </row>
    <row r="35" spans="3:12" x14ac:dyDescent="0.25">
      <c r="C35" s="171"/>
      <c r="D35" s="188"/>
      <c r="E35" s="153"/>
      <c r="F35" s="127">
        <f t="shared" si="0"/>
        <v>0</v>
      </c>
      <c r="G35" s="191"/>
      <c r="H35" s="172"/>
      <c r="I35" s="160" t="e">
        <f>VLOOKUP(H35,Presupuesto!$B$11:$C$586,2,0)</f>
        <v>#N/A</v>
      </c>
      <c r="J35" s="128" t="str">
        <f t="shared" si="1"/>
        <v>Graduados</v>
      </c>
      <c r="K35" s="128" t="s">
        <v>538</v>
      </c>
      <c r="L35" s="128"/>
    </row>
    <row r="36" spans="3:12" x14ac:dyDescent="0.25">
      <c r="C36" s="171"/>
      <c r="D36" s="188"/>
      <c r="E36" s="153"/>
      <c r="F36" s="127">
        <f t="shared" si="0"/>
        <v>0</v>
      </c>
      <c r="G36" s="191"/>
      <c r="H36" s="172"/>
      <c r="I36" s="160" t="e">
        <f>VLOOKUP(H36,Presupuesto!$B$11:$C$586,2,0)</f>
        <v>#N/A</v>
      </c>
      <c r="J36" s="128" t="str">
        <f t="shared" si="1"/>
        <v>Graduados</v>
      </c>
      <c r="K36" s="128" t="s">
        <v>538</v>
      </c>
      <c r="L36" s="128"/>
    </row>
    <row r="37" spans="3:12" x14ac:dyDescent="0.25">
      <c r="C37" s="171"/>
      <c r="D37" s="188"/>
      <c r="E37" s="153"/>
      <c r="F37" s="127">
        <f t="shared" si="0"/>
        <v>0</v>
      </c>
      <c r="G37" s="191"/>
      <c r="H37" s="172"/>
      <c r="I37" s="160" t="e">
        <f>VLOOKUP(H37,Presupuesto!$B$11:$C$586,2,0)</f>
        <v>#N/A</v>
      </c>
      <c r="J37" s="128" t="str">
        <f t="shared" si="1"/>
        <v>Graduados</v>
      </c>
      <c r="K37" s="128" t="s">
        <v>538</v>
      </c>
      <c r="L37" s="128"/>
    </row>
    <row r="38" spans="3:12" x14ac:dyDescent="0.25">
      <c r="C38" s="171"/>
      <c r="D38" s="188"/>
      <c r="E38" s="153"/>
      <c r="F38" s="127">
        <f t="shared" si="0"/>
        <v>0</v>
      </c>
      <c r="G38" s="191"/>
      <c r="H38" s="172"/>
      <c r="I38" s="160" t="e">
        <f>VLOOKUP(H38,Presupuesto!$B$11:$C$586,2,0)</f>
        <v>#N/A</v>
      </c>
      <c r="J38" s="128" t="str">
        <f t="shared" si="1"/>
        <v>Graduados</v>
      </c>
      <c r="K38" s="128" t="s">
        <v>538</v>
      </c>
      <c r="L38" s="128"/>
    </row>
    <row r="39" spans="3:12" x14ac:dyDescent="0.25">
      <c r="C39" s="173"/>
      <c r="D39" s="188"/>
      <c r="E39" s="148"/>
      <c r="F39" s="127">
        <f t="shared" si="0"/>
        <v>0</v>
      </c>
      <c r="G39" s="191"/>
      <c r="H39" s="174"/>
      <c r="I39" s="160" t="e">
        <f>VLOOKUP(H39,Presupuesto!$B$11:$C$586,2,0)</f>
        <v>#N/A</v>
      </c>
      <c r="J39" s="128" t="str">
        <f t="shared" si="1"/>
        <v>Graduados</v>
      </c>
      <c r="K39" s="128" t="s">
        <v>538</v>
      </c>
      <c r="L39" s="128"/>
    </row>
    <row r="40" spans="3:12" x14ac:dyDescent="0.25">
      <c r="C40" s="173"/>
      <c r="D40" s="188"/>
      <c r="E40" s="148"/>
      <c r="F40" s="127">
        <f t="shared" si="0"/>
        <v>0</v>
      </c>
      <c r="G40" s="191"/>
      <c r="H40" s="174"/>
      <c r="I40" s="160" t="e">
        <f>VLOOKUP(H40,Presupuesto!$B$11:$C$586,2,0)</f>
        <v>#N/A</v>
      </c>
      <c r="J40" s="128" t="str">
        <f t="shared" si="1"/>
        <v>Graduados</v>
      </c>
      <c r="K40" s="128" t="s">
        <v>538</v>
      </c>
      <c r="L40" s="128"/>
    </row>
    <row r="41" spans="3:12" x14ac:dyDescent="0.25">
      <c r="C41" s="173"/>
      <c r="D41" s="188"/>
      <c r="E41" s="148"/>
      <c r="F41" s="127">
        <f t="shared" si="0"/>
        <v>0</v>
      </c>
      <c r="G41" s="191"/>
      <c r="H41" s="174"/>
      <c r="I41" s="160" t="e">
        <f>VLOOKUP(H41,Presupuesto!$B$11:$C$586,2,0)</f>
        <v>#N/A</v>
      </c>
      <c r="J41" s="128" t="str">
        <f t="shared" si="1"/>
        <v>Graduados</v>
      </c>
      <c r="K41" s="128" t="s">
        <v>538</v>
      </c>
      <c r="L41" s="128"/>
    </row>
    <row r="42" spans="3:12" x14ac:dyDescent="0.25">
      <c r="C42" s="173"/>
      <c r="D42" s="188"/>
      <c r="E42" s="148"/>
      <c r="F42" s="127">
        <f t="shared" si="0"/>
        <v>0</v>
      </c>
      <c r="G42" s="191"/>
      <c r="H42" s="174"/>
      <c r="I42" s="160" t="e">
        <f>VLOOKUP(H42,Presupuesto!$B$11:$C$586,2,0)</f>
        <v>#N/A</v>
      </c>
      <c r="J42" s="128" t="str">
        <f t="shared" si="1"/>
        <v>Graduados</v>
      </c>
      <c r="K42" s="128" t="s">
        <v>538</v>
      </c>
      <c r="L42" s="128"/>
    </row>
    <row r="43" spans="3:12" x14ac:dyDescent="0.25">
      <c r="C43" s="173"/>
      <c r="D43" s="188"/>
      <c r="E43" s="148"/>
      <c r="F43" s="127">
        <f t="shared" si="0"/>
        <v>0</v>
      </c>
      <c r="G43" s="191"/>
      <c r="H43" s="174"/>
      <c r="I43" s="160" t="e">
        <f>VLOOKUP(H43,Presupuesto!$B$11:$C$586,2,0)</f>
        <v>#N/A</v>
      </c>
      <c r="J43" s="128" t="str">
        <f t="shared" si="1"/>
        <v>Graduados</v>
      </c>
      <c r="K43" s="128" t="s">
        <v>538</v>
      </c>
      <c r="L43" s="128"/>
    </row>
    <row r="44" spans="3:12" x14ac:dyDescent="0.25">
      <c r="C44" s="173"/>
      <c r="D44" s="188"/>
      <c r="E44" s="148"/>
      <c r="F44" s="127">
        <f t="shared" si="0"/>
        <v>0</v>
      </c>
      <c r="G44" s="191"/>
      <c r="H44" s="174"/>
      <c r="I44" s="160" t="e">
        <f>VLOOKUP(H44,Presupuesto!$B$11:$C$586,2,0)</f>
        <v>#N/A</v>
      </c>
      <c r="J44" s="128" t="str">
        <f t="shared" si="1"/>
        <v>Graduados</v>
      </c>
      <c r="K44" s="128" t="s">
        <v>538</v>
      </c>
      <c r="L44" s="128"/>
    </row>
    <row r="45" spans="3:12" x14ac:dyDescent="0.25">
      <c r="C45" s="173"/>
      <c r="D45" s="188"/>
      <c r="E45" s="148"/>
      <c r="F45" s="127">
        <f t="shared" si="0"/>
        <v>0</v>
      </c>
      <c r="G45" s="191"/>
      <c r="H45" s="174"/>
      <c r="I45" s="160" t="e">
        <f>VLOOKUP(H45,Presupuesto!$B$11:$C$586,2,0)</f>
        <v>#N/A</v>
      </c>
      <c r="J45" s="128" t="str">
        <f t="shared" si="1"/>
        <v>Graduados</v>
      </c>
      <c r="K45" s="128" t="s">
        <v>538</v>
      </c>
      <c r="L45" s="128"/>
    </row>
    <row r="46" spans="3:12" x14ac:dyDescent="0.25">
      <c r="C46" s="173"/>
      <c r="D46" s="188"/>
      <c r="E46" s="148"/>
      <c r="F46" s="127">
        <f t="shared" si="0"/>
        <v>0</v>
      </c>
      <c r="G46" s="191"/>
      <c r="H46" s="174"/>
      <c r="I46" s="160" t="e">
        <f>VLOOKUP(H46,Presupuesto!$B$11:$C$586,2,0)</f>
        <v>#N/A</v>
      </c>
      <c r="J46" s="128" t="str">
        <f t="shared" si="1"/>
        <v>Graduados</v>
      </c>
      <c r="K46" s="128" t="s">
        <v>538</v>
      </c>
      <c r="L46" s="128"/>
    </row>
    <row r="47" spans="3:12" x14ac:dyDescent="0.25">
      <c r="C47" s="175"/>
      <c r="D47" s="188"/>
      <c r="E47" s="148"/>
      <c r="F47" s="127">
        <f t="shared" si="0"/>
        <v>0</v>
      </c>
      <c r="G47" s="191"/>
      <c r="H47" s="176"/>
      <c r="I47" s="160" t="e">
        <f>VLOOKUP(H47,Presupuesto!$B$11:$C$586,2,0)</f>
        <v>#N/A</v>
      </c>
      <c r="J47" s="128" t="str">
        <f t="shared" si="1"/>
        <v>Graduados</v>
      </c>
      <c r="K47" s="128" t="s">
        <v>529</v>
      </c>
      <c r="L47" s="128"/>
    </row>
    <row r="48" spans="3:12" x14ac:dyDescent="0.25">
      <c r="C48" s="175"/>
      <c r="D48" s="188"/>
      <c r="E48" s="148"/>
      <c r="F48" s="127">
        <f t="shared" si="0"/>
        <v>0</v>
      </c>
      <c r="G48" s="191"/>
      <c r="H48" s="176"/>
      <c r="I48" s="160" t="e">
        <f>VLOOKUP(H48,Presupuesto!$B$11:$C$586,2,0)</f>
        <v>#N/A</v>
      </c>
      <c r="J48" s="128" t="str">
        <f t="shared" si="1"/>
        <v>Graduados</v>
      </c>
      <c r="K48" s="128" t="s">
        <v>538</v>
      </c>
      <c r="L48" s="128"/>
    </row>
    <row r="49" spans="3:12" x14ac:dyDescent="0.25">
      <c r="C49" s="175"/>
      <c r="D49" s="188"/>
      <c r="E49" s="148"/>
      <c r="F49" s="127">
        <f t="shared" si="0"/>
        <v>0</v>
      </c>
      <c r="G49" s="191"/>
      <c r="H49" s="176"/>
      <c r="I49" s="160" t="e">
        <f>VLOOKUP(H49,Presupuesto!$B$11:$C$586,2,0)</f>
        <v>#N/A</v>
      </c>
      <c r="J49" s="128" t="str">
        <f t="shared" si="1"/>
        <v>Graduados</v>
      </c>
      <c r="K49" s="128" t="s">
        <v>538</v>
      </c>
      <c r="L49" s="128"/>
    </row>
    <row r="50" spans="3:12" x14ac:dyDescent="0.25">
      <c r="C50" s="175"/>
      <c r="D50" s="188"/>
      <c r="E50" s="148"/>
      <c r="F50" s="127">
        <f t="shared" si="0"/>
        <v>0</v>
      </c>
      <c r="G50" s="191"/>
      <c r="H50" s="176"/>
      <c r="I50" s="160" t="e">
        <f>VLOOKUP(H50,Presupuesto!$B$11:$C$586,2,0)</f>
        <v>#N/A</v>
      </c>
      <c r="J50" s="128" t="str">
        <f t="shared" si="1"/>
        <v>Graduados</v>
      </c>
      <c r="K50" s="128" t="s">
        <v>538</v>
      </c>
      <c r="L50" s="128"/>
    </row>
    <row r="51" spans="3:12" ht="15.75" thickBot="1" x14ac:dyDescent="0.3">
      <c r="C51" s="177"/>
      <c r="D51" s="274"/>
      <c r="E51" s="133"/>
      <c r="F51" s="135">
        <f t="shared" si="0"/>
        <v>0</v>
      </c>
      <c r="G51" s="192"/>
      <c r="H51" s="178"/>
      <c r="I51" s="162" t="e">
        <f>VLOOKUP(H51,Presupuesto!$B$11:$C$586,2,0)</f>
        <v>#N/A</v>
      </c>
      <c r="J51" s="136" t="str">
        <f t="shared" ref="J51" si="2">$J$20</f>
        <v>Graduados</v>
      </c>
      <c r="K51" s="154" t="s">
        <v>520</v>
      </c>
      <c r="L51" s="154"/>
    </row>
    <row r="52" spans="3:12" x14ac:dyDescent="0.25">
      <c r="F52" s="120"/>
      <c r="G52" s="119"/>
      <c r="H52" s="120"/>
      <c r="I52" s="120"/>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vt:i4>
      </vt:variant>
    </vt:vector>
  </HeadingPairs>
  <TitlesOfParts>
    <vt:vector size="27"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Gestion Academica</vt:lpstr>
      <vt:lpstr>Gobernabilidad</vt:lpstr>
      <vt:lpstr>NIVEL DE ES Y  SISTEMA NACIONAL</vt:lpstr>
      <vt:lpstr>Lo Esencial</vt:lpstr>
      <vt:lpstr>Hoja1</vt:lpstr>
      <vt:lpstr>Hoja2</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2010-09-27T17:52:48Z</cp:lastPrinted>
  <dcterms:created xsi:type="dcterms:W3CDTF">2010-05-02T01:28:32Z</dcterms:created>
  <dcterms:modified xsi:type="dcterms:W3CDTF">2014-05-14T20:07:24Z</dcterms:modified>
</cp:coreProperties>
</file>